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github\COVID-19\"/>
    </mc:Choice>
  </mc:AlternateContent>
  <bookViews>
    <workbookView xWindow="0" yWindow="0" windowWidth="23040" windowHeight="8616"/>
  </bookViews>
  <sheets>
    <sheet name="Countrie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" i="1"/>
  <c r="N70" i="1" l="1"/>
</calcChain>
</file>

<file path=xl/sharedStrings.xml><?xml version="1.0" encoding="utf-8"?>
<sst xmlns="http://schemas.openxmlformats.org/spreadsheetml/2006/main" count="640" uniqueCount="522">
  <si>
    <t>CountryID</t>
  </si>
  <si>
    <t>Population</t>
  </si>
  <si>
    <t>Tourists (In thousands)</t>
  </si>
  <si>
    <t>InboundTourists (Predicted)</t>
  </si>
  <si>
    <t>Confidence (Algorithm:LR)</t>
  </si>
  <si>
    <t>OutboundTourists</t>
  </si>
  <si>
    <t>Food</t>
  </si>
  <si>
    <t>Latitude</t>
  </si>
  <si>
    <t>Longtitude</t>
  </si>
  <si>
    <t>CC Alpha-2</t>
  </si>
  <si>
    <t>Region</t>
  </si>
  <si>
    <t>Low/Middle/High Income</t>
  </si>
  <si>
    <t>Ethnitiy</t>
  </si>
  <si>
    <t>First Local Case</t>
  </si>
  <si>
    <t>First impored case</t>
  </si>
  <si>
    <t>Developed/Undeveloped</t>
  </si>
  <si>
    <t>Total Postive Cases</t>
  </si>
  <si>
    <t>Percentage of positive cases out of country population</t>
  </si>
  <si>
    <t>Slope of PC increase (local cases)</t>
  </si>
  <si>
    <t>Precipitation</t>
  </si>
  <si>
    <t>AvgSunshine</t>
  </si>
  <si>
    <t>Footnotes</t>
  </si>
  <si>
    <t>Afghanistan</t>
  </si>
  <si>
    <t>AF</t>
  </si>
  <si>
    <t>SouthernAsia</t>
  </si>
  <si>
    <t>Albania</t>
  </si>
  <si>
    <t>AL</t>
  </si>
  <si>
    <t>SouthernEurope</t>
  </si>
  <si>
    <t>Algeria</t>
  </si>
  <si>
    <t>DZ</t>
  </si>
  <si>
    <t>NorthernAfrica</t>
  </si>
  <si>
    <t>American Samoa</t>
  </si>
  <si>
    <t>AS</t>
  </si>
  <si>
    <t>Polynesia</t>
  </si>
  <si>
    <t>Andorra</t>
  </si>
  <si>
    <t>AD</t>
  </si>
  <si>
    <t>SoutherEurope</t>
  </si>
  <si>
    <t>Angola</t>
  </si>
  <si>
    <t>AO</t>
  </si>
  <si>
    <t>MiddleAfrica</t>
  </si>
  <si>
    <t>Anguilla</t>
  </si>
  <si>
    <t>AI</t>
  </si>
  <si>
    <t>Caribbean</t>
  </si>
  <si>
    <t>Antigua and Barbuda</t>
  </si>
  <si>
    <t>AG</t>
  </si>
  <si>
    <t>Argentina</t>
  </si>
  <si>
    <t>AR</t>
  </si>
  <si>
    <t>SouthAmerica</t>
  </si>
  <si>
    <t>Armenia</t>
  </si>
  <si>
    <t>AM</t>
  </si>
  <si>
    <t>WesternAsia</t>
  </si>
  <si>
    <t>Aruba</t>
  </si>
  <si>
    <t>AW</t>
  </si>
  <si>
    <t>Australia</t>
  </si>
  <si>
    <t>AU</t>
  </si>
  <si>
    <t>Australia/NewZealand</t>
  </si>
  <si>
    <t>Austria</t>
  </si>
  <si>
    <t>AT</t>
  </si>
  <si>
    <t>WesternEurope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</si>
  <si>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</si>
  <si>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</si>
  <si>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</si>
  <si>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</si>
  <si>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</si>
  <si>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</si>
  <si>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</si>
  <si>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</si>
  <si>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</si>
  <si>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</si>
  <si>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</si>
  <si>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</si>
  <si>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EasternEurope</t>
  </si>
  <si>
    <t>Belgium</t>
  </si>
  <si>
    <t>BE</t>
  </si>
  <si>
    <t>Belize</t>
  </si>
  <si>
    <t>BZ</t>
  </si>
  <si>
    <t>CentralAmerica</t>
  </si>
  <si>
    <t>Benin</t>
  </si>
  <si>
    <t>BJ</t>
  </si>
  <si>
    <t>WesternAfrica</t>
  </si>
  <si>
    <t>Bermuda</t>
  </si>
  <si>
    <t>BM</t>
  </si>
  <si>
    <t>NorthernAmerica</t>
  </si>
  <si>
    <t>Bhutan</t>
  </si>
  <si>
    <t>BT</t>
  </si>
  <si>
    <t>Bolivia (Plurinational State of)</t>
  </si>
  <si>
    <t>BO</t>
  </si>
  <si>
    <t>Bonaire, Sint Eustatius and Saba</t>
  </si>
  <si>
    <t>Bosnia and Herzegovina</t>
  </si>
  <si>
    <t>BA</t>
  </si>
  <si>
    <t>Botswana</t>
  </si>
  <si>
    <t>BW</t>
  </si>
  <si>
    <t>SouthernAfrica</t>
  </si>
  <si>
    <t>Brazil</t>
  </si>
  <si>
    <t>BR</t>
  </si>
  <si>
    <t>British Virgin Islands</t>
  </si>
  <si>
    <t>VG</t>
  </si>
  <si>
    <t>Brunei Darussalam</t>
  </si>
  <si>
    <t>BN</t>
  </si>
  <si>
    <t>SouthEasternAsia</t>
  </si>
  <si>
    <t>Bulgaria</t>
  </si>
  <si>
    <t>BG</t>
  </si>
  <si>
    <t>Burkina Faso</t>
  </si>
  <si>
    <t>BF</t>
  </si>
  <si>
    <t>Burundi</t>
  </si>
  <si>
    <t>BI</t>
  </si>
  <si>
    <t>EasternAfrica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</si>
  <si>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</si>
  <si>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</si>
  <si>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</si>
  <si>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</si>
  <si>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</si>
  <si>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</si>
  <si>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</si>
  <si>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</si>
  <si>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</t>
  </si>
  <si>
    <t>KY</t>
  </si>
  <si>
    <t>Central African Republic</t>
  </si>
  <si>
    <t>CF</t>
  </si>
  <si>
    <t>Chad</t>
  </si>
  <si>
    <t>TD</t>
  </si>
  <si>
    <t>NorthernEurope</t>
  </si>
  <si>
    <t>Chile</t>
  </si>
  <si>
    <t>CL</t>
  </si>
  <si>
    <t>China</t>
  </si>
  <si>
    <t>CN</t>
  </si>
  <si>
    <t>EasternAsia</t>
  </si>
  <si>
    <t>China, Hong Kong SAR</t>
  </si>
  <si>
    <t>HK</t>
  </si>
  <si>
    <t>China, Macao SAR</t>
  </si>
  <si>
    <t>MO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</si>
  <si>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</si>
  <si>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</si>
  <si>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</si>
  <si>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</si>
  <si>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</si>
  <si>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</si>
  <si>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</si>
  <si>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</si>
  <si>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</si>
  <si>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</si>
  <si>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CÃ´te d'Ivoire</t>
  </si>
  <si>
    <t>CI</t>
  </si>
  <si>
    <t>Croatia</t>
  </si>
  <si>
    <t>HR</t>
  </si>
  <si>
    <t>Cuba</t>
  </si>
  <si>
    <t>CU</t>
  </si>
  <si>
    <t>CuraÃ§ao</t>
  </si>
  <si>
    <t>Cyprus</t>
  </si>
  <si>
    <t>CY</t>
  </si>
  <si>
    <t>Czechia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</si>
  <si>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</si>
  <si>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</si>
  <si>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</si>
  <si>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</si>
  <si>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</si>
  <si>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</si>
  <si>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</si>
  <si>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</si>
  <si>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</si>
  <si>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</si>
  <si>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</si>
  <si>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</si>
  <si>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</si>
  <si>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</si>
  <si>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</si>
  <si>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</si>
  <si>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</si>
  <si>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</si>
  <si>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</si>
  <si>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</si>
  <si>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</si>
  <si>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</si>
  <si>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</si>
  <si>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</si>
  <si>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</si>
  <si>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</si>
  <si>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</si>
  <si>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</si>
  <si>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</si>
  <si>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</si>
  <si>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</si>
  <si>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Malenesia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</si>
  <si>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</si>
  <si>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</si>
  <si>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</si>
  <si>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</si>
  <si>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</si>
  <si>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</si>
  <si>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</si>
  <si>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</si>
  <si>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</si>
  <si>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</si>
  <si>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</si>
  <si>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</si>
  <si>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</si>
  <si>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</si>
  <si>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</si>
  <si>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</si>
  <si>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</si>
  <si>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</si>
  <si>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</si>
  <si>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</si>
  <si>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</si>
  <si>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</si>
  <si>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</si>
  <si>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</si>
  <si>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</si>
  <si>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</si>
  <si>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</si>
  <si>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</si>
  <si>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</si>
  <si>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</si>
  <si>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Micronesia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</si>
  <si>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</si>
  <si>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</si>
  <si>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</si>
  <si>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</si>
  <si>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</si>
  <si>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</si>
  <si>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</si>
  <si>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</si>
  <si>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</si>
  <si>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</si>
  <si>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</si>
  <si>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</si>
  <si>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</si>
  <si>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</si>
  <si>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</si>
  <si>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</si>
  <si>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</si>
  <si>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</si>
  <si>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</si>
  <si>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</si>
  <si>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</si>
  <si>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</si>
  <si>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</si>
  <si>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</si>
  <si>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</si>
  <si>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</si>
  <si>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</si>
  <si>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</si>
  <si>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</si>
  <si>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</si>
  <si>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</si>
  <si>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</si>
  <si>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</si>
  <si>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</si>
  <si>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</si>
  <si>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</si>
  <si>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</si>
  <si>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</si>
  <si>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</si>
  <si>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</si>
  <si>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CentalAsia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</si>
  <si>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</si>
  <si>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</si>
  <si>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</si>
  <si>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</si>
  <si>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</si>
  <si>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</si>
  <si>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</si>
  <si>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</si>
  <si>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CentralAsia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</si>
  <si>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</si>
  <si>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</si>
  <si>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</si>
  <si>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</si>
  <si>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</si>
  <si>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</si>
  <si>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</si>
  <si>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</si>
  <si>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</si>
  <si>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</si>
  <si>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</si>
  <si>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</si>
  <si>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</si>
  <si>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</si>
  <si>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</si>
  <si>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</si>
  <si>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</si>
  <si>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</si>
  <si>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</si>
  <si>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</si>
  <si>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</si>
  <si>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</si>
  <si>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</si>
  <si>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</si>
  <si>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</si>
  <si>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</si>
  <si>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</si>
  <si>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</si>
  <si>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</si>
  <si>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</si>
  <si>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</si>
  <si>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</si>
  <si>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</si>
  <si>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</si>
  <si>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</si>
  <si>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</si>
  <si>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</si>
  <si>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</si>
  <si>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</si>
  <si>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</si>
  <si>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</si>
  <si>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</si>
  <si>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FM</t>
  </si>
  <si>
    <t>Micronesia (Fed. States of)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</si>
  <si>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</si>
  <si>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</si>
  <si>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</si>
  <si>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</si>
  <si>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</si>
  <si>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</si>
  <si>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</si>
  <si>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</si>
  <si>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</si>
  <si>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</si>
  <si>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NortherAfrica</t>
  </si>
  <si>
    <t>Mozambique</t>
  </si>
  <si>
    <t>MZ</t>
  </si>
  <si>
    <t>Myanmar</t>
  </si>
  <si>
    <t>MM</t>
  </si>
  <si>
    <t>SoutherEasternAsia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</si>
  <si>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</si>
  <si>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</si>
  <si>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</si>
  <si>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</si>
  <si>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</si>
  <si>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</si>
  <si>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</si>
  <si>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</si>
  <si>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</si>
  <si>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</si>
  <si>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</si>
  <si>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</si>
  <si>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</si>
  <si>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</si>
  <si>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</si>
  <si>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</si>
  <si>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</si>
  <si>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</si>
  <si>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</si>
  <si>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</si>
  <si>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</si>
  <si>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</si>
  <si>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</si>
  <si>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</si>
  <si>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</si>
  <si>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</si>
  <si>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</si>
  <si>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</si>
  <si>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</si>
  <si>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</si>
  <si>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</si>
  <si>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</si>
  <si>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</si>
  <si>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</si>
  <si>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</si>
  <si>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</si>
  <si>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</si>
  <si>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</si>
  <si>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</si>
  <si>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</si>
  <si>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</si>
  <si>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 xml:space="preserve">Tropical / Equatorial 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</si>
  <si>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</si>
  <si>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</si>
  <si>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</si>
  <si>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</si>
  <si>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</si>
  <si>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</si>
  <si>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</si>
  <si>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</si>
  <si>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Korea</t>
  </si>
  <si>
    <t>Republic of Moldova</t>
  </si>
  <si>
    <t>MD</t>
  </si>
  <si>
    <t>RÃ©union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</si>
  <si>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</si>
  <si>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</si>
  <si>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</si>
  <si>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</si>
  <si>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</si>
  <si>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</si>
  <si>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</si>
  <si>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</si>
  <si>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</si>
  <si>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</si>
  <si>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</si>
  <si>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</si>
  <si>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</si>
  <si>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</si>
  <si>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</si>
  <si>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</si>
  <si>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</si>
  <si>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Saint-BarthÃ©lemy</t>
  </si>
  <si>
    <t>Saint-Martin (French part)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</si>
  <si>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</si>
  <si>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</si>
  <si>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</si>
  <si>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</si>
  <si>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</si>
  <si>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</si>
  <si>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</si>
  <si>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</si>
  <si>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</si>
  <si>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</si>
  <si>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</si>
  <si>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</si>
  <si>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</si>
  <si>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</si>
  <si>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</si>
  <si>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</si>
  <si>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</si>
  <si>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</si>
  <si>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</si>
  <si>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Slovakia</t>
  </si>
  <si>
    <t>SK</t>
  </si>
  <si>
    <t>Slovenia</t>
  </si>
  <si>
    <t>SI</t>
  </si>
  <si>
    <t>Small Island Developing States (SIDS)</t>
  </si>
  <si>
    <t>Solomon Islands</t>
  </si>
  <si>
    <t>SB</t>
  </si>
  <si>
    <t>Somalia</t>
  </si>
  <si>
    <t>SO</t>
  </si>
  <si>
    <t>South Africa</t>
  </si>
  <si>
    <t>ZA</t>
  </si>
  <si>
    <t>South Sudan</t>
  </si>
  <si>
    <t>Spain</t>
  </si>
  <si>
    <t>ES</t>
  </si>
  <si>
    <t>Sri Lanka</t>
  </si>
  <si>
    <t>LK</t>
  </si>
  <si>
    <t>State of Palestine</t>
  </si>
  <si>
    <t>PS</t>
  </si>
  <si>
    <t>Sudan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</si>
  <si>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</si>
  <si>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</si>
  <si>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</si>
  <si>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</si>
  <si>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</si>
  <si>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</si>
  <si>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</si>
  <si>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</si>
  <si>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</si>
  <si>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</si>
  <si>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</si>
  <si>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</si>
  <si>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</si>
  <si>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</si>
  <si>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</si>
  <si>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</si>
  <si>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</si>
  <si>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</si>
  <si>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</si>
  <si>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</si>
  <si>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</si>
  <si>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</si>
  <si>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</si>
  <si>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</si>
  <si>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</si>
  <si>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</si>
  <si>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</si>
  <si>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</si>
  <si>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</si>
  <si>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</si>
  <si>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</si>
  <si>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</si>
  <si>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</si>
  <si>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</si>
  <si>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</si>
  <si>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</si>
  <si>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</si>
  <si>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</si>
  <si>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</si>
  <si>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</si>
  <si>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Republic of Tanzania</t>
  </si>
  <si>
    <t>TZ</t>
  </si>
  <si>
    <t>United States of America</t>
  </si>
  <si>
    <t>US</t>
  </si>
  <si>
    <t>29/2/2020</t>
  </si>
  <si>
    <t>United States Virgin Islands</t>
  </si>
  <si>
    <t>VI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</si>
  <si>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</si>
  <si>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</si>
  <si>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</si>
  <si>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</si>
  <si>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</si>
  <si>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</si>
  <si>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</si>
  <si>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</si>
  <si>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</si>
  <si>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</si>
  <si>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Wallis and Futuna Islands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</si>
  <si>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</si>
  <si>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</si>
  <si>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</si>
  <si>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</si>
  <si>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</si>
  <si>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</si>
  <si>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</si>
  <si>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</si>
  <si>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</si>
  <si>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</t>
  </si>
  <si>
    <t>AvgSunshineNullsImputed</t>
  </si>
  <si>
    <t>Holy See (Vatican)</t>
  </si>
  <si>
    <t>Eswatini (Swaziland)</t>
  </si>
  <si>
    <t>Channel Islands (Guernsey and Jersey)</t>
  </si>
  <si>
    <t>RelativeHumidity (%)</t>
  </si>
  <si>
    <t>** Missing values of Relative Humidity are scraped from weather-and-climate.com</t>
  </si>
  <si>
    <t>** Missing values of AvgSunshineare imputed using KNN. The results are highlighted in red</t>
  </si>
  <si>
    <t>** AvgSunshine is computed across 365 days and across available data for multiple regions, weighted average is more recommended based on population density for each region across 240+ countries, regular average was used for this time.</t>
  </si>
  <si>
    <t>AvgTemp</t>
  </si>
  <si>
    <t>pop.density</t>
  </si>
  <si>
    <t>landArea</t>
  </si>
  <si>
    <t>** landAreaexcludes ice area</t>
  </si>
  <si>
    <t>**landArea and AvgTemp data are scraped from https://web.archive.org/web/20150905135247/http://lebanese-economy-forum.com/wdi-gdf-advanced-data-display/show/EN-CLC-AVRT-C/ on 3/24/2020</t>
  </si>
  <si>
    <t>AvgTempNullsImputed</t>
  </si>
  <si>
    <t>landAreafilled</t>
  </si>
  <si>
    <t>pop.densityfilled</t>
  </si>
  <si>
    <t>FirstLocalCaseDelta</t>
  </si>
  <si>
    <t>FirstImporedCaseDelta</t>
  </si>
  <si>
    <t>Datediff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</si>
</sst>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0.0000000000000"/>
    <numFmt numFmtId="167" formatCode="0.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65" fontId="14" fillId="0" borderId="0" xfId="0" applyNumberFormat="1" applyFont="1"/>
    <xf numFmtId="164" fontId="18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14" fillId="0" borderId="0" xfId="0" applyNumberFormat="1" applyFont="1"/>
    <xf numFmtId="3" fontId="14" fillId="0" borderId="0" xfId="0" applyNumberFormat="1" applyFont="1"/>
    <xf numFmtId="0" fontId="14" fillId="0" borderId="0" xfId="0" applyFont="1"/>
    <xf numFmtId="166" fontId="0" fillId="0" borderId="0" xfId="0" applyNumberFormat="1"/>
    <xf numFmtId="16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8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4.4" x14ac:dyDescent="0.3"/>
  <cols>
    <col min="1" max="1" width="32.44140625" customWidth="1"/>
    <col min="2" max="2" width="8.88671875" customWidth="1"/>
    <col min="3" max="3" width="14.33203125" customWidth="1"/>
    <col min="4" max="4" width="12.77734375" customWidth="1"/>
    <col min="5" max="5" width="14.6640625" customWidth="1"/>
    <col min="6" max="6" width="8.88671875" customWidth="1"/>
    <col min="7" max="7" width="22.33203125" style="13" customWidth="1"/>
    <col min="8" max="8" width="9.33203125" customWidth="1"/>
    <col min="9" max="9" width="11" customWidth="1"/>
    <col min="10" max="10" width="8.88671875" customWidth="1"/>
    <col min="11" max="11" width="11" customWidth="1"/>
    <col min="12" max="12" width="8.88671875" customWidth="1"/>
    <col min="13" max="13" width="10.44140625" customWidth="1"/>
    <col min="14" max="14" width="16" customWidth="1"/>
    <col min="15" max="15" width="16.88671875" customWidth="1"/>
    <col min="16" max="19" width="8.88671875" customWidth="1"/>
    <col min="20" max="21" width="12.77734375" customWidth="1"/>
    <col min="22" max="24" width="13.33203125" customWidth="1"/>
    <col min="25" max="25" width="22.44140625" customWidth="1"/>
    <col min="26" max="28" width="8.88671875" customWidth="1"/>
    <col min="29" max="30" width="8.88671875" style="9" customWidth="1"/>
    <col min="31" max="32" width="11.5546875" customWidth="1"/>
    <col min="33" max="34" width="19" customWidth="1"/>
  </cols>
  <sheetData>
    <row r="1" spans="1:35" x14ac:dyDescent="0.3">
      <c r="A1" t="s">
        <v>502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513</v>
      </c>
      <c r="J1" t="s">
        <v>512</v>
      </c>
      <c r="K1" t="s">
        <v>517</v>
      </c>
      <c r="L1" t="s">
        <v>518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519</v>
      </c>
      <c r="V1" t="s">
        <v>14</v>
      </c>
      <c r="W1" t="s">
        <v>520</v>
      </c>
      <c r="X1" t="s">
        <v>521</v>
      </c>
      <c r="Y1" t="s">
        <v>15</v>
      </c>
      <c r="Z1" t="s">
        <v>16</v>
      </c>
      <c r="AA1" t="s">
        <v>17</v>
      </c>
      <c r="AB1" t="s">
        <v>18</v>
      </c>
      <c r="AC1" s="9" t="s">
        <v>511</v>
      </c>
      <c r="AD1" s="9" t="s">
        <v>516</v>
      </c>
      <c r="AE1" t="s">
        <v>19</v>
      </c>
      <c r="AF1" t="s">
        <v>507</v>
      </c>
      <c r="AG1" t="s">
        <v>20</v>
      </c>
      <c r="AH1" t="s">
        <v>503</v>
      </c>
      <c r="AI1" t="s">
        <v>21</v>
      </c>
    </row>
    <row r="2" spans="1:35" x14ac:dyDescent="0.3">
      <c r="A2" t="s">
        <v>22</v>
      </c>
      <c r="B2">
        <v>1</v>
      </c>
      <c r="C2" s="1">
        <v>38041754000</v>
      </c>
      <c r="D2">
        <v>10</v>
      </c>
      <c r="E2">
        <v>0</v>
      </c>
      <c r="G2" s="14">
        <f>D2/1425049281875.94</f>
        <v>7.0173011749010985E-12</v>
      </c>
      <c r="I2" s="1">
        <v>652230</v>
      </c>
      <c r="J2">
        <f>IFERROR(C2/I2,"Error")</f>
        <v>58325.673458749217</v>
      </c>
      <c r="K2" s="1">
        <v>652230</v>
      </c>
      <c r="L2">
        <f>C2/K2</f>
        <v>58325.673458749217</v>
      </c>
      <c r="N2">
        <v>33.939109999999999</v>
      </c>
      <c r="O2">
        <v>67.709952999999999</v>
      </c>
      <c r="P2" t="s">
        <v>23</v>
      </c>
      <c r="Q2" t="s">
        <v>24</v>
      </c>
      <c r="U2" s="9">
        <f>T2-DATE(2020,1,1)</f>
        <v>-43831</v>
      </c>
      <c r="V2" s="2">
        <v>43886</v>
      </c>
      <c r="W2" s="9">
        <f>V2-DATE(2020,1,1)</f>
        <v>55</v>
      </c>
      <c r="X2" s="9">
        <f>U2-W2</f>
        <v>-43886</v>
      </c>
      <c r="Z2">
        <v>0</v>
      </c>
      <c r="AB2" s="3">
        <v>0</v>
      </c>
      <c r="AC2" s="9">
        <v>12.6</v>
      </c>
      <c r="AD2" s="9">
        <v>12.6</v>
      </c>
      <c r="AE2">
        <v>6270.4</v>
      </c>
      <c r="AF2">
        <v>50.304761904761897</v>
      </c>
      <c r="AG2">
        <v>8.2072050000000001</v>
      </c>
      <c r="AH2" s="5">
        <v>8.2072050000000001</v>
      </c>
      <c r="AI2" t="s">
        <v>510</v>
      </c>
    </row>
    <row r="3" spans="1:35" x14ac:dyDescent="0.3">
      <c r="A3" t="s">
        <v>25</v>
      </c>
      <c r="B3">
        <v>2</v>
      </c>
      <c r="C3" s="1">
        <v>2880917000</v>
      </c>
      <c r="D3" s="1">
        <v>5451</v>
      </c>
      <c r="E3">
        <v>5450677419</v>
      </c>
      <c r="G3" s="14">
        <f t="shared" ref="G3:G66" si="0">D3/1425049281875.94</f>
        <v>3.8251308704385889E-9</v>
      </c>
      <c r="J3" t="str">
        <f t="shared" ref="J3:J66" si="1">IFERROR(C3/I3,"Error")</f>
        <v>Error</v>
      </c>
      <c r="K3" s="11">
        <v>27398</v>
      </c>
      <c r="L3" s="12">
        <f t="shared" ref="L3:L66" si="2">C3/K3</f>
        <v>105150.63143295131</v>
      </c>
      <c r="N3">
        <v>41.153329999999997</v>
      </c>
      <c r="O3">
        <v>20.168330999999998</v>
      </c>
      <c r="P3" t="s">
        <v>26</v>
      </c>
      <c r="Q3" t="s">
        <v>27</v>
      </c>
      <c r="T3" s="2">
        <v>43904</v>
      </c>
      <c r="U3" s="9">
        <f>T3-DATE(2020,1,1)</f>
        <v>73</v>
      </c>
      <c r="V3" s="2">
        <v>43899</v>
      </c>
      <c r="W3" s="9">
        <f t="shared" ref="W3:W66" si="3">V3-DATE(2020,1,1)</f>
        <v>68</v>
      </c>
      <c r="X3" s="9">
        <f t="shared" ref="X3:X66" si="4">U3-W3</f>
        <v>5</v>
      </c>
      <c r="Z3">
        <v>53</v>
      </c>
      <c r="AB3" s="3">
        <v>0.35</v>
      </c>
      <c r="AD3" s="10">
        <v>11.1555556</v>
      </c>
      <c r="AF3" s="4">
        <v>67</v>
      </c>
      <c r="AH3" s="6">
        <v>6.4581466699999996</v>
      </c>
      <c r="AI3" t="s">
        <v>509</v>
      </c>
    </row>
    <row r="4" spans="1:35" x14ac:dyDescent="0.3">
      <c r="A4" t="s">
        <v>28</v>
      </c>
      <c r="B4">
        <v>3</v>
      </c>
      <c r="C4" s="1">
        <v>43053054000</v>
      </c>
      <c r="D4" s="1">
        <v>2344</v>
      </c>
      <c r="E4">
        <v>2343651163</v>
      </c>
      <c r="G4" s="14">
        <f t="shared" si="0"/>
        <v>1.6448553953968175E-9</v>
      </c>
      <c r="I4" s="1">
        <v>2381741</v>
      </c>
      <c r="J4">
        <f t="shared" si="1"/>
        <v>18076.295449421243</v>
      </c>
      <c r="K4" s="1">
        <v>2381741</v>
      </c>
      <c r="L4">
        <f t="shared" si="2"/>
        <v>18076.295449421243</v>
      </c>
      <c r="N4">
        <v>28.03389</v>
      </c>
      <c r="O4">
        <v>1.659626</v>
      </c>
      <c r="P4" t="s">
        <v>29</v>
      </c>
      <c r="Q4" t="s">
        <v>30</v>
      </c>
      <c r="T4" s="2">
        <v>43893</v>
      </c>
      <c r="U4" s="9">
        <f t="shared" ref="U4:U67" si="5">T4-DATE(2020,1,1)</f>
        <v>62</v>
      </c>
      <c r="V4" s="2">
        <v>43887</v>
      </c>
      <c r="W4" s="9">
        <f t="shared" si="3"/>
        <v>56</v>
      </c>
      <c r="X4" s="9">
        <f t="shared" si="4"/>
        <v>6</v>
      </c>
      <c r="Z4">
        <v>81</v>
      </c>
      <c r="AB4" s="3">
        <v>0.48</v>
      </c>
      <c r="AC4" s="9">
        <v>22.5</v>
      </c>
      <c r="AD4" s="9">
        <v>22.5</v>
      </c>
      <c r="AF4" s="4">
        <v>67</v>
      </c>
      <c r="AG4">
        <v>5.3358590000000001</v>
      </c>
      <c r="AH4" s="5">
        <v>5.3358590000000001</v>
      </c>
      <c r="AI4" t="s">
        <v>508</v>
      </c>
    </row>
    <row r="5" spans="1:35" x14ac:dyDescent="0.3">
      <c r="A5" t="s">
        <v>31</v>
      </c>
      <c r="B5">
        <v>4</v>
      </c>
      <c r="C5" s="1">
        <v>55312000</v>
      </c>
      <c r="D5">
        <v>19</v>
      </c>
      <c r="E5">
        <v>18883720.93</v>
      </c>
      <c r="F5">
        <v>98.26</v>
      </c>
      <c r="G5" s="14">
        <f t="shared" si="0"/>
        <v>1.3332872232312086E-11</v>
      </c>
      <c r="I5">
        <v>199</v>
      </c>
      <c r="J5">
        <f t="shared" si="1"/>
        <v>277949.74874371861</v>
      </c>
      <c r="K5">
        <v>199</v>
      </c>
      <c r="L5">
        <f t="shared" si="2"/>
        <v>277949.74874371861</v>
      </c>
      <c r="N5">
        <v>-14.27097</v>
      </c>
      <c r="O5">
        <v>-170.132217</v>
      </c>
      <c r="P5" t="s">
        <v>32</v>
      </c>
      <c r="Q5" t="s">
        <v>33</v>
      </c>
      <c r="U5" s="9">
        <f t="shared" si="5"/>
        <v>-43831</v>
      </c>
      <c r="W5" s="9">
        <f t="shared" si="3"/>
        <v>-43831</v>
      </c>
      <c r="X5" s="9">
        <f t="shared" si="4"/>
        <v>0</v>
      </c>
      <c r="Z5">
        <v>0</v>
      </c>
      <c r="AB5" s="3">
        <v>0</v>
      </c>
      <c r="AC5" s="9">
        <v>24.4</v>
      </c>
      <c r="AD5" s="9">
        <v>24.4</v>
      </c>
      <c r="AF5" s="4">
        <v>82</v>
      </c>
      <c r="AH5" s="6">
        <v>7.1005028899999996</v>
      </c>
    </row>
    <row r="6" spans="1:35" x14ac:dyDescent="0.3">
      <c r="A6" t="s">
        <v>34</v>
      </c>
      <c r="B6">
        <v>5</v>
      </c>
      <c r="C6" s="1">
        <v>77142000</v>
      </c>
      <c r="D6" s="1">
        <v>3276</v>
      </c>
      <c r="E6">
        <v>3276032258</v>
      </c>
      <c r="F6">
        <v>99.06</v>
      </c>
      <c r="G6" s="14">
        <f t="shared" si="0"/>
        <v>2.2988678648975998E-9</v>
      </c>
      <c r="I6">
        <v>468</v>
      </c>
      <c r="J6">
        <f t="shared" si="1"/>
        <v>164833.33333333334</v>
      </c>
      <c r="K6">
        <v>468</v>
      </c>
      <c r="L6">
        <f t="shared" si="2"/>
        <v>164833.33333333334</v>
      </c>
      <c r="N6">
        <v>42.546250000000001</v>
      </c>
      <c r="O6">
        <v>1.6015539999999999</v>
      </c>
      <c r="P6" t="s">
        <v>35</v>
      </c>
      <c r="Q6" t="s">
        <v>36</v>
      </c>
      <c r="U6" s="9">
        <f t="shared" si="5"/>
        <v>-43831</v>
      </c>
      <c r="W6" s="9">
        <f t="shared" si="3"/>
        <v>-43831</v>
      </c>
      <c r="X6" s="9">
        <f t="shared" si="4"/>
        <v>0</v>
      </c>
      <c r="Z6">
        <v>0</v>
      </c>
      <c r="AB6" s="3">
        <v>0</v>
      </c>
      <c r="AC6" s="9">
        <v>25.35</v>
      </c>
      <c r="AD6" s="9">
        <v>25.35</v>
      </c>
      <c r="AF6" s="4">
        <v>76</v>
      </c>
      <c r="AH6" s="6">
        <v>6.2486793299999999</v>
      </c>
    </row>
    <row r="7" spans="1:35" x14ac:dyDescent="0.3">
      <c r="A7" t="s">
        <v>37</v>
      </c>
      <c r="B7">
        <v>6</v>
      </c>
      <c r="C7" s="1">
        <v>31825295000</v>
      </c>
      <c r="D7">
        <v>282</v>
      </c>
      <c r="E7">
        <v>282209302.30000001</v>
      </c>
      <c r="F7">
        <v>53.09</v>
      </c>
      <c r="G7" s="14">
        <f t="shared" si="0"/>
        <v>1.9788789313221098E-10</v>
      </c>
      <c r="I7" s="1">
        <v>1246700</v>
      </c>
      <c r="J7">
        <f t="shared" si="1"/>
        <v>25527.628940402665</v>
      </c>
      <c r="K7" s="1">
        <v>1246700</v>
      </c>
      <c r="L7">
        <f t="shared" si="2"/>
        <v>25527.628940402665</v>
      </c>
      <c r="N7">
        <v>-11.20269</v>
      </c>
      <c r="O7">
        <v>17.873887</v>
      </c>
      <c r="P7" t="s">
        <v>38</v>
      </c>
      <c r="Q7" t="s">
        <v>39</v>
      </c>
      <c r="U7" s="9">
        <f t="shared" si="5"/>
        <v>-43831</v>
      </c>
      <c r="W7" s="9">
        <f t="shared" si="3"/>
        <v>-43831</v>
      </c>
      <c r="X7" s="9">
        <f t="shared" si="4"/>
        <v>0</v>
      </c>
      <c r="Z7">
        <v>0</v>
      </c>
      <c r="AB7" s="3">
        <v>0</v>
      </c>
      <c r="AC7" s="9">
        <v>21.55</v>
      </c>
      <c r="AD7" s="9">
        <v>21.55</v>
      </c>
      <c r="AF7" s="4">
        <v>54</v>
      </c>
      <c r="AH7" s="6">
        <v>7.1132638899999998</v>
      </c>
    </row>
    <row r="8" spans="1:35" x14ac:dyDescent="0.3">
      <c r="A8" t="s">
        <v>40</v>
      </c>
      <c r="B8">
        <v>7</v>
      </c>
      <c r="C8" s="1">
        <v>14869000</v>
      </c>
      <c r="D8">
        <v>66</v>
      </c>
      <c r="E8">
        <v>66387096.770000003</v>
      </c>
      <c r="F8">
        <v>0.13</v>
      </c>
      <c r="G8" s="14">
        <f t="shared" si="0"/>
        <v>4.6314187754347249E-11</v>
      </c>
      <c r="J8" t="str">
        <f t="shared" si="1"/>
        <v>Error</v>
      </c>
      <c r="K8" s="12">
        <v>91</v>
      </c>
      <c r="L8" s="12">
        <f t="shared" si="2"/>
        <v>163395.6043956044</v>
      </c>
      <c r="N8">
        <v>18.220549999999999</v>
      </c>
      <c r="O8">
        <v>-63.068615000000001</v>
      </c>
      <c r="P8" t="s">
        <v>41</v>
      </c>
      <c r="Q8" t="s">
        <v>42</v>
      </c>
      <c r="U8" s="9">
        <f t="shared" si="5"/>
        <v>-43831</v>
      </c>
      <c r="W8" s="9">
        <f t="shared" si="3"/>
        <v>-43831</v>
      </c>
      <c r="X8" s="9">
        <f t="shared" si="4"/>
        <v>0</v>
      </c>
      <c r="Z8">
        <v>0</v>
      </c>
      <c r="AB8" s="3">
        <v>0</v>
      </c>
      <c r="AD8" s="10">
        <v>25.683333300000001</v>
      </c>
      <c r="AF8" s="4">
        <v>72</v>
      </c>
      <c r="AH8" s="6">
        <v>6.0712883299999998</v>
      </c>
    </row>
    <row r="9" spans="1:35" x14ac:dyDescent="0.3">
      <c r="A9" t="s">
        <v>43</v>
      </c>
      <c r="B9">
        <v>8</v>
      </c>
      <c r="C9" s="1">
        <v>97118000</v>
      </c>
      <c r="D9">
        <v>269</v>
      </c>
      <c r="E9">
        <v>268548387.10000002</v>
      </c>
      <c r="F9">
        <v>71.290000000000006</v>
      </c>
      <c r="G9" s="14">
        <f t="shared" si="0"/>
        <v>1.8876540160483954E-10</v>
      </c>
      <c r="I9">
        <v>442.6</v>
      </c>
      <c r="J9">
        <f t="shared" si="1"/>
        <v>219426.11839132398</v>
      </c>
      <c r="K9">
        <v>442.6</v>
      </c>
      <c r="L9">
        <f t="shared" si="2"/>
        <v>219426.11839132398</v>
      </c>
      <c r="N9">
        <v>17.06082</v>
      </c>
      <c r="O9">
        <v>-61.796427999999999</v>
      </c>
      <c r="P9" t="s">
        <v>44</v>
      </c>
      <c r="Q9" t="s">
        <v>42</v>
      </c>
      <c r="U9" s="9">
        <f t="shared" si="5"/>
        <v>-43831</v>
      </c>
      <c r="W9" s="9">
        <f t="shared" si="3"/>
        <v>-43831</v>
      </c>
      <c r="X9" s="9">
        <f t="shared" si="4"/>
        <v>0</v>
      </c>
      <c r="Z9">
        <v>0</v>
      </c>
      <c r="AB9" s="3">
        <v>0</v>
      </c>
      <c r="AC9" s="9">
        <v>26</v>
      </c>
      <c r="AD9" s="9">
        <v>26</v>
      </c>
      <c r="AF9" s="4">
        <v>77</v>
      </c>
      <c r="AH9" s="6">
        <v>6.9210093300000004</v>
      </c>
    </row>
    <row r="10" spans="1:35" x14ac:dyDescent="0.3">
      <c r="A10" t="s">
        <v>45</v>
      </c>
      <c r="B10">
        <v>9</v>
      </c>
      <c r="C10" s="1">
        <v>44780677000</v>
      </c>
      <c r="D10" s="1">
        <v>7162</v>
      </c>
      <c r="E10">
        <v>7161838710</v>
      </c>
      <c r="F10">
        <v>99.36</v>
      </c>
      <c r="G10" s="14">
        <f t="shared" si="0"/>
        <v>5.025791101464167E-9</v>
      </c>
      <c r="I10" s="1">
        <v>2780400</v>
      </c>
      <c r="J10">
        <f t="shared" si="1"/>
        <v>16105.839807221982</v>
      </c>
      <c r="K10" s="1">
        <v>2780400</v>
      </c>
      <c r="L10">
        <f t="shared" si="2"/>
        <v>16105.839807221982</v>
      </c>
      <c r="N10">
        <v>-38.4161</v>
      </c>
      <c r="O10">
        <v>-63.616672000000001</v>
      </c>
      <c r="P10" t="s">
        <v>46</v>
      </c>
      <c r="Q10" t="s">
        <v>47</v>
      </c>
      <c r="T10" s="2">
        <v>43904</v>
      </c>
      <c r="U10" s="9">
        <f t="shared" si="5"/>
        <v>73</v>
      </c>
      <c r="V10" s="2">
        <v>43894</v>
      </c>
      <c r="W10" s="9">
        <f t="shared" si="3"/>
        <v>63</v>
      </c>
      <c r="X10" s="9">
        <f t="shared" si="4"/>
        <v>10</v>
      </c>
      <c r="Z10">
        <v>48</v>
      </c>
      <c r="AB10" s="3">
        <v>-0.18</v>
      </c>
      <c r="AC10">
        <v>14.8</v>
      </c>
      <c r="AD10">
        <v>14.8</v>
      </c>
      <c r="AF10" s="7">
        <v>68</v>
      </c>
      <c r="AH10" s="6">
        <v>7.1209420000000003</v>
      </c>
    </row>
    <row r="11" spans="1:35" x14ac:dyDescent="0.3">
      <c r="A11" t="s">
        <v>48</v>
      </c>
      <c r="B11">
        <v>10</v>
      </c>
      <c r="C11" s="1">
        <v>2957731000</v>
      </c>
      <c r="D11" s="1">
        <v>1709</v>
      </c>
      <c r="E11">
        <v>1708741935</v>
      </c>
      <c r="F11">
        <v>97.3</v>
      </c>
      <c r="G11" s="14">
        <f t="shared" si="0"/>
        <v>1.1992567707905977E-9</v>
      </c>
      <c r="I11" s="1">
        <v>28203</v>
      </c>
      <c r="J11">
        <f t="shared" si="1"/>
        <v>104872.9213204269</v>
      </c>
      <c r="K11" s="1">
        <v>28203</v>
      </c>
      <c r="L11">
        <f t="shared" si="2"/>
        <v>104872.9213204269</v>
      </c>
      <c r="N11">
        <v>40.069099999999999</v>
      </c>
      <c r="O11">
        <v>45.038189000000003</v>
      </c>
      <c r="P11" t="s">
        <v>49</v>
      </c>
      <c r="Q11" t="s">
        <v>50</v>
      </c>
      <c r="T11" s="2">
        <v>43905</v>
      </c>
      <c r="U11" s="9">
        <f t="shared" si="5"/>
        <v>74</v>
      </c>
      <c r="V11" s="2">
        <v>43892</v>
      </c>
      <c r="W11" s="9">
        <f t="shared" si="3"/>
        <v>61</v>
      </c>
      <c r="X11" s="9">
        <f t="shared" si="4"/>
        <v>13</v>
      </c>
      <c r="Z11">
        <v>114</v>
      </c>
      <c r="AB11" s="3">
        <v>4.8600000000000003</v>
      </c>
      <c r="AC11" s="9">
        <v>7.15</v>
      </c>
      <c r="AD11" s="9">
        <v>7.15</v>
      </c>
      <c r="AF11" s="4">
        <v>58</v>
      </c>
      <c r="AG11">
        <v>6.7328770000000002</v>
      </c>
      <c r="AH11" s="5">
        <v>6.7328770000000002</v>
      </c>
    </row>
    <row r="12" spans="1:35" x14ac:dyDescent="0.3">
      <c r="A12" t="s">
        <v>51</v>
      </c>
      <c r="B12">
        <v>11</v>
      </c>
      <c r="C12" s="1">
        <v>106314000</v>
      </c>
      <c r="D12" s="1">
        <v>1181</v>
      </c>
      <c r="E12">
        <v>1181279070</v>
      </c>
      <c r="F12">
        <v>94.59</v>
      </c>
      <c r="G12" s="14">
        <f t="shared" si="0"/>
        <v>8.2874326875581971E-10</v>
      </c>
      <c r="I12">
        <v>180</v>
      </c>
      <c r="J12">
        <f t="shared" si="1"/>
        <v>590633.33333333337</v>
      </c>
      <c r="K12">
        <v>180</v>
      </c>
      <c r="L12">
        <f t="shared" si="2"/>
        <v>590633.33333333337</v>
      </c>
      <c r="N12">
        <v>12.52111</v>
      </c>
      <c r="O12">
        <v>-69.968338000000003</v>
      </c>
      <c r="P12" t="s">
        <v>52</v>
      </c>
      <c r="Q12" t="s">
        <v>42</v>
      </c>
      <c r="U12" s="9">
        <f t="shared" si="5"/>
        <v>-43831</v>
      </c>
      <c r="W12" s="9">
        <f t="shared" si="3"/>
        <v>-43831</v>
      </c>
      <c r="X12" s="9">
        <f t="shared" si="4"/>
        <v>0</v>
      </c>
      <c r="Z12">
        <v>0</v>
      </c>
      <c r="AB12" s="3">
        <v>0</v>
      </c>
      <c r="AC12" s="9">
        <v>25.35</v>
      </c>
      <c r="AD12" s="9">
        <v>25.35</v>
      </c>
      <c r="AF12" s="4">
        <v>76</v>
      </c>
      <c r="AG12">
        <v>8.2246579999999998</v>
      </c>
      <c r="AH12" s="5">
        <v>8.2246579999999998</v>
      </c>
    </row>
    <row r="13" spans="1:35" x14ac:dyDescent="0.3">
      <c r="A13" t="s">
        <v>53</v>
      </c>
      <c r="B13">
        <v>12</v>
      </c>
      <c r="C13" s="1">
        <v>25203198000</v>
      </c>
      <c r="D13" s="1">
        <v>7442</v>
      </c>
      <c r="E13">
        <v>7441612903</v>
      </c>
      <c r="F13">
        <v>33.479999999999997</v>
      </c>
      <c r="G13" s="14">
        <f t="shared" si="0"/>
        <v>5.2222755343613975E-9</v>
      </c>
      <c r="I13" s="1">
        <v>7682300</v>
      </c>
      <c r="J13">
        <f t="shared" si="1"/>
        <v>3280.6839097666066</v>
      </c>
      <c r="K13" s="1">
        <v>7682300</v>
      </c>
      <c r="L13">
        <f t="shared" si="2"/>
        <v>3280.6839097666066</v>
      </c>
      <c r="N13">
        <v>-25.2744</v>
      </c>
      <c r="O13">
        <v>133.775136</v>
      </c>
      <c r="P13" t="s">
        <v>54</v>
      </c>
      <c r="Q13" t="s">
        <v>55</v>
      </c>
      <c r="T13" s="2">
        <v>43890</v>
      </c>
      <c r="U13" s="9">
        <f t="shared" si="5"/>
        <v>59</v>
      </c>
      <c r="V13" s="2">
        <v>43858</v>
      </c>
      <c r="W13" s="9">
        <f t="shared" si="3"/>
        <v>27</v>
      </c>
      <c r="X13" s="9">
        <f t="shared" si="4"/>
        <v>32</v>
      </c>
      <c r="Z13">
        <v>674</v>
      </c>
      <c r="AB13" s="3">
        <v>5.67</v>
      </c>
      <c r="AC13" s="9">
        <v>21.65</v>
      </c>
      <c r="AD13" s="9">
        <v>21.65</v>
      </c>
      <c r="AF13" s="4">
        <v>57</v>
      </c>
      <c r="AG13">
        <v>7.3365919999999996</v>
      </c>
      <c r="AH13" s="5">
        <v>7.3365919999999996</v>
      </c>
    </row>
    <row r="14" spans="1:35" x14ac:dyDescent="0.3">
      <c r="A14" t="s">
        <v>56</v>
      </c>
      <c r="B14">
        <v>14</v>
      </c>
      <c r="C14" s="1">
        <v>8955102000</v>
      </c>
      <c r="D14" s="1">
        <v>31652</v>
      </c>
      <c r="E14">
        <v>31652064516</v>
      </c>
      <c r="F14">
        <v>99.67</v>
      </c>
      <c r="G14" s="14">
        <f t="shared" si="0"/>
        <v>2.2211161678796955E-8</v>
      </c>
      <c r="I14" s="1">
        <v>83871</v>
      </c>
      <c r="J14">
        <f t="shared" si="1"/>
        <v>106772.32893371965</v>
      </c>
      <c r="K14" s="1">
        <v>83871</v>
      </c>
      <c r="L14">
        <f t="shared" si="2"/>
        <v>106772.32893371965</v>
      </c>
      <c r="N14">
        <v>47.51623</v>
      </c>
      <c r="O14">
        <v>14.550072</v>
      </c>
      <c r="P14" t="s">
        <v>57</v>
      </c>
      <c r="Q14" t="s">
        <v>58</v>
      </c>
      <c r="T14" s="2">
        <v>43898</v>
      </c>
      <c r="U14" s="9">
        <f t="shared" si="5"/>
        <v>67</v>
      </c>
      <c r="V14" s="2">
        <v>43887</v>
      </c>
      <c r="W14" s="9">
        <f t="shared" si="3"/>
        <v>56</v>
      </c>
      <c r="X14" s="9">
        <f t="shared" si="4"/>
        <v>11</v>
      </c>
      <c r="Z14">
        <v>1952</v>
      </c>
      <c r="AB14" s="3">
        <v>25.12</v>
      </c>
      <c r="AC14" s="9">
        <v>6.35</v>
      </c>
      <c r="AD14" s="9">
        <v>6.35</v>
      </c>
      <c r="AF14">
        <v>77.242857142857147</v>
      </c>
      <c r="AG14">
        <v>4.8735809999999997</v>
      </c>
      <c r="AH14" s="5">
        <v>4.8735809999999997</v>
      </c>
    </row>
    <row r="15" spans="1:35" x14ac:dyDescent="0.3">
      <c r="A15" t="s">
        <v>59</v>
      </c>
      <c r="B15">
        <v>15</v>
      </c>
      <c r="C15" s="1">
        <v>10047718000</v>
      </c>
      <c r="D15" s="1">
        <v>2703</v>
      </c>
      <c r="E15">
        <v>2703483871</v>
      </c>
      <c r="F15">
        <v>96.15</v>
      </c>
      <c r="G15" s="14">
        <f t="shared" si="0"/>
        <v>1.896776507575767E-9</v>
      </c>
      <c r="I15" s="1">
        <v>82629</v>
      </c>
      <c r="J15">
        <f t="shared" si="1"/>
        <v>121600.38243231796</v>
      </c>
      <c r="K15" s="1">
        <v>82629</v>
      </c>
      <c r="L15">
        <f t="shared" si="2"/>
        <v>121600.38243231796</v>
      </c>
      <c r="N15">
        <v>40.14311</v>
      </c>
      <c r="O15">
        <v>47.576926999999998</v>
      </c>
      <c r="P15" t="s">
        <v>60</v>
      </c>
      <c r="Q15" t="s">
        <v>50</v>
      </c>
      <c r="U15" s="9">
        <f t="shared" si="5"/>
        <v>-43831</v>
      </c>
      <c r="W15" s="9">
        <f t="shared" si="3"/>
        <v>-43831</v>
      </c>
      <c r="X15" s="9">
        <f t="shared" si="4"/>
        <v>0</v>
      </c>
      <c r="Z15">
        <v>0</v>
      </c>
      <c r="AB15" s="3">
        <v>0</v>
      </c>
      <c r="AC15" s="9">
        <v>11.95</v>
      </c>
      <c r="AD15" s="9">
        <v>11.95</v>
      </c>
      <c r="AF15" s="4">
        <v>70</v>
      </c>
      <c r="AG15">
        <v>5.895556</v>
      </c>
      <c r="AH15" s="5">
        <v>5.895556</v>
      </c>
    </row>
    <row r="16" spans="1:35" x14ac:dyDescent="0.3">
      <c r="A16" t="s">
        <v>61</v>
      </c>
      <c r="B16">
        <v>16</v>
      </c>
      <c r="C16" s="1">
        <v>389482000</v>
      </c>
      <c r="D16" s="1">
        <v>1568</v>
      </c>
      <c r="E16">
        <v>1567709677</v>
      </c>
      <c r="F16">
        <v>60.58</v>
      </c>
      <c r="G16" s="14">
        <f t="shared" si="0"/>
        <v>1.1003128242244923E-9</v>
      </c>
      <c r="H16" s="1"/>
      <c r="I16" s="1">
        <v>10010</v>
      </c>
      <c r="J16">
        <f t="shared" si="1"/>
        <v>38909.290709290712</v>
      </c>
      <c r="K16" s="1">
        <v>10010</v>
      </c>
      <c r="L16">
        <f t="shared" si="2"/>
        <v>38909.290709290712</v>
      </c>
      <c r="N16">
        <v>25.034279999999999</v>
      </c>
      <c r="O16">
        <v>-77.396280000000004</v>
      </c>
      <c r="P16" t="s">
        <v>62</v>
      </c>
      <c r="Q16" t="s">
        <v>42</v>
      </c>
      <c r="T16" s="2">
        <v>43908</v>
      </c>
      <c r="U16" s="9">
        <f t="shared" si="5"/>
        <v>77</v>
      </c>
      <c r="W16" s="9">
        <f t="shared" si="3"/>
        <v>-43831</v>
      </c>
      <c r="X16" s="9">
        <f t="shared" si="4"/>
        <v>43908</v>
      </c>
      <c r="Z16">
        <v>3</v>
      </c>
      <c r="AB16" s="3">
        <v>-0.5</v>
      </c>
      <c r="AC16" s="9">
        <v>24.85</v>
      </c>
      <c r="AD16" s="9">
        <v>24.85</v>
      </c>
      <c r="AF16">
        <v>77.900000000000006</v>
      </c>
      <c r="AG16">
        <v>7.8860270000000003</v>
      </c>
      <c r="AH16" s="5">
        <v>7.8860270000000003</v>
      </c>
    </row>
    <row r="17" spans="1:34" x14ac:dyDescent="0.3">
      <c r="A17" t="s">
        <v>63</v>
      </c>
      <c r="B17">
        <v>17</v>
      </c>
      <c r="C17" s="1">
        <v>1641172000</v>
      </c>
      <c r="D17" s="1">
        <v>5398</v>
      </c>
      <c r="E17">
        <v>5397581395</v>
      </c>
      <c r="F17">
        <v>99.92</v>
      </c>
      <c r="G17" s="14">
        <f t="shared" si="0"/>
        <v>3.7879391742116131E-9</v>
      </c>
      <c r="I17" s="1">
        <v>760</v>
      </c>
      <c r="J17">
        <f t="shared" si="1"/>
        <v>2159436.8421052634</v>
      </c>
      <c r="K17" s="1">
        <v>760</v>
      </c>
      <c r="L17">
        <f t="shared" si="2"/>
        <v>2159436.8421052634</v>
      </c>
      <c r="N17">
        <v>25.930409999999998</v>
      </c>
      <c r="O17">
        <v>50.637771999999998</v>
      </c>
      <c r="P17" t="s">
        <v>64</v>
      </c>
      <c r="Q17" t="s">
        <v>50</v>
      </c>
      <c r="T17" s="2">
        <v>43899</v>
      </c>
      <c r="U17" s="9">
        <f t="shared" si="5"/>
        <v>68</v>
      </c>
      <c r="V17" s="2">
        <v>43890</v>
      </c>
      <c r="W17" s="9">
        <f t="shared" si="3"/>
        <v>59</v>
      </c>
      <c r="X17" s="9">
        <f t="shared" si="4"/>
        <v>9</v>
      </c>
      <c r="Z17">
        <v>207</v>
      </c>
      <c r="AB17" s="3">
        <v>-2.0499999999999998</v>
      </c>
      <c r="AC17" s="9">
        <v>27.15</v>
      </c>
      <c r="AD17" s="9">
        <v>27.15</v>
      </c>
      <c r="AF17">
        <v>65.900000000000006</v>
      </c>
      <c r="AG17">
        <v>9.1879449999999991</v>
      </c>
      <c r="AH17" s="5">
        <v>9.1879449999999991</v>
      </c>
    </row>
    <row r="18" spans="1:34" x14ac:dyDescent="0.3">
      <c r="A18" t="s">
        <v>65</v>
      </c>
      <c r="B18">
        <v>18</v>
      </c>
      <c r="C18" s="1">
        <v>163046161000</v>
      </c>
      <c r="D18" s="1">
        <v>0</v>
      </c>
      <c r="E18">
        <v>0</v>
      </c>
      <c r="G18" s="14">
        <f t="shared" si="0"/>
        <v>0</v>
      </c>
      <c r="I18" s="1">
        <v>130168</v>
      </c>
      <c r="J18">
        <f t="shared" si="1"/>
        <v>1252582.5164402926</v>
      </c>
      <c r="K18" s="1">
        <v>130168</v>
      </c>
      <c r="L18">
        <f t="shared" si="2"/>
        <v>1252582.5164402926</v>
      </c>
      <c r="N18">
        <v>23.684989999999999</v>
      </c>
      <c r="O18">
        <v>90.356330999999997</v>
      </c>
      <c r="P18" t="s">
        <v>66</v>
      </c>
      <c r="Q18" t="s">
        <v>24</v>
      </c>
      <c r="T18" s="2">
        <v>43899</v>
      </c>
      <c r="U18" s="9">
        <f t="shared" si="5"/>
        <v>68</v>
      </c>
      <c r="W18" s="9">
        <f t="shared" si="3"/>
        <v>-43831</v>
      </c>
      <c r="X18" s="9">
        <f t="shared" si="4"/>
        <v>43899</v>
      </c>
      <c r="Z18">
        <v>17</v>
      </c>
      <c r="AB18" s="3">
        <v>0.28999999999999998</v>
      </c>
      <c r="AC18" s="9">
        <v>25</v>
      </c>
      <c r="AD18" s="9">
        <v>25</v>
      </c>
      <c r="AF18" s="4">
        <v>74</v>
      </c>
      <c r="AH18" s="6">
        <v>8.0326833299999993</v>
      </c>
    </row>
    <row r="19" spans="1:34" x14ac:dyDescent="0.3">
      <c r="A19" t="s">
        <v>67</v>
      </c>
      <c r="B19">
        <v>19</v>
      </c>
      <c r="C19" s="1">
        <v>287025000</v>
      </c>
      <c r="D19">
        <v>696</v>
      </c>
      <c r="E19">
        <v>696000000</v>
      </c>
      <c r="F19">
        <v>99.18</v>
      </c>
      <c r="G19" s="14">
        <f t="shared" si="0"/>
        <v>4.8840416177311646E-10</v>
      </c>
      <c r="I19" s="1">
        <v>430</v>
      </c>
      <c r="J19">
        <f t="shared" si="1"/>
        <v>667500</v>
      </c>
      <c r="K19" s="1">
        <v>430</v>
      </c>
      <c r="L19">
        <f t="shared" si="2"/>
        <v>667500</v>
      </c>
      <c r="N19">
        <v>13.19389</v>
      </c>
      <c r="O19">
        <v>-59.543197999999997</v>
      </c>
      <c r="P19" t="s">
        <v>68</v>
      </c>
      <c r="Q19" t="s">
        <v>42</v>
      </c>
      <c r="U19" s="9">
        <f t="shared" si="5"/>
        <v>-43831</v>
      </c>
      <c r="W19" s="9">
        <f t="shared" si="3"/>
        <v>-43831</v>
      </c>
      <c r="X19" s="9">
        <f t="shared" si="4"/>
        <v>0</v>
      </c>
      <c r="Z19">
        <v>0</v>
      </c>
      <c r="AB19" s="3">
        <v>0</v>
      </c>
      <c r="AC19" s="9">
        <v>26</v>
      </c>
      <c r="AD19" s="9">
        <v>26</v>
      </c>
      <c r="AF19" s="4">
        <v>72</v>
      </c>
      <c r="AH19" s="6">
        <v>7.6840417800000003</v>
      </c>
    </row>
    <row r="20" spans="1:34" x14ac:dyDescent="0.3">
      <c r="A20" t="s">
        <v>69</v>
      </c>
      <c r="B20">
        <v>20</v>
      </c>
      <c r="C20" s="1">
        <v>9452411000</v>
      </c>
      <c r="D20" s="1">
        <v>2392</v>
      </c>
      <c r="E20">
        <v>2391806452</v>
      </c>
      <c r="F20">
        <v>98.93</v>
      </c>
      <c r="G20" s="14">
        <f t="shared" si="0"/>
        <v>1.6785384410363427E-9</v>
      </c>
      <c r="I20" s="1">
        <v>202900</v>
      </c>
      <c r="J20">
        <f t="shared" si="1"/>
        <v>46586.550024642682</v>
      </c>
      <c r="K20" s="1">
        <v>202900</v>
      </c>
      <c r="L20">
        <f t="shared" si="2"/>
        <v>46586.550024642682</v>
      </c>
      <c r="N20">
        <v>53.709809999999997</v>
      </c>
      <c r="O20">
        <v>27.953389000000001</v>
      </c>
      <c r="P20" t="s">
        <v>70</v>
      </c>
      <c r="Q20" t="s">
        <v>71</v>
      </c>
      <c r="T20" s="2">
        <v>43895</v>
      </c>
      <c r="U20" s="9">
        <f t="shared" si="5"/>
        <v>64</v>
      </c>
      <c r="V20" s="2">
        <v>43889</v>
      </c>
      <c r="W20" s="9">
        <f t="shared" si="3"/>
        <v>58</v>
      </c>
      <c r="X20" s="9">
        <f t="shared" si="4"/>
        <v>6</v>
      </c>
      <c r="Z20">
        <v>45</v>
      </c>
      <c r="AB20" s="3">
        <v>0.21</v>
      </c>
      <c r="AC20" s="9">
        <v>6.15</v>
      </c>
      <c r="AD20" s="9">
        <v>6.15</v>
      </c>
      <c r="AF20" s="4">
        <v>77</v>
      </c>
      <c r="AG20">
        <v>4.8821919999999999</v>
      </c>
      <c r="AH20" s="5">
        <v>4.8821919999999999</v>
      </c>
    </row>
    <row r="21" spans="1:34" x14ac:dyDescent="0.3">
      <c r="A21" t="s">
        <v>72</v>
      </c>
      <c r="B21">
        <v>21</v>
      </c>
      <c r="C21" s="1">
        <v>11539328000</v>
      </c>
      <c r="D21" s="1">
        <v>8788</v>
      </c>
      <c r="E21">
        <v>8788387097</v>
      </c>
      <c r="F21">
        <v>63.92</v>
      </c>
      <c r="G21" s="14">
        <f t="shared" si="0"/>
        <v>6.166804272503085E-9</v>
      </c>
      <c r="I21" s="1">
        <v>30278</v>
      </c>
      <c r="J21">
        <f t="shared" si="1"/>
        <v>381112.62302662001</v>
      </c>
      <c r="K21" s="1">
        <v>30278</v>
      </c>
      <c r="L21">
        <f t="shared" si="2"/>
        <v>381112.62302662001</v>
      </c>
      <c r="N21">
        <v>50.503889999999998</v>
      </c>
      <c r="O21">
        <v>4.4699359999999997</v>
      </c>
      <c r="P21" t="s">
        <v>73</v>
      </c>
      <c r="Q21" t="s">
        <v>58</v>
      </c>
      <c r="T21" s="2">
        <v>43895</v>
      </c>
      <c r="U21" s="9">
        <f t="shared" si="5"/>
        <v>64</v>
      </c>
      <c r="V21" s="2">
        <v>43893</v>
      </c>
      <c r="W21" s="9">
        <f t="shared" si="3"/>
        <v>62</v>
      </c>
      <c r="X21" s="9">
        <f t="shared" si="4"/>
        <v>2</v>
      </c>
      <c r="Z21">
        <v>1787</v>
      </c>
      <c r="AB21" s="3">
        <v>15.9</v>
      </c>
      <c r="AC21" s="9">
        <v>9.5500000000000007</v>
      </c>
      <c r="AD21" s="9">
        <v>9.5500000000000007</v>
      </c>
      <c r="AF21">
        <v>81.599999999999994</v>
      </c>
      <c r="AG21">
        <v>4.0810959999999996</v>
      </c>
      <c r="AH21" s="5">
        <v>4.0810959999999996</v>
      </c>
    </row>
    <row r="22" spans="1:34" x14ac:dyDescent="0.3">
      <c r="A22" t="s">
        <v>74</v>
      </c>
      <c r="B22">
        <v>22</v>
      </c>
      <c r="C22" s="1">
        <v>390353000</v>
      </c>
      <c r="D22">
        <v>494</v>
      </c>
      <c r="E22">
        <v>493516129</v>
      </c>
      <c r="F22">
        <v>96.45</v>
      </c>
      <c r="G22" s="14">
        <f t="shared" si="0"/>
        <v>3.4665467804011424E-10</v>
      </c>
      <c r="I22" s="1">
        <v>22806</v>
      </c>
      <c r="J22">
        <f t="shared" si="1"/>
        <v>17116.241339998247</v>
      </c>
      <c r="K22" s="1">
        <v>22806</v>
      </c>
      <c r="L22">
        <f t="shared" si="2"/>
        <v>17116.241339998247</v>
      </c>
      <c r="N22">
        <v>17.189879999999999</v>
      </c>
      <c r="O22">
        <v>-88.497649999999993</v>
      </c>
      <c r="P22" t="s">
        <v>75</v>
      </c>
      <c r="Q22" t="s">
        <v>76</v>
      </c>
      <c r="U22" s="9">
        <f t="shared" si="5"/>
        <v>-43831</v>
      </c>
      <c r="W22" s="9">
        <f t="shared" si="3"/>
        <v>-43831</v>
      </c>
      <c r="X22" s="9">
        <f t="shared" si="4"/>
        <v>0</v>
      </c>
      <c r="Z22">
        <v>0</v>
      </c>
      <c r="AB22" s="3">
        <v>0</v>
      </c>
      <c r="AC22" s="9">
        <v>25.3</v>
      </c>
      <c r="AD22" s="9">
        <v>25.3</v>
      </c>
      <c r="AF22" s="4">
        <v>90</v>
      </c>
      <c r="AG22">
        <v>5.2490410000000001</v>
      </c>
      <c r="AH22" s="5">
        <v>5.2490410000000001</v>
      </c>
    </row>
    <row r="23" spans="1:34" x14ac:dyDescent="0.3">
      <c r="A23" t="s">
        <v>77</v>
      </c>
      <c r="B23">
        <v>23</v>
      </c>
      <c r="C23" s="1">
        <v>11801151000</v>
      </c>
      <c r="D23">
        <v>305</v>
      </c>
      <c r="E23">
        <v>304870967.69999999</v>
      </c>
      <c r="F23">
        <v>99.82</v>
      </c>
      <c r="G23" s="14">
        <f t="shared" si="0"/>
        <v>2.1402768583448349E-10</v>
      </c>
      <c r="I23" s="1">
        <v>110622</v>
      </c>
      <c r="J23">
        <f t="shared" si="1"/>
        <v>106679.96420241905</v>
      </c>
      <c r="K23" s="1">
        <v>110622</v>
      </c>
      <c r="L23">
        <f t="shared" si="2"/>
        <v>106679.96420241905</v>
      </c>
      <c r="N23">
        <v>9.3076899999999991</v>
      </c>
      <c r="O23">
        <v>2.3158340000000002</v>
      </c>
      <c r="P23" t="s">
        <v>78</v>
      </c>
      <c r="Q23" t="s">
        <v>79</v>
      </c>
      <c r="U23" s="9">
        <f t="shared" si="5"/>
        <v>-43831</v>
      </c>
      <c r="W23" s="9">
        <f t="shared" si="3"/>
        <v>-43831</v>
      </c>
      <c r="X23" s="9">
        <f t="shared" si="4"/>
        <v>0</v>
      </c>
      <c r="Z23">
        <v>0</v>
      </c>
      <c r="AB23" s="3">
        <v>0</v>
      </c>
      <c r="AC23">
        <v>27.55</v>
      </c>
      <c r="AD23">
        <v>27.55</v>
      </c>
      <c r="AF23">
        <v>67.49166666666666</v>
      </c>
      <c r="AG23">
        <v>6.8214249999999996</v>
      </c>
      <c r="AH23" s="5">
        <v>6.8214249999999996</v>
      </c>
    </row>
    <row r="24" spans="1:34" x14ac:dyDescent="0.3">
      <c r="A24" t="s">
        <v>80</v>
      </c>
      <c r="B24">
        <v>24</v>
      </c>
      <c r="C24" s="1">
        <v>62506000</v>
      </c>
      <c r="D24">
        <v>278</v>
      </c>
      <c r="E24">
        <v>277612903.19999999</v>
      </c>
      <c r="F24">
        <v>73.73</v>
      </c>
      <c r="G24" s="14">
        <f t="shared" si="0"/>
        <v>1.9508097266225055E-10</v>
      </c>
      <c r="I24" s="1">
        <v>54</v>
      </c>
      <c r="J24">
        <f t="shared" si="1"/>
        <v>1157518.5185185184</v>
      </c>
      <c r="K24" s="1">
        <v>54</v>
      </c>
      <c r="L24">
        <f t="shared" si="2"/>
        <v>1157518.5185185184</v>
      </c>
      <c r="N24">
        <v>32.321379999999998</v>
      </c>
      <c r="O24">
        <v>-64.757369999999995</v>
      </c>
      <c r="P24" t="s">
        <v>81</v>
      </c>
      <c r="Q24" t="s">
        <v>82</v>
      </c>
      <c r="U24" s="9">
        <f t="shared" si="5"/>
        <v>-43831</v>
      </c>
      <c r="V24" s="2">
        <v>43910</v>
      </c>
      <c r="W24" s="9">
        <f t="shared" si="3"/>
        <v>79</v>
      </c>
      <c r="X24" s="9">
        <f t="shared" si="4"/>
        <v>-43910</v>
      </c>
      <c r="Z24">
        <v>0</v>
      </c>
      <c r="AB24" s="3">
        <v>0</v>
      </c>
      <c r="AC24" s="9">
        <v>21.3</v>
      </c>
      <c r="AD24" s="9">
        <v>21.3</v>
      </c>
      <c r="AF24" s="4">
        <v>74.599999999999994</v>
      </c>
      <c r="AH24" s="6">
        <v>8.5071383300000001</v>
      </c>
    </row>
    <row r="25" spans="1:34" x14ac:dyDescent="0.3">
      <c r="A25" t="s">
        <v>83</v>
      </c>
      <c r="B25">
        <v>25</v>
      </c>
      <c r="C25" s="1">
        <v>763092000</v>
      </c>
      <c r="D25">
        <v>306</v>
      </c>
      <c r="E25">
        <v>305516129</v>
      </c>
      <c r="F25">
        <v>99.63</v>
      </c>
      <c r="G25" s="14">
        <f t="shared" si="0"/>
        <v>2.1472941595197363E-10</v>
      </c>
      <c r="I25" s="1">
        <v>38394</v>
      </c>
      <c r="J25">
        <f t="shared" si="1"/>
        <v>19875.293014533519</v>
      </c>
      <c r="K25" s="1">
        <v>38394</v>
      </c>
      <c r="L25">
        <f t="shared" si="2"/>
        <v>19875.293014533519</v>
      </c>
      <c r="N25">
        <v>27.51416</v>
      </c>
      <c r="O25">
        <v>90.433600999999996</v>
      </c>
      <c r="P25" t="s">
        <v>84</v>
      </c>
      <c r="Q25" t="s">
        <v>24</v>
      </c>
      <c r="U25" s="9">
        <f t="shared" si="5"/>
        <v>-43831</v>
      </c>
      <c r="W25" s="9">
        <f t="shared" si="3"/>
        <v>-43831</v>
      </c>
      <c r="X25" s="9">
        <f t="shared" si="4"/>
        <v>0</v>
      </c>
      <c r="Z25">
        <v>0</v>
      </c>
      <c r="AB25" s="3">
        <v>0</v>
      </c>
      <c r="AC25" s="9">
        <v>7.4</v>
      </c>
      <c r="AD25" s="9">
        <v>7.4</v>
      </c>
      <c r="AF25" s="4">
        <v>60</v>
      </c>
      <c r="AH25" s="6">
        <v>8.4389516699999998</v>
      </c>
    </row>
    <row r="26" spans="1:34" x14ac:dyDescent="0.3">
      <c r="A26" t="s">
        <v>85</v>
      </c>
      <c r="B26">
        <v>26</v>
      </c>
      <c r="C26" s="1">
        <v>11513100000</v>
      </c>
      <c r="D26" s="1">
        <v>1197</v>
      </c>
      <c r="E26">
        <v>1197488372</v>
      </c>
      <c r="F26">
        <v>93.46</v>
      </c>
      <c r="G26" s="14">
        <f t="shared" si="0"/>
        <v>8.3997095063566146E-10</v>
      </c>
      <c r="I26" s="1">
        <v>1083301</v>
      </c>
      <c r="J26">
        <f t="shared" si="1"/>
        <v>10627.79412185533</v>
      </c>
      <c r="K26" s="1">
        <v>1083301</v>
      </c>
      <c r="L26">
        <f t="shared" si="2"/>
        <v>10627.79412185533</v>
      </c>
      <c r="N26">
        <v>-16.290150000000001</v>
      </c>
      <c r="O26">
        <v>-63.588653000000001</v>
      </c>
      <c r="P26" t="s">
        <v>86</v>
      </c>
      <c r="Q26" t="s">
        <v>47</v>
      </c>
      <c r="U26" s="9">
        <f t="shared" si="5"/>
        <v>-43831</v>
      </c>
      <c r="W26" s="9">
        <f t="shared" si="3"/>
        <v>-43831</v>
      </c>
      <c r="X26" s="9">
        <f t="shared" si="4"/>
        <v>0</v>
      </c>
      <c r="Z26">
        <v>0</v>
      </c>
      <c r="AB26" s="3">
        <v>0</v>
      </c>
      <c r="AC26" s="9">
        <v>21.55</v>
      </c>
      <c r="AD26" s="9">
        <v>21.55</v>
      </c>
      <c r="AF26" s="4">
        <v>54</v>
      </c>
      <c r="AH26" s="6">
        <v>7.1005028899999996</v>
      </c>
    </row>
    <row r="27" spans="1:34" x14ac:dyDescent="0.3">
      <c r="A27" t="s">
        <v>87</v>
      </c>
      <c r="B27">
        <v>27</v>
      </c>
      <c r="C27" s="1">
        <v>25979000</v>
      </c>
      <c r="D27">
        <v>0</v>
      </c>
      <c r="E27">
        <v>0</v>
      </c>
      <c r="G27" s="14">
        <f t="shared" si="0"/>
        <v>0</v>
      </c>
      <c r="J27" t="str">
        <f t="shared" si="1"/>
        <v>Error</v>
      </c>
      <c r="K27" s="12">
        <v>294</v>
      </c>
      <c r="L27" s="12">
        <f t="shared" si="2"/>
        <v>88363.945578231287</v>
      </c>
      <c r="N27">
        <v>12.201890000000001</v>
      </c>
      <c r="O27">
        <v>-68.262383</v>
      </c>
      <c r="Q27" t="s">
        <v>42</v>
      </c>
      <c r="U27" s="9">
        <f t="shared" si="5"/>
        <v>-43831</v>
      </c>
      <c r="W27" s="9">
        <f t="shared" si="3"/>
        <v>-43831</v>
      </c>
      <c r="X27" s="9">
        <f t="shared" si="4"/>
        <v>0</v>
      </c>
      <c r="Z27">
        <v>0</v>
      </c>
      <c r="AB27" s="3">
        <v>0</v>
      </c>
      <c r="AD27" s="10">
        <v>26.55</v>
      </c>
      <c r="AF27" s="4">
        <v>77</v>
      </c>
      <c r="AH27" s="6">
        <v>7.1688932200000002</v>
      </c>
    </row>
    <row r="28" spans="1:34" x14ac:dyDescent="0.3">
      <c r="A28" t="s">
        <v>88</v>
      </c>
      <c r="B28">
        <v>28</v>
      </c>
      <c r="C28" s="1">
        <v>3301000000</v>
      </c>
      <c r="D28" s="1">
        <v>1087</v>
      </c>
      <c r="E28">
        <v>1086580645</v>
      </c>
      <c r="F28">
        <v>97.51</v>
      </c>
      <c r="G28" s="14">
        <f t="shared" si="0"/>
        <v>7.6278063771174937E-10</v>
      </c>
      <c r="I28" s="1">
        <v>51187</v>
      </c>
      <c r="J28">
        <f t="shared" si="1"/>
        <v>64489.030417879541</v>
      </c>
      <c r="K28" s="1">
        <v>51187</v>
      </c>
      <c r="L28">
        <f t="shared" si="2"/>
        <v>64489.030417879541</v>
      </c>
      <c r="N28">
        <v>43.915889999999997</v>
      </c>
      <c r="O28">
        <v>17.679075999999998</v>
      </c>
      <c r="P28" t="s">
        <v>89</v>
      </c>
      <c r="Q28" t="s">
        <v>27</v>
      </c>
      <c r="U28" s="9">
        <f t="shared" si="5"/>
        <v>-43831</v>
      </c>
      <c r="V28" s="2">
        <v>43895</v>
      </c>
      <c r="W28" s="9">
        <f t="shared" si="3"/>
        <v>64</v>
      </c>
      <c r="X28" s="9">
        <f t="shared" si="4"/>
        <v>-43895</v>
      </c>
      <c r="Z28">
        <v>33</v>
      </c>
      <c r="AB28" s="3">
        <v>0.34</v>
      </c>
      <c r="AC28" s="9">
        <v>9.85</v>
      </c>
      <c r="AD28" s="9">
        <v>9.85</v>
      </c>
      <c r="AF28" s="4">
        <v>72</v>
      </c>
      <c r="AG28">
        <v>4.8476710000000001</v>
      </c>
      <c r="AH28" s="5">
        <v>4.8476710000000001</v>
      </c>
    </row>
    <row r="29" spans="1:34" x14ac:dyDescent="0.3">
      <c r="A29" t="s">
        <v>90</v>
      </c>
      <c r="B29">
        <v>29</v>
      </c>
      <c r="C29" s="1">
        <v>2303697000</v>
      </c>
      <c r="D29" s="1">
        <v>1523</v>
      </c>
      <c r="E29">
        <v>1523000000</v>
      </c>
      <c r="F29">
        <v>100</v>
      </c>
      <c r="G29" s="14">
        <f t="shared" si="0"/>
        <v>1.0687349689374374E-9</v>
      </c>
      <c r="I29" s="1">
        <v>566730</v>
      </c>
      <c r="J29">
        <f t="shared" si="1"/>
        <v>4064.893335450744</v>
      </c>
      <c r="K29" s="1">
        <v>566730</v>
      </c>
      <c r="L29">
        <f t="shared" si="2"/>
        <v>4064.893335450744</v>
      </c>
      <c r="N29">
        <v>-22.328469999999999</v>
      </c>
      <c r="O29">
        <v>24.684866</v>
      </c>
      <c r="P29" t="s">
        <v>91</v>
      </c>
      <c r="Q29" t="s">
        <v>92</v>
      </c>
      <c r="U29" s="9">
        <f t="shared" si="5"/>
        <v>-43831</v>
      </c>
      <c r="W29" s="9">
        <f t="shared" si="3"/>
        <v>-43831</v>
      </c>
      <c r="X29" s="9">
        <f t="shared" si="4"/>
        <v>0</v>
      </c>
      <c r="Z29">
        <v>0</v>
      </c>
      <c r="AB29" s="3">
        <v>0</v>
      </c>
      <c r="AC29" s="9">
        <v>21.5</v>
      </c>
      <c r="AD29" s="9">
        <v>21.5</v>
      </c>
      <c r="AF29" s="4">
        <v>65</v>
      </c>
      <c r="AH29" s="6">
        <v>7.0602813299999996</v>
      </c>
    </row>
    <row r="30" spans="1:34" x14ac:dyDescent="0.3">
      <c r="A30" t="s">
        <v>93</v>
      </c>
      <c r="B30">
        <v>30</v>
      </c>
      <c r="C30" s="1">
        <v>211049527000</v>
      </c>
      <c r="D30" s="1">
        <v>6960</v>
      </c>
      <c r="E30">
        <v>6960483871</v>
      </c>
      <c r="F30">
        <v>96.55</v>
      </c>
      <c r="G30" s="14">
        <f t="shared" si="0"/>
        <v>4.8840416177311641E-9</v>
      </c>
      <c r="I30" s="1">
        <v>8459417</v>
      </c>
      <c r="J30">
        <f t="shared" si="1"/>
        <v>24948.471862777304</v>
      </c>
      <c r="K30" s="1">
        <v>8459417</v>
      </c>
      <c r="L30">
        <f t="shared" si="2"/>
        <v>24948.471862777304</v>
      </c>
      <c r="N30">
        <v>-14.234999999999999</v>
      </c>
      <c r="O30">
        <v>-51.925280000000001</v>
      </c>
      <c r="P30" t="s">
        <v>94</v>
      </c>
      <c r="Q30" t="s">
        <v>47</v>
      </c>
      <c r="T30" s="2">
        <v>43898</v>
      </c>
      <c r="U30" s="9">
        <f t="shared" si="5"/>
        <v>67</v>
      </c>
      <c r="V30" s="2">
        <v>43888</v>
      </c>
      <c r="W30" s="9">
        <f t="shared" si="3"/>
        <v>57</v>
      </c>
      <c r="X30" s="9">
        <f t="shared" si="4"/>
        <v>10</v>
      </c>
      <c r="Z30">
        <v>415</v>
      </c>
      <c r="AB30" s="3">
        <v>6.98</v>
      </c>
      <c r="AC30" s="9">
        <v>24.95</v>
      </c>
      <c r="AD30" s="9">
        <v>24.95</v>
      </c>
      <c r="AF30">
        <v>75.003902439024415</v>
      </c>
      <c r="AG30">
        <v>6.2197329999999997</v>
      </c>
      <c r="AH30" s="5">
        <v>6.2197329999999997</v>
      </c>
    </row>
    <row r="31" spans="1:34" x14ac:dyDescent="0.3">
      <c r="A31" t="s">
        <v>95</v>
      </c>
      <c r="B31">
        <v>31</v>
      </c>
      <c r="C31" s="1">
        <v>30030000</v>
      </c>
      <c r="D31">
        <v>286</v>
      </c>
      <c r="E31">
        <v>286032258.10000002</v>
      </c>
      <c r="F31">
        <v>10.31</v>
      </c>
      <c r="G31" s="14">
        <f t="shared" si="0"/>
        <v>2.0069481360217142E-10</v>
      </c>
      <c r="J31" t="str">
        <f t="shared" si="1"/>
        <v>Error</v>
      </c>
      <c r="K31" s="12">
        <v>151</v>
      </c>
      <c r="L31" s="12">
        <f t="shared" si="2"/>
        <v>198874.17218543048</v>
      </c>
      <c r="N31">
        <v>18.4207</v>
      </c>
      <c r="O31">
        <v>-64.639967999999996</v>
      </c>
      <c r="P31" t="s">
        <v>96</v>
      </c>
      <c r="Q31" t="s">
        <v>42</v>
      </c>
      <c r="U31" s="9">
        <f t="shared" si="5"/>
        <v>-43831</v>
      </c>
      <c r="W31" s="9">
        <f t="shared" si="3"/>
        <v>-43831</v>
      </c>
      <c r="X31" s="9">
        <f t="shared" si="4"/>
        <v>0</v>
      </c>
      <c r="Z31">
        <v>0</v>
      </c>
      <c r="AB31" s="3">
        <v>0</v>
      </c>
      <c r="AD31" s="10">
        <v>25.683333300000001</v>
      </c>
      <c r="AF31" s="4">
        <v>90</v>
      </c>
      <c r="AH31" s="6">
        <v>6.7960929999999999</v>
      </c>
    </row>
    <row r="32" spans="1:34" x14ac:dyDescent="0.3">
      <c r="A32" t="s">
        <v>97</v>
      </c>
      <c r="B32">
        <v>32</v>
      </c>
      <c r="C32" s="1">
        <v>433285000</v>
      </c>
      <c r="D32">
        <v>268</v>
      </c>
      <c r="E32">
        <v>267516129</v>
      </c>
      <c r="F32">
        <v>59.53</v>
      </c>
      <c r="G32" s="14">
        <f t="shared" si="0"/>
        <v>1.8806367148734943E-10</v>
      </c>
      <c r="I32" s="1">
        <v>5265</v>
      </c>
      <c r="J32">
        <f t="shared" si="1"/>
        <v>82295.346628679967</v>
      </c>
      <c r="K32" s="1">
        <v>5265</v>
      </c>
      <c r="L32">
        <f t="shared" si="2"/>
        <v>82295.346628679967</v>
      </c>
      <c r="N32">
        <v>4.5352800000000002</v>
      </c>
      <c r="O32">
        <v>114.72766900000001</v>
      </c>
      <c r="P32" t="s">
        <v>98</v>
      </c>
      <c r="Q32" t="s">
        <v>99</v>
      </c>
      <c r="T32" s="2">
        <v>43902</v>
      </c>
      <c r="U32" s="9">
        <f t="shared" si="5"/>
        <v>71</v>
      </c>
      <c r="V32" s="2">
        <v>43900</v>
      </c>
      <c r="W32" s="9">
        <f t="shared" si="3"/>
        <v>69</v>
      </c>
      <c r="X32" s="9">
        <f t="shared" si="4"/>
        <v>2</v>
      </c>
      <c r="Z32">
        <v>72</v>
      </c>
      <c r="AB32" s="3">
        <v>-0.05</v>
      </c>
      <c r="AC32" s="9">
        <v>26.85</v>
      </c>
      <c r="AD32" s="9">
        <v>26.85</v>
      </c>
      <c r="AF32" s="4">
        <v>83</v>
      </c>
      <c r="AG32">
        <v>7.0082190000000004</v>
      </c>
      <c r="AH32" s="5">
        <v>7.0082190000000004</v>
      </c>
    </row>
    <row r="33" spans="1:34" x14ac:dyDescent="0.3">
      <c r="A33" t="s">
        <v>100</v>
      </c>
      <c r="B33">
        <v>33</v>
      </c>
      <c r="C33" s="1">
        <v>7000119000</v>
      </c>
      <c r="D33" s="1">
        <v>9613</v>
      </c>
      <c r="E33">
        <v>9612612903</v>
      </c>
      <c r="F33">
        <v>99.43</v>
      </c>
      <c r="G33" s="14">
        <f t="shared" si="0"/>
        <v>6.7457316194324257E-9</v>
      </c>
      <c r="I33" s="1">
        <v>108489</v>
      </c>
      <c r="J33">
        <f t="shared" si="1"/>
        <v>64523.767386555322</v>
      </c>
      <c r="K33" s="1">
        <v>108489</v>
      </c>
      <c r="L33">
        <f t="shared" si="2"/>
        <v>64523.767386555322</v>
      </c>
      <c r="N33">
        <v>42.733879999999999</v>
      </c>
      <c r="O33">
        <v>25.48583</v>
      </c>
      <c r="P33" t="s">
        <v>101</v>
      </c>
      <c r="Q33" t="s">
        <v>71</v>
      </c>
      <c r="T33" s="2">
        <v>43898</v>
      </c>
      <c r="U33" s="9">
        <f t="shared" si="5"/>
        <v>67</v>
      </c>
      <c r="W33" s="9">
        <f t="shared" si="3"/>
        <v>-43831</v>
      </c>
      <c r="X33" s="9">
        <f t="shared" si="4"/>
        <v>43898</v>
      </c>
      <c r="Z33">
        <v>94</v>
      </c>
      <c r="AB33" s="3">
        <v>1.06</v>
      </c>
      <c r="AC33" s="9">
        <v>10.55</v>
      </c>
      <c r="AD33" s="9">
        <v>10.55</v>
      </c>
      <c r="AF33">
        <v>72.485714285714295</v>
      </c>
      <c r="AG33">
        <v>5.9804310000000003</v>
      </c>
      <c r="AH33" s="5">
        <v>5.9804310000000003</v>
      </c>
    </row>
    <row r="34" spans="1:34" x14ac:dyDescent="0.3">
      <c r="A34" t="s">
        <v>102</v>
      </c>
      <c r="B34">
        <v>34</v>
      </c>
      <c r="C34" s="1">
        <v>20321378000</v>
      </c>
      <c r="D34">
        <v>113</v>
      </c>
      <c r="E34">
        <v>112612903.2</v>
      </c>
      <c r="F34">
        <v>96.73</v>
      </c>
      <c r="G34" s="14">
        <f t="shared" si="0"/>
        <v>7.9295503276382416E-11</v>
      </c>
      <c r="I34" s="1">
        <v>273800</v>
      </c>
      <c r="J34">
        <f t="shared" si="1"/>
        <v>74219.788166544924</v>
      </c>
      <c r="K34" s="1">
        <v>273800</v>
      </c>
      <c r="L34">
        <f t="shared" si="2"/>
        <v>74219.788166544924</v>
      </c>
      <c r="N34">
        <v>12.238329999999999</v>
      </c>
      <c r="O34">
        <v>-1.561593</v>
      </c>
      <c r="P34" t="s">
        <v>103</v>
      </c>
      <c r="Q34" t="s">
        <v>79</v>
      </c>
      <c r="U34" s="9">
        <f t="shared" si="5"/>
        <v>-43831</v>
      </c>
      <c r="W34" s="9">
        <f t="shared" si="3"/>
        <v>-43831</v>
      </c>
      <c r="X34" s="9">
        <f t="shared" si="4"/>
        <v>0</v>
      </c>
      <c r="Z34">
        <v>0</v>
      </c>
      <c r="AB34" s="3">
        <v>0</v>
      </c>
      <c r="AC34" s="9">
        <v>28.25</v>
      </c>
      <c r="AD34" s="9">
        <v>28.25</v>
      </c>
      <c r="AF34" s="4">
        <v>49</v>
      </c>
      <c r="AH34" s="6">
        <v>7.1688932200000002</v>
      </c>
    </row>
    <row r="35" spans="1:34" x14ac:dyDescent="0.3">
      <c r="A35" t="s">
        <v>104</v>
      </c>
      <c r="B35">
        <v>35</v>
      </c>
      <c r="C35" s="1">
        <v>11530580000</v>
      </c>
      <c r="D35">
        <v>290</v>
      </c>
      <c r="E35">
        <v>289697674.39999998</v>
      </c>
      <c r="F35">
        <v>65.03</v>
      </c>
      <c r="G35" s="14">
        <f t="shared" si="0"/>
        <v>2.0350173407213186E-10</v>
      </c>
      <c r="I35" s="1">
        <v>27830</v>
      </c>
      <c r="J35">
        <f t="shared" si="1"/>
        <v>414321.95472511678</v>
      </c>
      <c r="K35" s="1">
        <v>27830</v>
      </c>
      <c r="L35">
        <f t="shared" si="2"/>
        <v>414321.95472511678</v>
      </c>
      <c r="N35">
        <v>-3.3730600000000002</v>
      </c>
      <c r="O35">
        <v>29.918886000000001</v>
      </c>
      <c r="P35" t="s">
        <v>105</v>
      </c>
      <c r="Q35" t="s">
        <v>106</v>
      </c>
      <c r="U35" s="9">
        <f t="shared" si="5"/>
        <v>-43831</v>
      </c>
      <c r="W35" s="9">
        <f t="shared" si="3"/>
        <v>-43831</v>
      </c>
      <c r="X35" s="9">
        <f t="shared" si="4"/>
        <v>0</v>
      </c>
      <c r="Z35">
        <v>0</v>
      </c>
      <c r="AB35" s="3">
        <v>0</v>
      </c>
      <c r="AC35" s="9">
        <v>19.8</v>
      </c>
      <c r="AD35" s="9">
        <v>19.8</v>
      </c>
      <c r="AF35" s="4">
        <v>72</v>
      </c>
      <c r="AH35" s="6">
        <v>6.3363214399999999</v>
      </c>
    </row>
    <row r="36" spans="1:34" x14ac:dyDescent="0.3">
      <c r="A36" t="s">
        <v>107</v>
      </c>
      <c r="B36">
        <v>36</v>
      </c>
      <c r="C36" s="1">
        <v>549935000</v>
      </c>
      <c r="D36">
        <v>753</v>
      </c>
      <c r="E36">
        <v>752774193.60000002</v>
      </c>
      <c r="F36">
        <v>99.63</v>
      </c>
      <c r="G36" s="14">
        <f t="shared" si="0"/>
        <v>5.2840277847005267E-10</v>
      </c>
      <c r="I36" s="1">
        <v>4033</v>
      </c>
      <c r="J36">
        <f t="shared" si="1"/>
        <v>136358.78998264318</v>
      </c>
      <c r="K36" s="1">
        <v>4033</v>
      </c>
      <c r="L36">
        <f t="shared" si="2"/>
        <v>136358.78998264318</v>
      </c>
      <c r="N36">
        <v>16.002079999999999</v>
      </c>
      <c r="O36">
        <v>-24.013197000000002</v>
      </c>
      <c r="P36" t="s">
        <v>108</v>
      </c>
      <c r="Q36" t="s">
        <v>79</v>
      </c>
      <c r="U36" s="9">
        <f t="shared" si="5"/>
        <v>-43831</v>
      </c>
      <c r="W36" s="9">
        <f t="shared" si="3"/>
        <v>-43831</v>
      </c>
      <c r="X36" s="9">
        <f t="shared" si="4"/>
        <v>0</v>
      </c>
      <c r="Z36">
        <v>0</v>
      </c>
      <c r="AB36" s="3">
        <v>0</v>
      </c>
      <c r="AC36" s="9">
        <v>23.3</v>
      </c>
      <c r="AD36" s="9">
        <v>23.3</v>
      </c>
      <c r="AF36">
        <v>73.099999999999994</v>
      </c>
      <c r="AH36" s="6">
        <v>7.6025351099999998</v>
      </c>
    </row>
    <row r="37" spans="1:34" x14ac:dyDescent="0.3">
      <c r="A37" t="s">
        <v>109</v>
      </c>
      <c r="B37">
        <v>37</v>
      </c>
      <c r="C37" s="1">
        <v>16486542000</v>
      </c>
      <c r="D37" s="1">
        <v>6519</v>
      </c>
      <c r="E37">
        <v>6519290323</v>
      </c>
      <c r="F37">
        <v>99.44</v>
      </c>
      <c r="G37" s="14">
        <f t="shared" si="0"/>
        <v>4.5745786359180261E-9</v>
      </c>
      <c r="I37" s="1">
        <v>176515</v>
      </c>
      <c r="J37">
        <f t="shared" si="1"/>
        <v>93400.23227487749</v>
      </c>
      <c r="K37" s="1">
        <v>176515</v>
      </c>
      <c r="L37">
        <f t="shared" si="2"/>
        <v>93400.23227487749</v>
      </c>
      <c r="N37">
        <v>12.56568</v>
      </c>
      <c r="O37">
        <v>104.99096299999999</v>
      </c>
      <c r="P37" t="s">
        <v>110</v>
      </c>
      <c r="Q37" t="s">
        <v>99</v>
      </c>
      <c r="T37" s="2">
        <v>43898</v>
      </c>
      <c r="U37" s="9">
        <f t="shared" si="5"/>
        <v>67</v>
      </c>
      <c r="W37" s="9">
        <f t="shared" si="3"/>
        <v>-43831</v>
      </c>
      <c r="X37" s="9">
        <f t="shared" si="4"/>
        <v>43898</v>
      </c>
      <c r="Z37">
        <v>53</v>
      </c>
      <c r="AB37" s="3">
        <v>1.1000000000000001</v>
      </c>
      <c r="AC37" s="9">
        <v>26.8</v>
      </c>
      <c r="AD37" s="9">
        <v>26.8</v>
      </c>
      <c r="AF37" s="4">
        <v>77</v>
      </c>
      <c r="AH37" s="6">
        <v>7.4506831099999999</v>
      </c>
    </row>
    <row r="38" spans="1:34" x14ac:dyDescent="0.3">
      <c r="A38" t="s">
        <v>111</v>
      </c>
      <c r="B38">
        <v>38</v>
      </c>
      <c r="C38" s="1">
        <v>25876380000</v>
      </c>
      <c r="D38">
        <v>0</v>
      </c>
      <c r="E38">
        <v>0</v>
      </c>
      <c r="G38" s="14">
        <f t="shared" si="0"/>
        <v>0</v>
      </c>
      <c r="I38" s="1">
        <v>472710</v>
      </c>
      <c r="J38">
        <f t="shared" si="1"/>
        <v>54740.496287364345</v>
      </c>
      <c r="K38" s="1">
        <v>472710</v>
      </c>
      <c r="L38">
        <f t="shared" si="2"/>
        <v>54740.496287364345</v>
      </c>
      <c r="N38">
        <v>7.36972</v>
      </c>
      <c r="O38">
        <v>12.354722000000001</v>
      </c>
      <c r="P38" t="s">
        <v>112</v>
      </c>
      <c r="Q38" t="s">
        <v>39</v>
      </c>
      <c r="T38" s="2">
        <v>43897</v>
      </c>
      <c r="U38" s="9">
        <f t="shared" si="5"/>
        <v>66</v>
      </c>
      <c r="V38" s="2">
        <v>43896</v>
      </c>
      <c r="W38" s="9">
        <f t="shared" si="3"/>
        <v>65</v>
      </c>
      <c r="X38" s="9">
        <f t="shared" si="4"/>
        <v>1</v>
      </c>
      <c r="Z38">
        <v>9</v>
      </c>
      <c r="AB38" s="3">
        <v>0.16</v>
      </c>
      <c r="AC38" s="9">
        <v>24.6</v>
      </c>
      <c r="AD38" s="9">
        <v>24.6</v>
      </c>
      <c r="AF38" s="4">
        <v>89</v>
      </c>
      <c r="AG38">
        <v>6.1670619999999996</v>
      </c>
      <c r="AH38" s="5">
        <v>6.1670619999999996</v>
      </c>
    </row>
    <row r="39" spans="1:34" x14ac:dyDescent="0.3">
      <c r="A39" t="s">
        <v>113</v>
      </c>
      <c r="B39">
        <v>39</v>
      </c>
      <c r="C39" s="1">
        <v>37411047000</v>
      </c>
      <c r="D39" s="1">
        <v>25470</v>
      </c>
      <c r="E39">
        <v>25469548387</v>
      </c>
      <c r="F39">
        <v>96.87</v>
      </c>
      <c r="G39" s="14">
        <f t="shared" si="0"/>
        <v>1.7873066092473097E-8</v>
      </c>
      <c r="I39" s="1">
        <v>9093507</v>
      </c>
      <c r="J39">
        <f t="shared" si="1"/>
        <v>4114.039500931819</v>
      </c>
      <c r="K39" s="1">
        <v>9093507</v>
      </c>
      <c r="L39">
        <f t="shared" si="2"/>
        <v>4114.039500931819</v>
      </c>
      <c r="N39">
        <v>56.130369999999999</v>
      </c>
      <c r="O39">
        <v>-106.346771</v>
      </c>
      <c r="P39" t="s">
        <v>114</v>
      </c>
      <c r="Q39" t="s">
        <v>82</v>
      </c>
      <c r="T39" s="2">
        <v>43893</v>
      </c>
      <c r="U39" s="9">
        <f t="shared" si="5"/>
        <v>62</v>
      </c>
      <c r="V39" s="2">
        <v>43857</v>
      </c>
      <c r="W39" s="9">
        <f t="shared" si="3"/>
        <v>26</v>
      </c>
      <c r="X39" s="9">
        <f t="shared" si="4"/>
        <v>36</v>
      </c>
      <c r="Z39">
        <v>717</v>
      </c>
      <c r="AB39" s="3">
        <v>7.62</v>
      </c>
      <c r="AC39" s="9">
        <v>-5.35</v>
      </c>
      <c r="AD39" s="9">
        <v>-5.35</v>
      </c>
      <c r="AF39">
        <v>74.756249999999994</v>
      </c>
      <c r="AH39" s="6">
        <v>4.5644712199999997</v>
      </c>
    </row>
    <row r="40" spans="1:34" x14ac:dyDescent="0.3">
      <c r="A40" t="s">
        <v>115</v>
      </c>
      <c r="B40">
        <v>41</v>
      </c>
      <c r="C40" s="1">
        <v>64948000</v>
      </c>
      <c r="D40">
        <v>464</v>
      </c>
      <c r="E40">
        <v>464129032.30000001</v>
      </c>
      <c r="F40">
        <v>95.33</v>
      </c>
      <c r="G40" s="14">
        <f t="shared" si="0"/>
        <v>3.2560277451541097E-10</v>
      </c>
      <c r="I40" s="1">
        <v>264</v>
      </c>
      <c r="J40">
        <f t="shared" si="1"/>
        <v>246015.15151515152</v>
      </c>
      <c r="K40" s="1">
        <v>264</v>
      </c>
      <c r="L40">
        <f t="shared" si="2"/>
        <v>246015.15151515152</v>
      </c>
      <c r="N40">
        <v>19.513470000000002</v>
      </c>
      <c r="O40">
        <v>-80.566956000000005</v>
      </c>
      <c r="P40" t="s">
        <v>116</v>
      </c>
      <c r="Q40" t="s">
        <v>42</v>
      </c>
      <c r="U40" s="9">
        <f t="shared" si="5"/>
        <v>-43831</v>
      </c>
      <c r="V40" s="2">
        <v>43904</v>
      </c>
      <c r="W40" s="9">
        <f t="shared" si="3"/>
        <v>73</v>
      </c>
      <c r="X40" s="9">
        <f t="shared" si="4"/>
        <v>-43904</v>
      </c>
      <c r="Z40">
        <v>0</v>
      </c>
      <c r="AB40" s="3">
        <v>0</v>
      </c>
      <c r="AC40" s="9">
        <v>25.2</v>
      </c>
      <c r="AD40" s="9">
        <v>25.2</v>
      </c>
      <c r="AF40" s="4">
        <v>81</v>
      </c>
      <c r="AH40" s="5">
        <v>6.74451511</v>
      </c>
    </row>
    <row r="41" spans="1:34" x14ac:dyDescent="0.3">
      <c r="A41" t="s">
        <v>117</v>
      </c>
      <c r="B41">
        <v>42</v>
      </c>
      <c r="C41" s="1">
        <v>4745185000</v>
      </c>
      <c r="D41" s="1">
        <v>0</v>
      </c>
      <c r="E41">
        <v>0</v>
      </c>
      <c r="G41" s="14">
        <f t="shared" si="0"/>
        <v>0</v>
      </c>
      <c r="I41" s="1">
        <v>622984</v>
      </c>
      <c r="J41">
        <f t="shared" si="1"/>
        <v>7616.8649596137302</v>
      </c>
      <c r="K41" s="1">
        <v>622984</v>
      </c>
      <c r="L41">
        <f t="shared" si="2"/>
        <v>7616.8649596137302</v>
      </c>
      <c r="N41">
        <v>6.61111</v>
      </c>
      <c r="O41">
        <v>20.939444000000002</v>
      </c>
      <c r="P41" t="s">
        <v>118</v>
      </c>
      <c r="Q41" t="s">
        <v>39</v>
      </c>
      <c r="U41" s="9">
        <f t="shared" si="5"/>
        <v>-43831</v>
      </c>
      <c r="V41" s="2">
        <v>43905</v>
      </c>
      <c r="W41" s="9">
        <f t="shared" si="3"/>
        <v>74</v>
      </c>
      <c r="X41" s="9">
        <f t="shared" si="4"/>
        <v>-43905</v>
      </c>
      <c r="Z41">
        <v>0</v>
      </c>
      <c r="AB41" s="3">
        <v>0</v>
      </c>
      <c r="AC41" s="9">
        <v>24.9</v>
      </c>
      <c r="AD41" s="9">
        <v>24.9</v>
      </c>
      <c r="AF41" s="4">
        <v>77</v>
      </c>
      <c r="AH41" s="6">
        <v>6.4248736700000002</v>
      </c>
    </row>
    <row r="42" spans="1:34" x14ac:dyDescent="0.3">
      <c r="A42" t="s">
        <v>119</v>
      </c>
      <c r="B42">
        <v>46</v>
      </c>
      <c r="C42" s="1">
        <v>15946876000</v>
      </c>
      <c r="D42">
        <v>100</v>
      </c>
      <c r="E42">
        <v>99604651.159999996</v>
      </c>
      <c r="F42">
        <v>72.72</v>
      </c>
      <c r="G42" s="14">
        <f t="shared" si="0"/>
        <v>7.0173011749010986E-11</v>
      </c>
      <c r="I42" s="1">
        <v>1259200</v>
      </c>
      <c r="J42">
        <f t="shared" si="1"/>
        <v>12664.291613722999</v>
      </c>
      <c r="K42" s="1">
        <v>1259200</v>
      </c>
      <c r="L42">
        <f t="shared" si="2"/>
        <v>12664.291613722999</v>
      </c>
      <c r="N42">
        <v>15.45417</v>
      </c>
      <c r="O42">
        <v>18.732206999999999</v>
      </c>
      <c r="P42" t="s">
        <v>120</v>
      </c>
      <c r="Q42" t="s">
        <v>39</v>
      </c>
      <c r="U42" s="9">
        <f t="shared" si="5"/>
        <v>-43831</v>
      </c>
      <c r="V42" s="2">
        <v>43910</v>
      </c>
      <c r="W42" s="9">
        <f t="shared" si="3"/>
        <v>79</v>
      </c>
      <c r="X42" s="9">
        <f t="shared" si="4"/>
        <v>-43910</v>
      </c>
      <c r="Z42">
        <v>0</v>
      </c>
      <c r="AB42" s="3">
        <v>0</v>
      </c>
      <c r="AC42" s="9">
        <v>26.55</v>
      </c>
      <c r="AD42" s="9">
        <v>26.55</v>
      </c>
      <c r="AF42">
        <v>44.56666666666667</v>
      </c>
      <c r="AG42">
        <v>8.7687209999999993</v>
      </c>
      <c r="AH42" s="5">
        <v>8.7687209999999993</v>
      </c>
    </row>
    <row r="43" spans="1:34" x14ac:dyDescent="0.3">
      <c r="A43" t="s">
        <v>506</v>
      </c>
      <c r="B43">
        <v>47</v>
      </c>
      <c r="C43" s="1">
        <v>172259000</v>
      </c>
      <c r="D43" s="1">
        <v>0</v>
      </c>
      <c r="E43">
        <v>0</v>
      </c>
      <c r="G43" s="14">
        <f t="shared" si="0"/>
        <v>0</v>
      </c>
      <c r="J43" t="str">
        <f t="shared" si="1"/>
        <v>Error</v>
      </c>
      <c r="K43" s="12">
        <v>198</v>
      </c>
      <c r="L43" s="12">
        <f t="shared" si="2"/>
        <v>869994.94949494954</v>
      </c>
      <c r="N43">
        <v>49.372284000000001</v>
      </c>
      <c r="O43">
        <v>-2.3643510000000001</v>
      </c>
      <c r="Q43" t="s">
        <v>121</v>
      </c>
      <c r="U43" s="9">
        <f t="shared" si="5"/>
        <v>-43831</v>
      </c>
      <c r="W43" s="9">
        <f t="shared" si="3"/>
        <v>-43831</v>
      </c>
      <c r="X43" s="9">
        <f t="shared" si="4"/>
        <v>0</v>
      </c>
      <c r="Z43">
        <v>0</v>
      </c>
      <c r="AB43" s="3">
        <v>0</v>
      </c>
      <c r="AD43" s="10">
        <v>7.95</v>
      </c>
      <c r="AF43" s="4">
        <v>72</v>
      </c>
      <c r="AH43" s="6">
        <v>5.1182802199999999</v>
      </c>
    </row>
    <row r="44" spans="1:34" x14ac:dyDescent="0.3">
      <c r="A44" t="s">
        <v>122</v>
      </c>
      <c r="B44">
        <v>48</v>
      </c>
      <c r="C44" s="1">
        <v>18952038000</v>
      </c>
      <c r="D44" s="1">
        <v>6755</v>
      </c>
      <c r="E44">
        <v>6755483871</v>
      </c>
      <c r="F44">
        <v>90.9</v>
      </c>
      <c r="G44" s="14">
        <f t="shared" si="0"/>
        <v>4.7401869436456918E-9</v>
      </c>
      <c r="I44" s="1">
        <v>743812</v>
      </c>
      <c r="J44">
        <f t="shared" si="1"/>
        <v>25479.607750345516</v>
      </c>
      <c r="K44" s="1">
        <v>743812</v>
      </c>
      <c r="L44">
        <f t="shared" si="2"/>
        <v>25479.607750345516</v>
      </c>
      <c r="N44">
        <v>-35.675150000000002</v>
      </c>
      <c r="O44">
        <v>-71.542968999999999</v>
      </c>
      <c r="P44" t="s">
        <v>123</v>
      </c>
      <c r="Q44" t="s">
        <v>47</v>
      </c>
      <c r="T44" s="2">
        <v>43899</v>
      </c>
      <c r="U44" s="9">
        <f t="shared" si="5"/>
        <v>68</v>
      </c>
      <c r="V44" s="2">
        <v>43894</v>
      </c>
      <c r="W44" s="9">
        <f t="shared" si="3"/>
        <v>63</v>
      </c>
      <c r="X44" s="9">
        <f t="shared" si="4"/>
        <v>5</v>
      </c>
      <c r="Z44">
        <v>337</v>
      </c>
      <c r="AB44" s="3">
        <v>8.14</v>
      </c>
      <c r="AC44" s="9">
        <v>8.4499999999999993</v>
      </c>
      <c r="AD44" s="9">
        <v>8.4499999999999993</v>
      </c>
      <c r="AF44">
        <v>75.890909090909105</v>
      </c>
      <c r="AH44" s="6">
        <v>7.1209420000000003</v>
      </c>
    </row>
    <row r="45" spans="1:34" x14ac:dyDescent="0.3">
      <c r="A45" t="s">
        <v>124</v>
      </c>
      <c r="B45">
        <v>49</v>
      </c>
      <c r="C45" s="1">
        <v>1433783686000</v>
      </c>
      <c r="D45" s="1">
        <v>62690</v>
      </c>
      <c r="E45">
        <v>62690322581</v>
      </c>
      <c r="F45">
        <v>92.08</v>
      </c>
      <c r="G45" s="14">
        <f t="shared" si="0"/>
        <v>4.3991461065454985E-8</v>
      </c>
      <c r="I45" s="1">
        <v>9569901</v>
      </c>
      <c r="J45">
        <f t="shared" si="1"/>
        <v>149822.20672920233</v>
      </c>
      <c r="K45" s="1">
        <v>9569901</v>
      </c>
      <c r="L45">
        <f t="shared" si="2"/>
        <v>149822.20672920233</v>
      </c>
      <c r="N45">
        <v>35.861660000000001</v>
      </c>
      <c r="O45">
        <v>104.195397</v>
      </c>
      <c r="P45" t="s">
        <v>125</v>
      </c>
      <c r="Q45" t="s">
        <v>126</v>
      </c>
      <c r="T45" s="2">
        <v>44196</v>
      </c>
      <c r="U45" s="9">
        <f t="shared" si="5"/>
        <v>365</v>
      </c>
      <c r="W45" s="9">
        <f t="shared" si="3"/>
        <v>-43831</v>
      </c>
      <c r="X45" s="9">
        <f t="shared" si="4"/>
        <v>44196</v>
      </c>
      <c r="Z45">
        <v>68746</v>
      </c>
      <c r="AB45" s="3">
        <v>-44.8</v>
      </c>
      <c r="AC45" s="9">
        <v>6.95</v>
      </c>
      <c r="AD45" s="9">
        <v>6.95</v>
      </c>
      <c r="AF45" s="4">
        <v>57</v>
      </c>
      <c r="AG45">
        <v>6.5811799999999998</v>
      </c>
      <c r="AH45" s="5">
        <v>6.5811799999999998</v>
      </c>
    </row>
    <row r="46" spans="1:34" x14ac:dyDescent="0.3">
      <c r="A46" t="s">
        <v>127</v>
      </c>
      <c r="B46">
        <v>50</v>
      </c>
      <c r="C46" s="1">
        <v>7436154000</v>
      </c>
      <c r="D46" s="1">
        <v>30179</v>
      </c>
      <c r="E46">
        <v>30179451613</v>
      </c>
      <c r="F46">
        <v>99.78</v>
      </c>
      <c r="G46" s="14">
        <f t="shared" si="0"/>
        <v>2.1177513215734024E-8</v>
      </c>
      <c r="I46" s="1">
        <v>1054</v>
      </c>
      <c r="J46">
        <f t="shared" si="1"/>
        <v>7055174.5730550289</v>
      </c>
      <c r="K46" s="1">
        <v>1054</v>
      </c>
      <c r="L46">
        <f t="shared" si="2"/>
        <v>7055174.5730550289</v>
      </c>
      <c r="N46">
        <v>22.396429999999999</v>
      </c>
      <c r="O46">
        <v>114.109497</v>
      </c>
      <c r="P46" t="s">
        <v>128</v>
      </c>
      <c r="Q46" t="s">
        <v>126</v>
      </c>
      <c r="T46" s="2">
        <v>44196</v>
      </c>
      <c r="U46" s="9">
        <f t="shared" si="5"/>
        <v>365</v>
      </c>
      <c r="W46" s="9">
        <f t="shared" si="3"/>
        <v>-43831</v>
      </c>
      <c r="X46" s="9">
        <f t="shared" si="4"/>
        <v>44196</v>
      </c>
      <c r="Z46">
        <v>137</v>
      </c>
      <c r="AB46" s="3">
        <v>0.05</v>
      </c>
      <c r="AC46" s="9">
        <v>22.65</v>
      </c>
      <c r="AD46" s="9">
        <v>22.65</v>
      </c>
      <c r="AF46">
        <v>78.474999999999994</v>
      </c>
      <c r="AG46">
        <v>6.5811799999999998</v>
      </c>
      <c r="AH46" s="5">
        <v>6.5811799999999998</v>
      </c>
    </row>
    <row r="47" spans="1:34" x14ac:dyDescent="0.3">
      <c r="A47" t="s">
        <v>129</v>
      </c>
      <c r="B47">
        <v>51</v>
      </c>
      <c r="C47" s="1">
        <v>640445000</v>
      </c>
      <c r="D47" s="1">
        <v>18769</v>
      </c>
      <c r="E47">
        <v>18768870968</v>
      </c>
      <c r="F47">
        <v>96.66</v>
      </c>
      <c r="G47" s="14">
        <f t="shared" si="0"/>
        <v>1.3170772575171872E-8</v>
      </c>
      <c r="I47" s="1">
        <v>28.2</v>
      </c>
      <c r="J47">
        <f t="shared" si="1"/>
        <v>22710815.602836881</v>
      </c>
      <c r="K47" s="1">
        <v>28.2</v>
      </c>
      <c r="L47">
        <f t="shared" si="2"/>
        <v>22710815.602836881</v>
      </c>
      <c r="N47">
        <v>22.19875</v>
      </c>
      <c r="O47">
        <v>113.543873</v>
      </c>
      <c r="P47" t="s">
        <v>130</v>
      </c>
      <c r="Q47" t="s">
        <v>126</v>
      </c>
      <c r="T47" s="2">
        <v>44196</v>
      </c>
      <c r="U47" s="9">
        <f t="shared" si="5"/>
        <v>365</v>
      </c>
      <c r="W47" s="9">
        <f t="shared" si="3"/>
        <v>-43831</v>
      </c>
      <c r="X47" s="9">
        <f t="shared" si="4"/>
        <v>44196</v>
      </c>
      <c r="Z47">
        <v>10</v>
      </c>
      <c r="AB47" s="3">
        <v>-7.0000000000000007E-2</v>
      </c>
      <c r="AC47" s="9">
        <v>22.8</v>
      </c>
      <c r="AD47" s="9">
        <v>22.8</v>
      </c>
      <c r="AF47" s="4">
        <v>79</v>
      </c>
      <c r="AG47">
        <v>6.5811799999999998</v>
      </c>
      <c r="AH47" s="5">
        <v>6.5811799999999998</v>
      </c>
    </row>
    <row r="48" spans="1:34" x14ac:dyDescent="0.3">
      <c r="A48" t="s">
        <v>131</v>
      </c>
      <c r="B48">
        <v>53</v>
      </c>
      <c r="C48" s="1">
        <v>50339443000</v>
      </c>
      <c r="D48" s="1">
        <v>4155</v>
      </c>
      <c r="E48">
        <v>4155129032</v>
      </c>
      <c r="F48">
        <v>91.97</v>
      </c>
      <c r="G48" s="14">
        <f t="shared" si="0"/>
        <v>2.9156886381714064E-9</v>
      </c>
      <c r="I48" s="1">
        <v>1038700</v>
      </c>
      <c r="J48">
        <f t="shared" si="1"/>
        <v>48463.890439973045</v>
      </c>
      <c r="K48" s="1">
        <v>1038700</v>
      </c>
      <c r="L48">
        <f t="shared" si="2"/>
        <v>48463.890439973045</v>
      </c>
      <c r="N48">
        <v>4.5708700000000002</v>
      </c>
      <c r="O48">
        <v>-74.297332999999995</v>
      </c>
      <c r="P48" t="s">
        <v>132</v>
      </c>
      <c r="Q48" t="s">
        <v>47</v>
      </c>
      <c r="T48" s="2">
        <v>43908</v>
      </c>
      <c r="U48" s="9">
        <f t="shared" si="5"/>
        <v>77</v>
      </c>
      <c r="V48" s="2">
        <v>43897</v>
      </c>
      <c r="W48" s="9">
        <f t="shared" si="3"/>
        <v>66</v>
      </c>
      <c r="X48" s="9">
        <f t="shared" si="4"/>
        <v>11</v>
      </c>
      <c r="Z48">
        <v>74</v>
      </c>
      <c r="AB48" s="3">
        <v>2</v>
      </c>
      <c r="AC48" s="9">
        <v>24.5</v>
      </c>
      <c r="AD48" s="9">
        <v>24.5</v>
      </c>
      <c r="AF48" s="4">
        <v>70</v>
      </c>
      <c r="AG48">
        <v>5.5331669999999997</v>
      </c>
      <c r="AH48" s="5">
        <v>5.5331669999999997</v>
      </c>
    </row>
    <row r="49" spans="1:34" x14ac:dyDescent="0.3">
      <c r="A49" t="s">
        <v>133</v>
      </c>
      <c r="B49">
        <v>54</v>
      </c>
      <c r="C49" s="1">
        <v>850886000</v>
      </c>
      <c r="D49">
        <v>35</v>
      </c>
      <c r="E49">
        <v>35161290.32</v>
      </c>
      <c r="F49">
        <v>91.87</v>
      </c>
      <c r="G49" s="14">
        <f t="shared" si="0"/>
        <v>2.4560554112153846E-11</v>
      </c>
      <c r="I49" s="1">
        <v>2235</v>
      </c>
      <c r="J49">
        <f t="shared" si="1"/>
        <v>380709.61968680087</v>
      </c>
      <c r="K49" s="1">
        <v>2235</v>
      </c>
      <c r="L49">
        <f t="shared" si="2"/>
        <v>380709.61968680087</v>
      </c>
      <c r="N49">
        <v>-11.875</v>
      </c>
      <c r="O49">
        <v>43.872219000000001</v>
      </c>
      <c r="P49" t="s">
        <v>134</v>
      </c>
      <c r="Q49" t="s">
        <v>106</v>
      </c>
      <c r="U49" s="9">
        <f t="shared" si="5"/>
        <v>-43831</v>
      </c>
      <c r="W49" s="9">
        <f t="shared" si="3"/>
        <v>-43831</v>
      </c>
      <c r="X49" s="9">
        <f t="shared" si="4"/>
        <v>0</v>
      </c>
      <c r="Z49">
        <v>0</v>
      </c>
      <c r="AB49" s="3">
        <v>0</v>
      </c>
      <c r="AC49" s="9">
        <v>25.55</v>
      </c>
      <c r="AD49" s="9">
        <v>25.55</v>
      </c>
      <c r="AF49" s="4">
        <v>71.25</v>
      </c>
      <c r="AH49" s="6">
        <v>7.1132638899999998</v>
      </c>
    </row>
    <row r="50" spans="1:34" x14ac:dyDescent="0.3">
      <c r="A50" t="s">
        <v>135</v>
      </c>
      <c r="B50">
        <v>55</v>
      </c>
      <c r="C50" s="1">
        <v>5380508000</v>
      </c>
      <c r="D50">
        <v>122</v>
      </c>
      <c r="E50">
        <v>122162790.7</v>
      </c>
      <c r="F50">
        <v>25.49</v>
      </c>
      <c r="G50" s="14">
        <f t="shared" si="0"/>
        <v>8.5611074333793396E-11</v>
      </c>
      <c r="I50" s="1">
        <v>341500</v>
      </c>
      <c r="J50">
        <f t="shared" si="1"/>
        <v>15755.513909224012</v>
      </c>
      <c r="K50" s="1">
        <v>341500</v>
      </c>
      <c r="L50">
        <f t="shared" si="2"/>
        <v>15755.513909224012</v>
      </c>
      <c r="N50">
        <v>-0.22802</v>
      </c>
      <c r="O50">
        <v>15.827659000000001</v>
      </c>
      <c r="P50" t="s">
        <v>136</v>
      </c>
      <c r="Q50" t="s">
        <v>39</v>
      </c>
      <c r="U50" s="9">
        <f t="shared" si="5"/>
        <v>-43831</v>
      </c>
      <c r="V50" s="2">
        <v>43905</v>
      </c>
      <c r="W50" s="9">
        <f t="shared" si="3"/>
        <v>74</v>
      </c>
      <c r="X50" s="9">
        <f t="shared" si="4"/>
        <v>-43905</v>
      </c>
      <c r="Z50">
        <v>0</v>
      </c>
      <c r="AB50" s="3">
        <v>0</v>
      </c>
      <c r="AC50" s="9">
        <v>24.55</v>
      </c>
      <c r="AD50" s="9">
        <v>24.55</v>
      </c>
      <c r="AF50" s="4">
        <v>75</v>
      </c>
      <c r="AH50" s="6">
        <v>6.3363214399999999</v>
      </c>
    </row>
    <row r="51" spans="1:34" x14ac:dyDescent="0.3">
      <c r="A51" t="s">
        <v>137</v>
      </c>
      <c r="B51">
        <v>56</v>
      </c>
      <c r="C51" s="1">
        <v>17548000</v>
      </c>
      <c r="D51">
        <v>175</v>
      </c>
      <c r="E51">
        <v>175000000</v>
      </c>
      <c r="F51">
        <v>98.65</v>
      </c>
      <c r="G51" s="14">
        <f t="shared" si="0"/>
        <v>1.2280277056076922E-10</v>
      </c>
      <c r="J51" t="str">
        <f t="shared" si="1"/>
        <v>Error</v>
      </c>
      <c r="K51" s="12">
        <v>236</v>
      </c>
      <c r="L51" s="12">
        <f t="shared" si="2"/>
        <v>74355.932203389835</v>
      </c>
      <c r="N51">
        <v>-21.236740000000001</v>
      </c>
      <c r="O51">
        <v>-159.777671</v>
      </c>
      <c r="P51" t="s">
        <v>138</v>
      </c>
      <c r="Q51" t="s">
        <v>33</v>
      </c>
      <c r="U51" s="9">
        <f t="shared" si="5"/>
        <v>-43831</v>
      </c>
      <c r="W51" s="9">
        <f t="shared" si="3"/>
        <v>-43831</v>
      </c>
      <c r="X51" s="9">
        <f t="shared" si="4"/>
        <v>0</v>
      </c>
      <c r="Z51">
        <v>0</v>
      </c>
      <c r="AB51" s="3">
        <v>0</v>
      </c>
      <c r="AD51" s="10">
        <v>22.472222200000001</v>
      </c>
      <c r="AF51" s="4">
        <v>84</v>
      </c>
      <c r="AH51" s="6">
        <v>7.0471854399999998</v>
      </c>
    </row>
    <row r="52" spans="1:34" x14ac:dyDescent="0.3">
      <c r="A52" t="s">
        <v>139</v>
      </c>
      <c r="B52">
        <v>57</v>
      </c>
      <c r="C52" s="1">
        <v>5047561000</v>
      </c>
      <c r="D52" s="1">
        <v>3200</v>
      </c>
      <c r="E52">
        <v>3200064516</v>
      </c>
      <c r="F52">
        <v>97.96</v>
      </c>
      <c r="G52" s="14">
        <f t="shared" si="0"/>
        <v>2.2455363759683516E-9</v>
      </c>
      <c r="I52" s="1">
        <v>51060</v>
      </c>
      <c r="J52">
        <f t="shared" si="1"/>
        <v>98855.483744614176</v>
      </c>
      <c r="K52" s="1">
        <v>51060</v>
      </c>
      <c r="L52">
        <f t="shared" si="2"/>
        <v>98855.483744614176</v>
      </c>
      <c r="N52">
        <v>9.74892</v>
      </c>
      <c r="O52">
        <v>-83.753428</v>
      </c>
      <c r="P52" t="s">
        <v>140</v>
      </c>
      <c r="Q52" t="s">
        <v>76</v>
      </c>
      <c r="T52" s="2">
        <v>43899</v>
      </c>
      <c r="U52" s="9">
        <f t="shared" si="5"/>
        <v>68</v>
      </c>
      <c r="V52" s="2">
        <v>43898</v>
      </c>
      <c r="W52" s="9">
        <f t="shared" si="3"/>
        <v>67</v>
      </c>
      <c r="X52" s="9">
        <f t="shared" si="4"/>
        <v>1</v>
      </c>
      <c r="Z52">
        <v>70</v>
      </c>
      <c r="AB52" s="3">
        <v>1.5</v>
      </c>
      <c r="AC52" s="9">
        <v>24.8</v>
      </c>
      <c r="AD52" s="9">
        <v>24.8</v>
      </c>
      <c r="AF52" s="4">
        <v>83</v>
      </c>
      <c r="AG52">
        <v>6.1857530000000001</v>
      </c>
      <c r="AH52" s="5">
        <v>6.1857530000000001</v>
      </c>
    </row>
    <row r="53" spans="1:34" x14ac:dyDescent="0.3">
      <c r="A53" t="s">
        <v>141</v>
      </c>
      <c r="B53">
        <v>58</v>
      </c>
      <c r="C53" s="1">
        <v>25716544000</v>
      </c>
      <c r="D53" s="1">
        <v>2215</v>
      </c>
      <c r="E53">
        <v>2214645161</v>
      </c>
      <c r="F53">
        <v>99.9</v>
      </c>
      <c r="G53" s="14">
        <f t="shared" si="0"/>
        <v>1.5543322102405934E-9</v>
      </c>
      <c r="I53" s="1">
        <v>318003</v>
      </c>
      <c r="J53">
        <f t="shared" si="1"/>
        <v>80868.87230623611</v>
      </c>
      <c r="K53" s="1">
        <v>318003</v>
      </c>
      <c r="L53">
        <f t="shared" si="2"/>
        <v>80868.87230623611</v>
      </c>
      <c r="N53">
        <v>7.5399900000000004</v>
      </c>
      <c r="O53">
        <v>-5.5470800000000002</v>
      </c>
      <c r="P53" t="s">
        <v>142</v>
      </c>
      <c r="Q53" t="s">
        <v>79</v>
      </c>
      <c r="T53" s="2">
        <v>43902</v>
      </c>
      <c r="U53" s="9">
        <f t="shared" si="5"/>
        <v>71</v>
      </c>
      <c r="W53" s="9">
        <f t="shared" si="3"/>
        <v>-43831</v>
      </c>
      <c r="X53" s="9">
        <f t="shared" si="4"/>
        <v>43902</v>
      </c>
      <c r="Z53">
        <v>0</v>
      </c>
      <c r="AB53" s="3">
        <v>0</v>
      </c>
      <c r="AC53" s="9">
        <v>26.35</v>
      </c>
      <c r="AD53" s="9">
        <v>26.35</v>
      </c>
      <c r="AF53" s="4">
        <v>75</v>
      </c>
      <c r="AG53">
        <v>5.8294790000000001</v>
      </c>
      <c r="AH53" s="5">
        <v>5.8294790000000001</v>
      </c>
    </row>
    <row r="54" spans="1:34" x14ac:dyDescent="0.3">
      <c r="A54" t="s">
        <v>143</v>
      </c>
      <c r="B54">
        <v>59</v>
      </c>
      <c r="C54" s="1">
        <v>4130304000</v>
      </c>
      <c r="D54" s="1">
        <v>17233</v>
      </c>
      <c r="E54">
        <v>17233258065</v>
      </c>
      <c r="F54">
        <v>98.15</v>
      </c>
      <c r="G54" s="14">
        <f t="shared" si="0"/>
        <v>1.2092915114707063E-8</v>
      </c>
      <c r="I54" s="1">
        <v>55974</v>
      </c>
      <c r="J54">
        <f t="shared" si="1"/>
        <v>73789.688069460826</v>
      </c>
      <c r="K54" s="1">
        <v>55974</v>
      </c>
      <c r="L54">
        <f t="shared" si="2"/>
        <v>73789.688069460826</v>
      </c>
      <c r="N54">
        <v>45.1</v>
      </c>
      <c r="O54">
        <v>15.2</v>
      </c>
      <c r="P54" t="s">
        <v>144</v>
      </c>
      <c r="Q54" t="s">
        <v>27</v>
      </c>
      <c r="T54" s="2">
        <v>43889</v>
      </c>
      <c r="U54" s="9">
        <f t="shared" si="5"/>
        <v>58</v>
      </c>
      <c r="V54" s="2">
        <v>43887</v>
      </c>
      <c r="W54" s="9">
        <f t="shared" si="3"/>
        <v>56</v>
      </c>
      <c r="X54" s="9">
        <f t="shared" si="4"/>
        <v>2</v>
      </c>
      <c r="Z54">
        <v>79</v>
      </c>
      <c r="AB54" s="3">
        <v>0.44</v>
      </c>
      <c r="AC54" s="9">
        <v>10.9</v>
      </c>
      <c r="AD54" s="9">
        <v>10.9</v>
      </c>
      <c r="AF54" s="4">
        <v>64</v>
      </c>
      <c r="AG54">
        <v>6.0183559999999998</v>
      </c>
      <c r="AH54" s="5">
        <v>6.0183559999999998</v>
      </c>
    </row>
    <row r="55" spans="1:34" x14ac:dyDescent="0.3">
      <c r="A55" t="s">
        <v>145</v>
      </c>
      <c r="B55">
        <v>60</v>
      </c>
      <c r="C55" s="1">
        <v>11333483000</v>
      </c>
      <c r="D55" s="1">
        <v>4979</v>
      </c>
      <c r="E55">
        <v>4979354839</v>
      </c>
      <c r="F55">
        <v>98.05</v>
      </c>
      <c r="G55" s="14">
        <f t="shared" si="0"/>
        <v>3.4939142549832571E-9</v>
      </c>
      <c r="I55" s="1">
        <v>109820</v>
      </c>
      <c r="J55">
        <f t="shared" si="1"/>
        <v>103200.53724276088</v>
      </c>
      <c r="K55" s="1">
        <v>109820</v>
      </c>
      <c r="L55">
        <f t="shared" si="2"/>
        <v>103200.53724276088</v>
      </c>
      <c r="N55">
        <v>21.52176</v>
      </c>
      <c r="O55">
        <v>-77.781166999999996</v>
      </c>
      <c r="P55" t="s">
        <v>146</v>
      </c>
      <c r="Q55" t="s">
        <v>42</v>
      </c>
      <c r="T55" s="2">
        <v>43909</v>
      </c>
      <c r="U55" s="9">
        <f t="shared" si="5"/>
        <v>78</v>
      </c>
      <c r="V55" s="2">
        <v>43903</v>
      </c>
      <c r="W55" s="9">
        <f t="shared" si="3"/>
        <v>72</v>
      </c>
      <c r="X55" s="9">
        <f t="shared" si="4"/>
        <v>6</v>
      </c>
      <c r="Z55">
        <v>6</v>
      </c>
      <c r="AB55" s="3">
        <v>-4</v>
      </c>
      <c r="AC55" s="9">
        <v>25.2</v>
      </c>
      <c r="AD55" s="9">
        <v>25.2</v>
      </c>
      <c r="AF55">
        <v>76.2</v>
      </c>
      <c r="AH55" s="6">
        <v>7.30263989</v>
      </c>
    </row>
    <row r="56" spans="1:34" x14ac:dyDescent="0.3">
      <c r="A56" t="s">
        <v>147</v>
      </c>
      <c r="B56">
        <v>61</v>
      </c>
      <c r="C56" s="1">
        <v>163424000</v>
      </c>
      <c r="D56">
        <v>444</v>
      </c>
      <c r="E56">
        <v>444290322.60000002</v>
      </c>
      <c r="F56">
        <v>76.150000000000006</v>
      </c>
      <c r="G56" s="14">
        <f t="shared" si="0"/>
        <v>3.1156817216560879E-10</v>
      </c>
      <c r="I56" s="1">
        <v>444</v>
      </c>
      <c r="J56">
        <f t="shared" si="1"/>
        <v>368072.07207207207</v>
      </c>
      <c r="K56" s="1">
        <v>444</v>
      </c>
      <c r="L56">
        <f t="shared" si="2"/>
        <v>368072.07207207207</v>
      </c>
      <c r="N56">
        <v>12.16957</v>
      </c>
      <c r="O56">
        <v>-68.990020799999996</v>
      </c>
      <c r="Q56" t="s">
        <v>42</v>
      </c>
      <c r="U56" s="9">
        <f t="shared" si="5"/>
        <v>-43831</v>
      </c>
      <c r="V56" s="2">
        <v>43905</v>
      </c>
      <c r="W56" s="9">
        <f t="shared" si="3"/>
        <v>74</v>
      </c>
      <c r="X56" s="9">
        <f t="shared" si="4"/>
        <v>-43905</v>
      </c>
      <c r="Z56">
        <v>0</v>
      </c>
      <c r="AB56" s="3">
        <v>0</v>
      </c>
      <c r="AC56" s="9">
        <v>25.35</v>
      </c>
      <c r="AD56" s="9">
        <v>25.35</v>
      </c>
      <c r="AF56" s="4">
        <v>77</v>
      </c>
      <c r="AH56" s="6">
        <v>7.1688932200000002</v>
      </c>
    </row>
    <row r="57" spans="1:34" x14ac:dyDescent="0.3">
      <c r="A57" t="s">
        <v>148</v>
      </c>
      <c r="B57">
        <v>62</v>
      </c>
      <c r="C57" s="1">
        <v>1198575000</v>
      </c>
      <c r="D57" s="1">
        <v>4032</v>
      </c>
      <c r="E57">
        <v>4031806452</v>
      </c>
      <c r="F57">
        <v>96.55</v>
      </c>
      <c r="G57" s="14">
        <f t="shared" si="0"/>
        <v>2.829375833720123E-9</v>
      </c>
      <c r="I57" s="1">
        <v>9241</v>
      </c>
      <c r="J57">
        <f t="shared" si="1"/>
        <v>129701.87209176496</v>
      </c>
      <c r="K57" s="1">
        <v>9241</v>
      </c>
      <c r="L57">
        <f t="shared" si="2"/>
        <v>129701.87209176496</v>
      </c>
      <c r="N57">
        <v>35.12641</v>
      </c>
      <c r="O57">
        <v>33.429859</v>
      </c>
      <c r="P57" t="s">
        <v>149</v>
      </c>
      <c r="Q57" t="s">
        <v>50</v>
      </c>
      <c r="T57" s="2">
        <v>43909</v>
      </c>
      <c r="U57" s="9">
        <f t="shared" si="5"/>
        <v>78</v>
      </c>
      <c r="V57" s="2">
        <v>43900</v>
      </c>
      <c r="W57" s="9">
        <f t="shared" si="3"/>
        <v>69</v>
      </c>
      <c r="X57" s="9">
        <f t="shared" si="4"/>
        <v>9</v>
      </c>
      <c r="Z57">
        <v>25</v>
      </c>
      <c r="AB57" s="3">
        <v>-25</v>
      </c>
      <c r="AC57" s="9">
        <v>18.45</v>
      </c>
      <c r="AD57" s="9">
        <v>18.45</v>
      </c>
      <c r="AF57" s="4">
        <v>55</v>
      </c>
      <c r="AG57">
        <v>9.0789039999999996</v>
      </c>
      <c r="AH57" s="5">
        <v>9.0789039999999996</v>
      </c>
    </row>
    <row r="58" spans="1:34" x14ac:dyDescent="0.3">
      <c r="A58" t="s">
        <v>150</v>
      </c>
      <c r="B58">
        <v>63</v>
      </c>
      <c r="C58" s="1">
        <v>10689209000</v>
      </c>
      <c r="D58" s="1">
        <v>15021</v>
      </c>
      <c r="E58">
        <v>15020674418</v>
      </c>
      <c r="F58">
        <v>99.93</v>
      </c>
      <c r="G58" s="14">
        <f t="shared" si="0"/>
        <v>1.0540688094818941E-8</v>
      </c>
      <c r="I58" s="1">
        <v>77247</v>
      </c>
      <c r="J58">
        <f t="shared" si="1"/>
        <v>138377.01140497366</v>
      </c>
      <c r="K58" s="1">
        <v>77247</v>
      </c>
      <c r="L58">
        <f t="shared" si="2"/>
        <v>138377.01140497366</v>
      </c>
      <c r="N58">
        <v>49.817489999999999</v>
      </c>
      <c r="O58">
        <v>15.472962000000001</v>
      </c>
      <c r="P58" t="s">
        <v>151</v>
      </c>
      <c r="Q58" t="s">
        <v>71</v>
      </c>
      <c r="T58" s="2">
        <v>43896</v>
      </c>
      <c r="U58" s="9">
        <f t="shared" si="5"/>
        <v>65</v>
      </c>
      <c r="V58" s="2">
        <v>43892</v>
      </c>
      <c r="W58" s="9">
        <f t="shared" si="3"/>
        <v>61</v>
      </c>
      <c r="X58" s="9">
        <f t="shared" si="4"/>
        <v>4</v>
      </c>
      <c r="Z58">
        <v>716</v>
      </c>
      <c r="AB58" s="3">
        <v>9.2100000000000009</v>
      </c>
      <c r="AC58" s="9">
        <v>7.55</v>
      </c>
      <c r="AD58" s="9">
        <v>7.55</v>
      </c>
      <c r="AF58">
        <v>76.674999999999997</v>
      </c>
      <c r="AG58">
        <v>4.3397949999999996</v>
      </c>
      <c r="AH58" s="5">
        <v>4.3397949999999996</v>
      </c>
    </row>
    <row r="59" spans="1:34" x14ac:dyDescent="0.3">
      <c r="A59" t="s">
        <v>152</v>
      </c>
      <c r="B59">
        <v>65</v>
      </c>
      <c r="C59" s="1">
        <v>86790567000</v>
      </c>
      <c r="D59">
        <v>519</v>
      </c>
      <c r="E59">
        <v>519071428.60000002</v>
      </c>
      <c r="G59" s="14">
        <f t="shared" si="0"/>
        <v>3.6419793097736701E-10</v>
      </c>
      <c r="I59" s="1">
        <v>2267048</v>
      </c>
      <c r="J59">
        <f t="shared" si="1"/>
        <v>38283.515390940112</v>
      </c>
      <c r="K59" s="1">
        <v>2267048</v>
      </c>
      <c r="L59">
        <f t="shared" si="2"/>
        <v>38283.515390940112</v>
      </c>
      <c r="N59">
        <v>-4.0383300000000002</v>
      </c>
      <c r="O59">
        <v>21.758664</v>
      </c>
      <c r="P59" t="s">
        <v>153</v>
      </c>
      <c r="Q59" t="s">
        <v>39</v>
      </c>
      <c r="T59" s="2">
        <v>43909</v>
      </c>
      <c r="U59" s="9">
        <f t="shared" si="5"/>
        <v>78</v>
      </c>
      <c r="V59" s="2">
        <v>43901</v>
      </c>
      <c r="W59" s="9">
        <f t="shared" si="3"/>
        <v>70</v>
      </c>
      <c r="X59" s="9">
        <f t="shared" si="4"/>
        <v>8</v>
      </c>
      <c r="Z59">
        <v>11</v>
      </c>
      <c r="AB59" s="3">
        <v>3</v>
      </c>
      <c r="AC59" s="9">
        <v>24</v>
      </c>
      <c r="AD59" s="9">
        <v>24</v>
      </c>
      <c r="AF59" s="4">
        <v>66</v>
      </c>
      <c r="AH59" s="6">
        <v>6.3363214399999999</v>
      </c>
    </row>
    <row r="60" spans="1:34" x14ac:dyDescent="0.3">
      <c r="A60" t="s">
        <v>154</v>
      </c>
      <c r="B60">
        <v>66</v>
      </c>
      <c r="C60" s="1">
        <v>5771876000</v>
      </c>
      <c r="D60" s="1">
        <v>12277</v>
      </c>
      <c r="E60">
        <v>12277232558</v>
      </c>
      <c r="G60" s="14">
        <f t="shared" si="0"/>
        <v>8.6151406524260784E-9</v>
      </c>
      <c r="I60" s="1">
        <v>42434</v>
      </c>
      <c r="J60">
        <f t="shared" si="1"/>
        <v>136020.07823914784</v>
      </c>
      <c r="K60" s="1">
        <v>42434</v>
      </c>
      <c r="L60">
        <f t="shared" si="2"/>
        <v>136020.07823914784</v>
      </c>
      <c r="N60">
        <v>56.263919999999999</v>
      </c>
      <c r="O60">
        <v>9.5017849999999999</v>
      </c>
      <c r="P60" t="s">
        <v>155</v>
      </c>
      <c r="Q60" t="s">
        <v>121</v>
      </c>
      <c r="T60" s="2">
        <v>43892</v>
      </c>
      <c r="U60" s="9">
        <f t="shared" si="5"/>
        <v>61</v>
      </c>
      <c r="V60" s="2">
        <v>43888</v>
      </c>
      <c r="W60" s="9">
        <f t="shared" si="3"/>
        <v>57</v>
      </c>
      <c r="X60" s="9">
        <f t="shared" si="4"/>
        <v>4</v>
      </c>
      <c r="Z60">
        <v>1194</v>
      </c>
      <c r="AB60" s="3">
        <v>5.86</v>
      </c>
      <c r="AC60" s="9">
        <v>7.5</v>
      </c>
      <c r="AD60" s="9">
        <v>7.5</v>
      </c>
      <c r="AF60">
        <v>85.113333333333316</v>
      </c>
      <c r="AG60">
        <v>4.4507760000000003</v>
      </c>
      <c r="AH60" s="5">
        <v>4.4507760000000003</v>
      </c>
    </row>
    <row r="61" spans="1:34" x14ac:dyDescent="0.3">
      <c r="A61" t="s">
        <v>156</v>
      </c>
      <c r="B61">
        <v>67</v>
      </c>
      <c r="C61" s="1">
        <v>973560000</v>
      </c>
      <c r="D61">
        <v>88</v>
      </c>
      <c r="E61">
        <v>87500000</v>
      </c>
      <c r="G61" s="14">
        <f t="shared" si="0"/>
        <v>6.1752250339129666E-11</v>
      </c>
      <c r="I61" s="1">
        <v>23180</v>
      </c>
      <c r="J61">
        <f t="shared" si="1"/>
        <v>42000</v>
      </c>
      <c r="K61" s="1">
        <v>23180</v>
      </c>
      <c r="L61">
        <f t="shared" si="2"/>
        <v>42000</v>
      </c>
      <c r="N61">
        <v>11.825139999999999</v>
      </c>
      <c r="O61">
        <v>42.590274999999998</v>
      </c>
      <c r="P61" t="s">
        <v>157</v>
      </c>
      <c r="Q61" t="s">
        <v>106</v>
      </c>
      <c r="U61" s="9">
        <f t="shared" si="5"/>
        <v>-43831</v>
      </c>
      <c r="V61" s="2">
        <v>43909</v>
      </c>
      <c r="W61" s="9">
        <f t="shared" si="3"/>
        <v>78</v>
      </c>
      <c r="X61" s="9">
        <f t="shared" si="4"/>
        <v>-43909</v>
      </c>
      <c r="Z61">
        <v>0</v>
      </c>
      <c r="AB61" s="3">
        <v>0</v>
      </c>
      <c r="AC61" s="9">
        <v>28</v>
      </c>
      <c r="AD61" s="9">
        <v>28</v>
      </c>
      <c r="AF61">
        <v>64.599999999999994</v>
      </c>
      <c r="AG61">
        <v>8.9473970000000005</v>
      </c>
      <c r="AH61" s="5">
        <v>8.9473970000000005</v>
      </c>
    </row>
    <row r="62" spans="1:34" x14ac:dyDescent="0.3">
      <c r="A62" t="s">
        <v>158</v>
      </c>
      <c r="B62">
        <v>68</v>
      </c>
      <c r="C62" s="1">
        <v>71808000</v>
      </c>
      <c r="D62">
        <v>71</v>
      </c>
      <c r="E62">
        <v>70935483.870000005</v>
      </c>
      <c r="G62" s="14">
        <f t="shared" si="0"/>
        <v>4.9822838341797801E-11</v>
      </c>
      <c r="I62" s="1">
        <v>751</v>
      </c>
      <c r="J62">
        <f t="shared" si="1"/>
        <v>95616.511318242337</v>
      </c>
      <c r="K62" s="1">
        <v>751</v>
      </c>
      <c r="L62">
        <f t="shared" si="2"/>
        <v>95616.511318242337</v>
      </c>
      <c r="N62">
        <v>15.414999999999999</v>
      </c>
      <c r="O62">
        <v>-61.370975999999999</v>
      </c>
      <c r="P62" t="s">
        <v>159</v>
      </c>
      <c r="Q62" t="s">
        <v>42</v>
      </c>
      <c r="U62" s="9">
        <f t="shared" si="5"/>
        <v>-43831</v>
      </c>
      <c r="W62" s="9">
        <f t="shared" si="3"/>
        <v>-43831</v>
      </c>
      <c r="X62" s="9">
        <f t="shared" si="4"/>
        <v>0</v>
      </c>
      <c r="Z62">
        <v>0</v>
      </c>
      <c r="AB62" s="3">
        <v>0</v>
      </c>
      <c r="AC62" s="9">
        <v>22.35</v>
      </c>
      <c r="AD62" s="9">
        <v>22.35</v>
      </c>
      <c r="AF62" s="4">
        <v>98</v>
      </c>
      <c r="AG62">
        <v>7.2038359999999999</v>
      </c>
      <c r="AH62" s="5">
        <v>7.2038359999999999</v>
      </c>
    </row>
    <row r="63" spans="1:34" x14ac:dyDescent="0.3">
      <c r="A63" t="s">
        <v>160</v>
      </c>
      <c r="B63">
        <v>69</v>
      </c>
      <c r="C63" s="1">
        <v>10738958000</v>
      </c>
      <c r="D63" s="1">
        <v>6843</v>
      </c>
      <c r="E63">
        <v>6843161290</v>
      </c>
      <c r="G63" s="14">
        <f t="shared" si="0"/>
        <v>4.8019391939848214E-9</v>
      </c>
      <c r="I63" s="1">
        <v>48320</v>
      </c>
      <c r="J63">
        <f t="shared" si="1"/>
        <v>222246.64735099339</v>
      </c>
      <c r="K63" s="1">
        <v>48320</v>
      </c>
      <c r="L63">
        <f t="shared" si="2"/>
        <v>222246.64735099339</v>
      </c>
      <c r="N63">
        <v>18.735690000000002</v>
      </c>
      <c r="O63">
        <v>-70.162650999999997</v>
      </c>
      <c r="P63" t="s">
        <v>161</v>
      </c>
      <c r="Q63" t="s">
        <v>42</v>
      </c>
      <c r="T63" s="2">
        <v>43908</v>
      </c>
      <c r="U63" s="9">
        <f t="shared" si="5"/>
        <v>77</v>
      </c>
      <c r="V63" s="2">
        <v>43892</v>
      </c>
      <c r="W63" s="9">
        <f t="shared" si="3"/>
        <v>61</v>
      </c>
      <c r="X63" s="9">
        <f t="shared" si="4"/>
        <v>16</v>
      </c>
      <c r="Z63">
        <v>29</v>
      </c>
      <c r="AB63" s="3">
        <v>-1.5</v>
      </c>
      <c r="AC63" s="9">
        <v>24.55</v>
      </c>
      <c r="AD63" s="9">
        <v>24.55</v>
      </c>
      <c r="AF63">
        <v>77.581249999999997</v>
      </c>
      <c r="AG63">
        <v>5.5759100000000004</v>
      </c>
      <c r="AH63" s="5">
        <v>5.5759100000000004</v>
      </c>
    </row>
    <row r="64" spans="1:34" x14ac:dyDescent="0.3">
      <c r="A64" t="s">
        <v>162</v>
      </c>
      <c r="B64">
        <v>74</v>
      </c>
      <c r="C64" s="1">
        <v>17373662000</v>
      </c>
      <c r="D64" s="1">
        <v>2115</v>
      </c>
      <c r="E64">
        <v>2115225806</v>
      </c>
      <c r="G64" s="14">
        <f t="shared" si="0"/>
        <v>1.4841591984915823E-9</v>
      </c>
      <c r="I64" s="1">
        <v>276841</v>
      </c>
      <c r="J64">
        <f t="shared" si="1"/>
        <v>62756.824314317608</v>
      </c>
      <c r="K64" s="1">
        <v>276841</v>
      </c>
      <c r="L64">
        <f t="shared" si="2"/>
        <v>62756.824314317608</v>
      </c>
      <c r="N64">
        <v>-1.83124</v>
      </c>
      <c r="O64">
        <v>-78.183406000000005</v>
      </c>
      <c r="P64" t="s">
        <v>163</v>
      </c>
      <c r="Q64" t="s">
        <v>47</v>
      </c>
      <c r="T64" s="2">
        <v>43893</v>
      </c>
      <c r="U64" s="9">
        <f t="shared" si="5"/>
        <v>62</v>
      </c>
      <c r="W64" s="9">
        <f t="shared" si="3"/>
        <v>-43831</v>
      </c>
      <c r="X64" s="9">
        <f t="shared" si="4"/>
        <v>43893</v>
      </c>
      <c r="Z64">
        <v>198</v>
      </c>
      <c r="AB64" s="3">
        <v>2.5299999999999998</v>
      </c>
      <c r="AC64" s="9">
        <v>21.85</v>
      </c>
      <c r="AD64" s="9">
        <v>21.85</v>
      </c>
      <c r="AF64" s="4">
        <v>76</v>
      </c>
      <c r="AH64" s="6">
        <v>6.3363214399999999</v>
      </c>
    </row>
    <row r="65" spans="1:34" x14ac:dyDescent="0.3">
      <c r="A65" t="s">
        <v>164</v>
      </c>
      <c r="B65">
        <v>75</v>
      </c>
      <c r="C65" s="1">
        <v>100388073000</v>
      </c>
      <c r="D65" s="1">
        <v>7536</v>
      </c>
      <c r="E65">
        <v>7535722222</v>
      </c>
      <c r="G65" s="14">
        <f t="shared" si="0"/>
        <v>5.2882381654054677E-9</v>
      </c>
      <c r="I65" s="1">
        <v>995450</v>
      </c>
      <c r="J65">
        <f t="shared" si="1"/>
        <v>100846.92651564619</v>
      </c>
      <c r="K65" s="1">
        <v>995450</v>
      </c>
      <c r="L65">
        <f t="shared" si="2"/>
        <v>100846.92651564619</v>
      </c>
      <c r="N65">
        <v>26.820550000000001</v>
      </c>
      <c r="O65">
        <v>30.802498</v>
      </c>
      <c r="P65" t="s">
        <v>165</v>
      </c>
      <c r="Q65" t="s">
        <v>30</v>
      </c>
      <c r="T65" s="2">
        <v>43898</v>
      </c>
      <c r="U65" s="9">
        <f t="shared" si="5"/>
        <v>67</v>
      </c>
      <c r="V65" s="2">
        <v>43892</v>
      </c>
      <c r="W65" s="9">
        <f t="shared" si="3"/>
        <v>61</v>
      </c>
      <c r="X65" s="9">
        <f t="shared" si="4"/>
        <v>6</v>
      </c>
      <c r="Z65">
        <v>208</v>
      </c>
      <c r="AB65" s="3">
        <v>0.56999999999999995</v>
      </c>
      <c r="AC65" s="9">
        <v>22.1</v>
      </c>
      <c r="AD65" s="9">
        <v>22.1</v>
      </c>
      <c r="AF65">
        <v>50.640000000000008</v>
      </c>
      <c r="AG65">
        <v>9.5033110000000001</v>
      </c>
      <c r="AH65" s="5">
        <v>9.5033110000000001</v>
      </c>
    </row>
    <row r="66" spans="1:34" x14ac:dyDescent="0.3">
      <c r="A66" t="s">
        <v>166</v>
      </c>
      <c r="B66">
        <v>76</v>
      </c>
      <c r="C66" s="1">
        <v>6453553000</v>
      </c>
      <c r="D66" s="1">
        <v>1684</v>
      </c>
      <c r="E66">
        <v>1683870968</v>
      </c>
      <c r="G66" s="14">
        <f t="shared" si="0"/>
        <v>1.1817135178533449E-9</v>
      </c>
      <c r="I66" s="1">
        <v>20721</v>
      </c>
      <c r="J66">
        <f t="shared" si="1"/>
        <v>311449.88176246319</v>
      </c>
      <c r="K66" s="1">
        <v>20721</v>
      </c>
      <c r="L66">
        <f t="shared" si="2"/>
        <v>311449.88176246319</v>
      </c>
      <c r="N66">
        <v>13.79419</v>
      </c>
      <c r="O66">
        <v>-88.896529999999998</v>
      </c>
      <c r="P66" t="s">
        <v>167</v>
      </c>
      <c r="Q66" t="s">
        <v>76</v>
      </c>
      <c r="U66" s="9">
        <f t="shared" si="5"/>
        <v>-43831</v>
      </c>
      <c r="V66" s="2">
        <v>43910</v>
      </c>
      <c r="W66" s="9">
        <f t="shared" si="3"/>
        <v>79</v>
      </c>
      <c r="X66" s="9">
        <f t="shared" si="4"/>
        <v>-43910</v>
      </c>
      <c r="Z66">
        <v>0</v>
      </c>
      <c r="AB66" s="3">
        <v>0</v>
      </c>
      <c r="AC66" s="9">
        <v>24.45</v>
      </c>
      <c r="AD66" s="9">
        <v>24.45</v>
      </c>
      <c r="AF66" s="4">
        <v>70</v>
      </c>
      <c r="AH66" s="6">
        <v>7.6840417800000003</v>
      </c>
    </row>
    <row r="67" spans="1:34" x14ac:dyDescent="0.3">
      <c r="A67" t="s">
        <v>168</v>
      </c>
      <c r="B67">
        <v>77</v>
      </c>
      <c r="C67" s="1">
        <v>1355986000</v>
      </c>
      <c r="D67" s="1">
        <v>0</v>
      </c>
      <c r="E67">
        <v>0</v>
      </c>
      <c r="G67" s="14">
        <f t="shared" ref="G67:G130" si="6">D67/1425049281875.94</f>
        <v>0</v>
      </c>
      <c r="I67" s="1">
        <v>28051</v>
      </c>
      <c r="J67">
        <f t="shared" ref="J67:J130" si="7">IFERROR(C67/I67,"Error")</f>
        <v>48340.023528572958</v>
      </c>
      <c r="K67" s="1">
        <v>28051</v>
      </c>
      <c r="L67">
        <f t="shared" ref="L67:L130" si="8">C67/K67</f>
        <v>48340.023528572958</v>
      </c>
      <c r="N67">
        <v>1.6508</v>
      </c>
      <c r="O67">
        <v>10.267894999999999</v>
      </c>
      <c r="P67" t="s">
        <v>169</v>
      </c>
      <c r="Q67" t="s">
        <v>39</v>
      </c>
      <c r="U67" s="9">
        <f t="shared" si="5"/>
        <v>-43831</v>
      </c>
      <c r="V67" s="2">
        <v>43905</v>
      </c>
      <c r="W67" s="9">
        <f t="shared" ref="W67:W130" si="9">V67-DATE(2020,1,1)</f>
        <v>74</v>
      </c>
      <c r="X67" s="9">
        <f t="shared" ref="X67:X130" si="10">U67-W67</f>
        <v>-43905</v>
      </c>
      <c r="Z67">
        <v>0</v>
      </c>
      <c r="AB67" s="3">
        <v>0</v>
      </c>
      <c r="AC67" s="9">
        <v>24.55</v>
      </c>
      <c r="AD67" s="9">
        <v>24.55</v>
      </c>
      <c r="AF67" s="4">
        <v>89</v>
      </c>
      <c r="AH67" s="6">
        <v>6.31589533</v>
      </c>
    </row>
    <row r="68" spans="1:34" x14ac:dyDescent="0.3">
      <c r="A68" t="s">
        <v>170</v>
      </c>
      <c r="B68">
        <v>78</v>
      </c>
      <c r="C68" s="1">
        <v>3497117000</v>
      </c>
      <c r="D68">
        <v>171</v>
      </c>
      <c r="E68">
        <v>171000000</v>
      </c>
      <c r="G68" s="14">
        <f t="shared" si="6"/>
        <v>1.1999585009080879E-10</v>
      </c>
      <c r="I68" s="1">
        <v>101000</v>
      </c>
      <c r="J68">
        <f t="shared" si="7"/>
        <v>34624.920792079211</v>
      </c>
      <c r="K68" s="1">
        <v>101000</v>
      </c>
      <c r="L68">
        <f t="shared" si="8"/>
        <v>34624.920792079211</v>
      </c>
      <c r="N68">
        <v>15.17938</v>
      </c>
      <c r="O68">
        <v>39.782333999999999</v>
      </c>
      <c r="P68" t="s">
        <v>171</v>
      </c>
      <c r="Q68" t="s">
        <v>106</v>
      </c>
      <c r="U68" s="9">
        <f t="shared" ref="U68:U131" si="11">T68-DATE(2020,1,1)</f>
        <v>-43831</v>
      </c>
      <c r="W68" s="9">
        <f t="shared" si="9"/>
        <v>-43831</v>
      </c>
      <c r="X68" s="9">
        <f t="shared" si="10"/>
        <v>0</v>
      </c>
      <c r="Z68">
        <v>0</v>
      </c>
      <c r="AB68" s="3">
        <v>0</v>
      </c>
      <c r="AC68" s="9">
        <v>25.5</v>
      </c>
      <c r="AD68" s="9">
        <v>25.5</v>
      </c>
      <c r="AF68">
        <v>62.15</v>
      </c>
      <c r="AG68">
        <v>8.0052050000000001</v>
      </c>
      <c r="AH68" s="5">
        <v>8.0052050000000001</v>
      </c>
    </row>
    <row r="69" spans="1:34" x14ac:dyDescent="0.3">
      <c r="A69" t="s">
        <v>172</v>
      </c>
      <c r="B69">
        <v>79</v>
      </c>
      <c r="C69" s="1">
        <v>1325648000</v>
      </c>
      <c r="D69" s="1">
        <v>3392</v>
      </c>
      <c r="E69">
        <v>3391967742</v>
      </c>
      <c r="G69" s="14">
        <f t="shared" si="6"/>
        <v>2.3802685585264525E-9</v>
      </c>
      <c r="I69" s="1">
        <v>42388</v>
      </c>
      <c r="J69">
        <f t="shared" si="7"/>
        <v>31274.134188921395</v>
      </c>
      <c r="K69" s="1">
        <v>42388</v>
      </c>
      <c r="L69">
        <f t="shared" si="8"/>
        <v>31274.134188921395</v>
      </c>
      <c r="N69">
        <v>58.595269999999999</v>
      </c>
      <c r="O69">
        <v>25.013607</v>
      </c>
      <c r="P69" t="s">
        <v>173</v>
      </c>
      <c r="Q69" t="s">
        <v>121</v>
      </c>
      <c r="T69" s="2">
        <v>43906</v>
      </c>
      <c r="U69" s="9">
        <f t="shared" si="11"/>
        <v>75</v>
      </c>
      <c r="V69" s="2">
        <v>43917</v>
      </c>
      <c r="W69" s="9">
        <f t="shared" si="9"/>
        <v>86</v>
      </c>
      <c r="X69" s="9">
        <f t="shared" si="10"/>
        <v>-11</v>
      </c>
      <c r="Z69">
        <v>188</v>
      </c>
      <c r="AB69" s="3">
        <v>-20.100000000000001</v>
      </c>
      <c r="AC69" s="9">
        <v>5.0999999999999996</v>
      </c>
      <c r="AD69" s="9">
        <v>5.0999999999999996</v>
      </c>
      <c r="AF69" s="4">
        <v>81</v>
      </c>
      <c r="AG69">
        <v>5.5221369999999999</v>
      </c>
      <c r="AH69" s="5">
        <v>5.5221369999999999</v>
      </c>
    </row>
    <row r="70" spans="1:34" x14ac:dyDescent="0.3">
      <c r="A70" t="s">
        <v>505</v>
      </c>
      <c r="B70">
        <v>80</v>
      </c>
      <c r="C70" s="1">
        <v>1148130000</v>
      </c>
      <c r="D70" s="1">
        <v>0</v>
      </c>
      <c r="E70">
        <v>0</v>
      </c>
      <c r="G70" s="14">
        <f t="shared" si="6"/>
        <v>0</v>
      </c>
      <c r="I70" s="1">
        <v>17204</v>
      </c>
      <c r="J70">
        <f t="shared" si="7"/>
        <v>66736.22413392234</v>
      </c>
      <c r="K70" s="1">
        <v>17204</v>
      </c>
      <c r="L70">
        <f t="shared" si="8"/>
        <v>66736.22413392234</v>
      </c>
      <c r="N70">
        <f>-26.497616</f>
        <v>-26.497616000000001</v>
      </c>
      <c r="O70">
        <v>31.355667</v>
      </c>
      <c r="Q70" t="s">
        <v>92</v>
      </c>
      <c r="U70" s="9">
        <f t="shared" si="11"/>
        <v>-43831</v>
      </c>
      <c r="V70" s="2">
        <v>43905</v>
      </c>
      <c r="W70" s="9">
        <f t="shared" si="9"/>
        <v>74</v>
      </c>
      <c r="X70" s="9">
        <f t="shared" si="10"/>
        <v>-43905</v>
      </c>
      <c r="Z70">
        <v>0</v>
      </c>
      <c r="AB70" s="3">
        <v>0</v>
      </c>
      <c r="AC70" s="9">
        <v>21.4</v>
      </c>
      <c r="AD70" s="9">
        <v>21.4</v>
      </c>
      <c r="AF70" s="4">
        <v>75</v>
      </c>
      <c r="AH70" s="6">
        <v>7.1209420000000003</v>
      </c>
    </row>
    <row r="71" spans="1:34" x14ac:dyDescent="0.3">
      <c r="A71" t="s">
        <v>174</v>
      </c>
      <c r="B71">
        <v>81</v>
      </c>
      <c r="C71" s="1">
        <v>112078730000</v>
      </c>
      <c r="D71" s="1">
        <v>1069</v>
      </c>
      <c r="E71">
        <v>1068534884</v>
      </c>
      <c r="G71" s="14">
        <f t="shared" si="6"/>
        <v>7.5014949559692741E-10</v>
      </c>
      <c r="I71">
        <v>1000000</v>
      </c>
      <c r="J71">
        <f t="shared" si="7"/>
        <v>112078.73</v>
      </c>
      <c r="K71">
        <v>1000000</v>
      </c>
      <c r="L71">
        <f t="shared" si="8"/>
        <v>112078.73</v>
      </c>
      <c r="N71">
        <v>9.1449999999999996</v>
      </c>
      <c r="O71">
        <v>40.489673000000003</v>
      </c>
      <c r="P71" t="s">
        <v>175</v>
      </c>
      <c r="Q71" t="s">
        <v>106</v>
      </c>
      <c r="U71" s="9">
        <f t="shared" si="11"/>
        <v>-43831</v>
      </c>
      <c r="V71" s="2">
        <v>43904</v>
      </c>
      <c r="W71" s="9">
        <f t="shared" si="9"/>
        <v>73</v>
      </c>
      <c r="X71" s="9">
        <f t="shared" si="10"/>
        <v>-43904</v>
      </c>
      <c r="Z71">
        <v>0</v>
      </c>
      <c r="AB71" s="3">
        <v>0</v>
      </c>
      <c r="AC71" s="9">
        <v>22.2</v>
      </c>
      <c r="AD71" s="9">
        <v>22.2</v>
      </c>
      <c r="AF71" s="4">
        <v>72</v>
      </c>
      <c r="AH71" s="6">
        <v>6.5231283299999996</v>
      </c>
    </row>
    <row r="72" spans="1:34" x14ac:dyDescent="0.3">
      <c r="A72" t="s">
        <v>176</v>
      </c>
      <c r="B72">
        <v>85</v>
      </c>
      <c r="C72" s="1">
        <v>3377000</v>
      </c>
      <c r="D72" s="1">
        <v>0</v>
      </c>
      <c r="E72">
        <v>0</v>
      </c>
      <c r="G72" s="14">
        <f t="shared" si="6"/>
        <v>0</v>
      </c>
      <c r="J72" t="str">
        <f t="shared" si="7"/>
        <v>Error</v>
      </c>
      <c r="K72" s="11">
        <v>12173</v>
      </c>
      <c r="L72" s="12">
        <f t="shared" si="8"/>
        <v>277.41723486404339</v>
      </c>
      <c r="N72">
        <v>-51.796250000000001</v>
      </c>
      <c r="O72">
        <v>-59.523612999999997</v>
      </c>
      <c r="P72" t="s">
        <v>177</v>
      </c>
      <c r="Q72" t="s">
        <v>47</v>
      </c>
      <c r="U72" s="9">
        <f t="shared" si="11"/>
        <v>-43831</v>
      </c>
      <c r="W72" s="9">
        <f t="shared" si="9"/>
        <v>-43831</v>
      </c>
      <c r="X72" s="9">
        <f t="shared" si="10"/>
        <v>0</v>
      </c>
      <c r="Z72">
        <v>0</v>
      </c>
      <c r="AB72" s="3">
        <v>0</v>
      </c>
      <c r="AD72" s="10">
        <v>16.394444400000001</v>
      </c>
      <c r="AF72" s="4">
        <v>83</v>
      </c>
      <c r="AH72" s="6">
        <v>7.1209420000000003</v>
      </c>
    </row>
    <row r="73" spans="1:34" x14ac:dyDescent="0.3">
      <c r="A73" t="s">
        <v>178</v>
      </c>
      <c r="B73">
        <v>86</v>
      </c>
      <c r="C73" s="1">
        <v>48678000</v>
      </c>
      <c r="D73" s="1">
        <v>0</v>
      </c>
      <c r="E73">
        <v>0</v>
      </c>
      <c r="G73" s="14">
        <f t="shared" si="6"/>
        <v>0</v>
      </c>
      <c r="I73" s="1">
        <v>1393</v>
      </c>
      <c r="J73">
        <f t="shared" si="7"/>
        <v>34944.723618090451</v>
      </c>
      <c r="K73" s="1">
        <v>1393</v>
      </c>
      <c r="L73">
        <f t="shared" si="8"/>
        <v>34944.723618090451</v>
      </c>
      <c r="N73">
        <v>61.89264</v>
      </c>
      <c r="O73">
        <v>-6.9118060000000003</v>
      </c>
      <c r="P73" t="s">
        <v>179</v>
      </c>
      <c r="Q73" t="s">
        <v>121</v>
      </c>
      <c r="U73" s="9">
        <f t="shared" si="11"/>
        <v>-43831</v>
      </c>
      <c r="V73" s="2">
        <v>43899</v>
      </c>
      <c r="W73" s="9">
        <f t="shared" si="9"/>
        <v>68</v>
      </c>
      <c r="X73" s="9">
        <f t="shared" si="10"/>
        <v>-43899</v>
      </c>
      <c r="Z73">
        <v>0</v>
      </c>
      <c r="AB73" s="3">
        <v>0</v>
      </c>
      <c r="AC73" s="9">
        <v>6.1</v>
      </c>
      <c r="AD73" s="9">
        <v>6.1</v>
      </c>
      <c r="AF73" s="4">
        <v>89</v>
      </c>
      <c r="AH73" s="6">
        <v>4.5560778900000001</v>
      </c>
    </row>
    <row r="74" spans="1:34" x14ac:dyDescent="0.3">
      <c r="A74" t="s">
        <v>180</v>
      </c>
      <c r="B74">
        <v>87</v>
      </c>
      <c r="C74" s="1">
        <v>889953000</v>
      </c>
      <c r="D74">
        <v>895</v>
      </c>
      <c r="E74">
        <v>894935483.89999998</v>
      </c>
      <c r="G74" s="14">
        <f t="shared" si="6"/>
        <v>6.2804845515364835E-10</v>
      </c>
      <c r="I74" s="1">
        <v>18274</v>
      </c>
      <c r="J74">
        <f t="shared" si="7"/>
        <v>48700.50344752107</v>
      </c>
      <c r="K74" s="1">
        <v>18274</v>
      </c>
      <c r="L74">
        <f t="shared" si="8"/>
        <v>48700.50344752107</v>
      </c>
      <c r="N74">
        <v>-16.578189999999999</v>
      </c>
      <c r="O74">
        <v>179.414413</v>
      </c>
      <c r="P74" t="s">
        <v>181</v>
      </c>
      <c r="Q74" t="s">
        <v>182</v>
      </c>
      <c r="U74" s="9">
        <f t="shared" si="11"/>
        <v>-43831</v>
      </c>
      <c r="V74" s="2">
        <v>43910</v>
      </c>
      <c r="W74" s="9">
        <f t="shared" si="9"/>
        <v>79</v>
      </c>
      <c r="X74" s="9">
        <f t="shared" si="10"/>
        <v>-43910</v>
      </c>
      <c r="Z74">
        <v>0</v>
      </c>
      <c r="AB74" s="3">
        <v>0</v>
      </c>
      <c r="AC74" s="9">
        <v>24.4</v>
      </c>
      <c r="AD74" s="9">
        <v>24.4</v>
      </c>
      <c r="AF74" s="4">
        <v>80</v>
      </c>
      <c r="AG74">
        <v>5.8146579999999997</v>
      </c>
      <c r="AH74" s="5">
        <v>5.8146579999999997</v>
      </c>
    </row>
    <row r="75" spans="1:34" x14ac:dyDescent="0.3">
      <c r="A75" t="s">
        <v>183</v>
      </c>
      <c r="B75">
        <v>88</v>
      </c>
      <c r="C75" s="1">
        <v>5532156000</v>
      </c>
      <c r="D75" s="1">
        <v>3180</v>
      </c>
      <c r="E75">
        <v>3180000000</v>
      </c>
      <c r="G75" s="14">
        <f t="shared" si="6"/>
        <v>2.2315017736185494E-9</v>
      </c>
      <c r="I75" s="1">
        <v>303815</v>
      </c>
      <c r="J75">
        <f t="shared" si="7"/>
        <v>18208.962691111366</v>
      </c>
      <c r="K75" s="1">
        <v>303815</v>
      </c>
      <c r="L75">
        <f t="shared" si="8"/>
        <v>18208.962691111366</v>
      </c>
      <c r="N75">
        <v>61.924109999999999</v>
      </c>
      <c r="O75">
        <v>25.748151</v>
      </c>
      <c r="P75" t="s">
        <v>184</v>
      </c>
      <c r="Q75" t="s">
        <v>121</v>
      </c>
      <c r="T75" s="2">
        <v>43892</v>
      </c>
      <c r="U75" s="9">
        <f t="shared" si="11"/>
        <v>61</v>
      </c>
      <c r="V75" s="2">
        <v>43860</v>
      </c>
      <c r="W75" s="9">
        <f t="shared" si="9"/>
        <v>29</v>
      </c>
      <c r="X75" s="9">
        <f t="shared" si="10"/>
        <v>32</v>
      </c>
      <c r="Z75">
        <v>367</v>
      </c>
      <c r="AB75" s="3">
        <v>2.57</v>
      </c>
      <c r="AC75" s="9">
        <v>1.7</v>
      </c>
      <c r="AD75" s="9">
        <v>1.7</v>
      </c>
      <c r="AF75" s="4">
        <v>80</v>
      </c>
      <c r="AG75">
        <v>4.5601099999999999</v>
      </c>
      <c r="AH75" s="5">
        <v>4.5601099999999999</v>
      </c>
    </row>
    <row r="76" spans="1:34" x14ac:dyDescent="0.3">
      <c r="A76" t="s">
        <v>185</v>
      </c>
      <c r="B76">
        <v>89</v>
      </c>
      <c r="C76" s="1">
        <v>65129728000</v>
      </c>
      <c r="D76" s="1">
        <v>89231</v>
      </c>
      <c r="E76">
        <v>89230645161</v>
      </c>
      <c r="G76" s="14">
        <f t="shared" si="6"/>
        <v>6.2616080113759988E-8</v>
      </c>
      <c r="I76" s="1">
        <v>549970</v>
      </c>
      <c r="J76">
        <f t="shared" si="7"/>
        <v>118424.14677164209</v>
      </c>
      <c r="K76" s="1">
        <v>549970</v>
      </c>
      <c r="L76">
        <f t="shared" si="8"/>
        <v>118424.14677164209</v>
      </c>
      <c r="N76">
        <v>46.227640000000001</v>
      </c>
      <c r="O76">
        <v>2.213749</v>
      </c>
      <c r="P76" t="s">
        <v>186</v>
      </c>
      <c r="Q76" t="s">
        <v>58</v>
      </c>
      <c r="T76" s="2">
        <v>43864</v>
      </c>
      <c r="U76" s="9">
        <f t="shared" si="11"/>
        <v>33</v>
      </c>
      <c r="V76" s="2">
        <v>43856</v>
      </c>
      <c r="W76" s="9">
        <f t="shared" si="9"/>
        <v>25</v>
      </c>
      <c r="X76" s="9">
        <f t="shared" si="10"/>
        <v>8</v>
      </c>
      <c r="Z76">
        <v>9477</v>
      </c>
      <c r="AB76" s="3">
        <v>19.72</v>
      </c>
      <c r="AC76" s="9">
        <v>10.7</v>
      </c>
      <c r="AD76" s="9">
        <v>10.7</v>
      </c>
      <c r="AF76" s="4">
        <v>78</v>
      </c>
      <c r="AG76">
        <v>5.7746579999999996</v>
      </c>
      <c r="AH76" s="5">
        <v>5.7746579999999996</v>
      </c>
    </row>
    <row r="77" spans="1:34" x14ac:dyDescent="0.3">
      <c r="A77" t="s">
        <v>187</v>
      </c>
      <c r="B77">
        <v>90</v>
      </c>
      <c r="C77" s="1">
        <v>290832000</v>
      </c>
      <c r="D77">
        <v>234</v>
      </c>
      <c r="E77">
        <v>234000000</v>
      </c>
      <c r="G77" s="14">
        <f t="shared" si="6"/>
        <v>1.642048474926857E-10</v>
      </c>
      <c r="J77" t="str">
        <f t="shared" si="7"/>
        <v>Error</v>
      </c>
      <c r="K77" s="11">
        <v>83534</v>
      </c>
      <c r="L77" s="12">
        <f t="shared" si="8"/>
        <v>3481.6003064620395</v>
      </c>
      <c r="N77">
        <v>3.9338899999999999</v>
      </c>
      <c r="O77">
        <v>-53.125782000000001</v>
      </c>
      <c r="P77" t="s">
        <v>188</v>
      </c>
      <c r="Q77" t="s">
        <v>47</v>
      </c>
      <c r="T77" s="2">
        <v>43910</v>
      </c>
      <c r="U77" s="9">
        <f t="shared" si="11"/>
        <v>79</v>
      </c>
      <c r="V77" s="2">
        <v>43898</v>
      </c>
      <c r="W77" s="9">
        <f t="shared" si="9"/>
        <v>67</v>
      </c>
      <c r="X77" s="9">
        <f t="shared" si="10"/>
        <v>12</v>
      </c>
      <c r="Z77">
        <v>4</v>
      </c>
      <c r="AB77" s="3">
        <v>0</v>
      </c>
      <c r="AD77" s="10">
        <v>25.894444400000001</v>
      </c>
      <c r="AF77" s="4">
        <v>77</v>
      </c>
      <c r="AG77">
        <v>5.9594519999999997</v>
      </c>
      <c r="AH77" s="5">
        <v>5.9594519999999997</v>
      </c>
    </row>
    <row r="78" spans="1:34" x14ac:dyDescent="0.3">
      <c r="A78" t="s">
        <v>189</v>
      </c>
      <c r="B78">
        <v>91</v>
      </c>
      <c r="C78" s="1">
        <v>279287000</v>
      </c>
      <c r="D78">
        <v>97</v>
      </c>
      <c r="E78">
        <v>96795445.370000005</v>
      </c>
      <c r="G78" s="14">
        <f t="shared" si="6"/>
        <v>6.8067821396540659E-11</v>
      </c>
      <c r="I78" s="1">
        <v>3827</v>
      </c>
      <c r="J78">
        <f t="shared" si="7"/>
        <v>72978.050692448393</v>
      </c>
      <c r="K78" s="1">
        <v>3827</v>
      </c>
      <c r="L78">
        <f t="shared" si="8"/>
        <v>72978.050692448393</v>
      </c>
      <c r="N78">
        <v>-17.679739999999999</v>
      </c>
      <c r="O78">
        <v>-149.40684300000001</v>
      </c>
      <c r="P78" t="s">
        <v>190</v>
      </c>
      <c r="Q78" t="s">
        <v>33</v>
      </c>
      <c r="U78" s="9">
        <f t="shared" si="11"/>
        <v>-43831</v>
      </c>
      <c r="V78" s="2">
        <v>43902</v>
      </c>
      <c r="W78" s="9">
        <f t="shared" si="9"/>
        <v>71</v>
      </c>
      <c r="X78" s="9">
        <f t="shared" si="10"/>
        <v>-43902</v>
      </c>
      <c r="Z78">
        <v>0</v>
      </c>
      <c r="AB78" s="3">
        <v>0</v>
      </c>
      <c r="AC78" s="9">
        <v>24.4</v>
      </c>
      <c r="AD78" s="9">
        <v>24.4</v>
      </c>
      <c r="AF78" s="4">
        <v>77</v>
      </c>
      <c r="AG78">
        <v>6.9663009999999996</v>
      </c>
      <c r="AH78" s="5">
        <v>6.9663009999999996</v>
      </c>
    </row>
    <row r="79" spans="1:34" x14ac:dyDescent="0.3">
      <c r="A79" t="s">
        <v>191</v>
      </c>
      <c r="B79">
        <v>92</v>
      </c>
      <c r="C79" s="1">
        <v>2172579000</v>
      </c>
      <c r="D79">
        <v>0</v>
      </c>
      <c r="E79">
        <v>0</v>
      </c>
      <c r="G79" s="14">
        <f t="shared" si="6"/>
        <v>0</v>
      </c>
      <c r="I79" s="1">
        <v>257667</v>
      </c>
      <c r="J79">
        <f t="shared" si="7"/>
        <v>8431.7316536459857</v>
      </c>
      <c r="K79" s="1">
        <v>257667</v>
      </c>
      <c r="L79">
        <f t="shared" si="8"/>
        <v>8431.7316536459857</v>
      </c>
      <c r="N79">
        <v>-0.80369000000000002</v>
      </c>
      <c r="O79">
        <v>11.609444</v>
      </c>
      <c r="P79" t="s">
        <v>192</v>
      </c>
      <c r="Q79" t="s">
        <v>39</v>
      </c>
      <c r="U79" s="9">
        <f t="shared" si="11"/>
        <v>-43831</v>
      </c>
      <c r="V79" s="2">
        <v>43904</v>
      </c>
      <c r="W79" s="9">
        <f t="shared" si="9"/>
        <v>73</v>
      </c>
      <c r="X79" s="9">
        <f t="shared" si="10"/>
        <v>-43904</v>
      </c>
      <c r="Z79">
        <v>0</v>
      </c>
      <c r="AB79" s="3">
        <v>0</v>
      </c>
      <c r="AC79" s="9">
        <v>25.05</v>
      </c>
      <c r="AD79" s="9">
        <v>25.05</v>
      </c>
      <c r="AF79">
        <v>72.642857142857139</v>
      </c>
      <c r="AG79">
        <v>4.036791</v>
      </c>
      <c r="AH79" s="5">
        <v>4.036791</v>
      </c>
    </row>
    <row r="80" spans="1:34" x14ac:dyDescent="0.3">
      <c r="A80" t="s">
        <v>193</v>
      </c>
      <c r="B80">
        <v>93</v>
      </c>
      <c r="C80" s="1">
        <v>2347706000</v>
      </c>
      <c r="D80">
        <v>188</v>
      </c>
      <c r="E80">
        <v>187813953.5</v>
      </c>
      <c r="G80" s="14">
        <f t="shared" si="6"/>
        <v>1.3192526208814064E-10</v>
      </c>
      <c r="I80" s="1">
        <v>10000</v>
      </c>
      <c r="J80">
        <f t="shared" si="7"/>
        <v>234770.6</v>
      </c>
      <c r="K80" s="1">
        <v>10000</v>
      </c>
      <c r="L80">
        <f t="shared" si="8"/>
        <v>234770.6</v>
      </c>
      <c r="N80">
        <v>13.44318</v>
      </c>
      <c r="O80">
        <v>-15.310138999999999</v>
      </c>
      <c r="P80" t="s">
        <v>194</v>
      </c>
      <c r="Q80" t="s">
        <v>79</v>
      </c>
      <c r="U80" s="9">
        <f t="shared" si="11"/>
        <v>-43831</v>
      </c>
      <c r="V80" s="2">
        <v>43909</v>
      </c>
      <c r="W80" s="9">
        <f t="shared" si="9"/>
        <v>78</v>
      </c>
      <c r="X80" s="9">
        <f t="shared" si="10"/>
        <v>-43909</v>
      </c>
      <c r="Z80">
        <v>0</v>
      </c>
      <c r="AB80" s="3">
        <v>0</v>
      </c>
      <c r="AC80" s="9">
        <v>27.5</v>
      </c>
      <c r="AD80" s="9">
        <v>27.5</v>
      </c>
      <c r="AF80" s="4">
        <v>68</v>
      </c>
      <c r="AH80" s="6">
        <v>7.6840417800000003</v>
      </c>
    </row>
    <row r="81" spans="1:35" x14ac:dyDescent="0.3">
      <c r="A81" t="s">
        <v>195</v>
      </c>
      <c r="B81">
        <v>94</v>
      </c>
      <c r="C81" s="1">
        <v>3996765000</v>
      </c>
      <c r="D81" s="1">
        <v>4517</v>
      </c>
      <c r="E81">
        <v>4516548387</v>
      </c>
      <c r="G81" s="14">
        <f t="shared" si="6"/>
        <v>3.1697149407028263E-9</v>
      </c>
      <c r="I81" s="1">
        <v>69700</v>
      </c>
      <c r="J81">
        <f t="shared" si="7"/>
        <v>57342.395982783361</v>
      </c>
      <c r="K81" s="1">
        <v>69700</v>
      </c>
      <c r="L81">
        <f t="shared" si="8"/>
        <v>57342.395982783361</v>
      </c>
      <c r="N81">
        <v>42.31541</v>
      </c>
      <c r="O81">
        <v>43.356892000000002</v>
      </c>
      <c r="P81" t="s">
        <v>196</v>
      </c>
      <c r="Q81" t="s">
        <v>50</v>
      </c>
      <c r="U81" s="9">
        <f t="shared" si="11"/>
        <v>-43831</v>
      </c>
      <c r="V81" s="2">
        <v>43888</v>
      </c>
      <c r="W81" s="9">
        <f t="shared" si="9"/>
        <v>57</v>
      </c>
      <c r="X81" s="9">
        <f t="shared" si="10"/>
        <v>-43888</v>
      </c>
      <c r="Z81">
        <v>0</v>
      </c>
      <c r="AB81" s="3">
        <v>0</v>
      </c>
      <c r="AC81" s="9">
        <v>5.8</v>
      </c>
      <c r="AD81" s="9">
        <v>5.8</v>
      </c>
      <c r="AF81" s="4">
        <v>68</v>
      </c>
      <c r="AG81">
        <v>5.4424659999999996</v>
      </c>
      <c r="AH81" s="5">
        <v>5.4424659999999996</v>
      </c>
    </row>
    <row r="82" spans="1:35" x14ac:dyDescent="0.3">
      <c r="A82" t="s">
        <v>197</v>
      </c>
      <c r="B82">
        <v>95</v>
      </c>
      <c r="C82" s="1">
        <v>83517045000</v>
      </c>
      <c r="D82" s="1">
        <v>40320</v>
      </c>
      <c r="E82">
        <v>40320064516</v>
      </c>
      <c r="G82" s="14">
        <f t="shared" si="6"/>
        <v>2.829375833720123E-8</v>
      </c>
      <c r="I82" s="1">
        <v>348672</v>
      </c>
      <c r="J82">
        <f t="shared" si="7"/>
        <v>239528.9699201542</v>
      </c>
      <c r="K82" s="1">
        <v>348672</v>
      </c>
      <c r="L82">
        <f t="shared" si="8"/>
        <v>239528.9699201542</v>
      </c>
      <c r="N82">
        <v>51.165689999999998</v>
      </c>
      <c r="O82">
        <v>10.451525999999999</v>
      </c>
      <c r="P82" t="s">
        <v>198</v>
      </c>
      <c r="Q82" t="s">
        <v>58</v>
      </c>
      <c r="T82" s="2">
        <v>43864</v>
      </c>
      <c r="U82" s="9">
        <f t="shared" si="11"/>
        <v>33</v>
      </c>
      <c r="V82" s="2">
        <v>43858</v>
      </c>
      <c r="W82" s="9">
        <f t="shared" si="9"/>
        <v>27</v>
      </c>
      <c r="X82" s="9">
        <f t="shared" si="10"/>
        <v>6</v>
      </c>
      <c r="Z82">
        <v>10991</v>
      </c>
      <c r="AB82" s="3">
        <v>24.19</v>
      </c>
      <c r="AC82" s="9">
        <v>8.5</v>
      </c>
      <c r="AD82" s="9">
        <v>8.5</v>
      </c>
      <c r="AF82" s="4">
        <v>69</v>
      </c>
      <c r="AG82">
        <v>4.469214</v>
      </c>
      <c r="AH82" s="5">
        <v>4.469214</v>
      </c>
    </row>
    <row r="83" spans="1:35" x14ac:dyDescent="0.3">
      <c r="A83" t="s">
        <v>199</v>
      </c>
      <c r="B83">
        <v>96</v>
      </c>
      <c r="C83" s="1">
        <v>30417856000</v>
      </c>
      <c r="D83">
        <v>984</v>
      </c>
      <c r="E83">
        <v>983714285.70000005</v>
      </c>
      <c r="G83" s="14">
        <f t="shared" si="6"/>
        <v>6.9050243561026804E-10</v>
      </c>
      <c r="I83" s="1">
        <v>227533</v>
      </c>
      <c r="J83">
        <f t="shared" si="7"/>
        <v>133685.46979998506</v>
      </c>
      <c r="K83" s="1">
        <v>227533</v>
      </c>
      <c r="L83">
        <f t="shared" si="8"/>
        <v>133685.46979998506</v>
      </c>
      <c r="N83">
        <v>7.9465300000000001</v>
      </c>
      <c r="O83">
        <v>-1.0231939999999999</v>
      </c>
      <c r="P83" t="s">
        <v>200</v>
      </c>
      <c r="Q83" t="s">
        <v>79</v>
      </c>
      <c r="U83" s="9">
        <f t="shared" si="11"/>
        <v>-43831</v>
      </c>
      <c r="V83" s="2">
        <v>43904</v>
      </c>
      <c r="W83" s="9">
        <f t="shared" si="9"/>
        <v>73</v>
      </c>
      <c r="X83" s="9">
        <f t="shared" si="10"/>
        <v>-43904</v>
      </c>
      <c r="Z83">
        <v>0</v>
      </c>
      <c r="AB83" s="3">
        <v>0</v>
      </c>
      <c r="AC83" s="9">
        <v>27.2</v>
      </c>
      <c r="AD83" s="9">
        <v>27.2</v>
      </c>
      <c r="AF83" s="4">
        <v>69</v>
      </c>
      <c r="AH83" s="6">
        <v>6.4564395599999997</v>
      </c>
    </row>
    <row r="84" spans="1:35" x14ac:dyDescent="0.3">
      <c r="A84" t="s">
        <v>201</v>
      </c>
      <c r="B84">
        <v>97</v>
      </c>
      <c r="C84" s="1">
        <v>33701000</v>
      </c>
      <c r="D84">
        <v>0</v>
      </c>
      <c r="E84">
        <v>0</v>
      </c>
      <c r="G84" s="14">
        <f t="shared" si="6"/>
        <v>0</v>
      </c>
      <c r="J84" t="str">
        <f t="shared" si="7"/>
        <v>Error</v>
      </c>
      <c r="K84" s="12">
        <v>6.5</v>
      </c>
      <c r="L84" s="12">
        <f t="shared" si="8"/>
        <v>5184769.230769231</v>
      </c>
      <c r="N84">
        <v>36.137740000000001</v>
      </c>
      <c r="O84">
        <v>-5.3453739999999996</v>
      </c>
      <c r="P84" t="s">
        <v>202</v>
      </c>
      <c r="Q84" t="s">
        <v>27</v>
      </c>
      <c r="U84" s="9">
        <f t="shared" si="11"/>
        <v>-43831</v>
      </c>
      <c r="V84" s="2">
        <v>43907</v>
      </c>
      <c r="W84" s="9">
        <f t="shared" si="9"/>
        <v>76</v>
      </c>
      <c r="X84" s="9">
        <f t="shared" si="10"/>
        <v>-43907</v>
      </c>
      <c r="Z84">
        <v>0</v>
      </c>
      <c r="AB84" s="3">
        <v>0</v>
      </c>
      <c r="AD84" s="10">
        <v>13.927777799999999</v>
      </c>
      <c r="AF84" s="4">
        <v>72</v>
      </c>
      <c r="AH84" s="6">
        <v>7.3897114400000001</v>
      </c>
    </row>
    <row r="85" spans="1:35" x14ac:dyDescent="0.3">
      <c r="A85" t="s">
        <v>203</v>
      </c>
      <c r="B85">
        <v>98</v>
      </c>
      <c r="C85" s="1">
        <v>10473455000</v>
      </c>
      <c r="D85" s="1">
        <v>31153</v>
      </c>
      <c r="E85">
        <v>31152722222</v>
      </c>
      <c r="G85" s="14">
        <f t="shared" si="6"/>
        <v>2.1860998350169392E-8</v>
      </c>
      <c r="I85" s="1">
        <v>130647</v>
      </c>
      <c r="J85">
        <f t="shared" si="7"/>
        <v>80166.058156712359</v>
      </c>
      <c r="K85" s="1">
        <v>130647</v>
      </c>
      <c r="L85">
        <f t="shared" si="8"/>
        <v>80166.058156712359</v>
      </c>
      <c r="N85">
        <v>39.074210000000001</v>
      </c>
      <c r="O85">
        <v>21.824311999999999</v>
      </c>
      <c r="P85" t="s">
        <v>204</v>
      </c>
      <c r="Q85" t="s">
        <v>27</v>
      </c>
      <c r="T85" s="2">
        <v>43892</v>
      </c>
      <c r="U85" s="9">
        <f t="shared" si="11"/>
        <v>61</v>
      </c>
      <c r="V85" s="2">
        <v>43889</v>
      </c>
      <c r="W85" s="9">
        <f t="shared" si="9"/>
        <v>58</v>
      </c>
      <c r="X85" s="9">
        <f t="shared" si="10"/>
        <v>3</v>
      </c>
      <c r="Z85">
        <v>384</v>
      </c>
      <c r="AB85" s="3">
        <v>2.0299999999999998</v>
      </c>
      <c r="AC85" s="9">
        <v>15.4</v>
      </c>
      <c r="AD85" s="9">
        <v>15.4</v>
      </c>
      <c r="AF85" s="4">
        <v>61</v>
      </c>
      <c r="AG85">
        <v>7.2668150000000002</v>
      </c>
      <c r="AH85" s="5">
        <v>7.2668150000000002</v>
      </c>
    </row>
    <row r="86" spans="1:35" x14ac:dyDescent="0.3">
      <c r="A86" t="s">
        <v>205</v>
      </c>
      <c r="B86">
        <v>99</v>
      </c>
      <c r="C86" s="1">
        <v>56672000</v>
      </c>
      <c r="D86" s="1">
        <v>0</v>
      </c>
      <c r="E86">
        <v>0</v>
      </c>
      <c r="G86" s="14">
        <f t="shared" si="6"/>
        <v>0</v>
      </c>
      <c r="I86" s="1">
        <v>410449</v>
      </c>
      <c r="J86">
        <f t="shared" si="7"/>
        <v>138.07318327002866</v>
      </c>
      <c r="K86" s="1">
        <v>410449</v>
      </c>
      <c r="L86">
        <f t="shared" si="8"/>
        <v>138.07318327002866</v>
      </c>
      <c r="N86">
        <v>71.706940000000003</v>
      </c>
      <c r="O86">
        <v>-42.604303000000002</v>
      </c>
      <c r="P86" t="s">
        <v>206</v>
      </c>
      <c r="Q86" t="s">
        <v>82</v>
      </c>
      <c r="U86" s="9">
        <f t="shared" si="11"/>
        <v>-43831</v>
      </c>
      <c r="V86" s="2">
        <v>43910</v>
      </c>
      <c r="W86" s="9">
        <f t="shared" si="9"/>
        <v>79</v>
      </c>
      <c r="X86" s="9">
        <f t="shared" si="10"/>
        <v>-43910</v>
      </c>
      <c r="Z86">
        <v>0</v>
      </c>
      <c r="AB86" s="3">
        <v>0</v>
      </c>
      <c r="AC86" s="9">
        <v>-16.05</v>
      </c>
      <c r="AD86" s="9">
        <v>-16.05</v>
      </c>
      <c r="AF86">
        <v>77.131250000000009</v>
      </c>
      <c r="AG86">
        <v>4.3119860000000001</v>
      </c>
      <c r="AH86" s="5">
        <v>4.3119860000000001</v>
      </c>
      <c r="AI86" t="s">
        <v>514</v>
      </c>
    </row>
    <row r="87" spans="1:35" x14ac:dyDescent="0.3">
      <c r="A87" t="s">
        <v>207</v>
      </c>
      <c r="B87">
        <v>100</v>
      </c>
      <c r="C87" s="1">
        <v>112003000</v>
      </c>
      <c r="D87">
        <v>159</v>
      </c>
      <c r="E87">
        <v>159483871</v>
      </c>
      <c r="G87" s="14">
        <f t="shared" si="6"/>
        <v>1.1157508868092747E-10</v>
      </c>
      <c r="I87" s="1">
        <v>344</v>
      </c>
      <c r="J87">
        <f t="shared" si="7"/>
        <v>325590.11627906974</v>
      </c>
      <c r="K87" s="1">
        <v>344</v>
      </c>
      <c r="L87">
        <f t="shared" si="8"/>
        <v>325590.11627906974</v>
      </c>
      <c r="N87">
        <v>12.262779999999999</v>
      </c>
      <c r="O87">
        <v>-61.604171000000001</v>
      </c>
      <c r="P87" t="s">
        <v>208</v>
      </c>
      <c r="Q87" t="s">
        <v>42</v>
      </c>
      <c r="U87" s="9">
        <f t="shared" si="11"/>
        <v>-43831</v>
      </c>
      <c r="W87" s="9">
        <f t="shared" si="9"/>
        <v>-43831</v>
      </c>
      <c r="X87" s="9">
        <f t="shared" si="10"/>
        <v>0</v>
      </c>
      <c r="Z87">
        <v>0</v>
      </c>
      <c r="AB87" s="3">
        <v>0</v>
      </c>
      <c r="AC87" s="9">
        <v>26.65</v>
      </c>
      <c r="AD87" s="9">
        <v>26.65</v>
      </c>
      <c r="AF87" s="4">
        <v>67</v>
      </c>
      <c r="AH87" s="6">
        <v>7.3004243300000002</v>
      </c>
    </row>
    <row r="88" spans="1:35" x14ac:dyDescent="0.3">
      <c r="A88" t="s">
        <v>209</v>
      </c>
      <c r="B88">
        <v>101</v>
      </c>
      <c r="C88" s="1">
        <v>400056000</v>
      </c>
      <c r="D88">
        <v>704</v>
      </c>
      <c r="E88">
        <v>703674418.60000002</v>
      </c>
      <c r="G88" s="14">
        <f t="shared" si="6"/>
        <v>4.9401800271303733E-10</v>
      </c>
      <c r="J88" t="str">
        <f t="shared" si="7"/>
        <v>Error</v>
      </c>
      <c r="K88" s="11">
        <v>1628</v>
      </c>
      <c r="L88" s="12">
        <f t="shared" si="8"/>
        <v>245734.64373464373</v>
      </c>
      <c r="N88">
        <v>16.99597</v>
      </c>
      <c r="O88">
        <v>-62.067641000000002</v>
      </c>
      <c r="P88" t="s">
        <v>210</v>
      </c>
      <c r="Q88" t="s">
        <v>42</v>
      </c>
      <c r="U88" s="9">
        <f t="shared" si="11"/>
        <v>-43831</v>
      </c>
      <c r="V88" s="2">
        <v>43904</v>
      </c>
      <c r="W88" s="9">
        <f t="shared" si="9"/>
        <v>73</v>
      </c>
      <c r="X88" s="9">
        <f t="shared" si="10"/>
        <v>-43904</v>
      </c>
      <c r="Z88">
        <v>0</v>
      </c>
      <c r="AB88" s="3">
        <v>0</v>
      </c>
      <c r="AD88" s="10">
        <v>25.816666699999999</v>
      </c>
      <c r="AF88">
        <v>77.242857142857133</v>
      </c>
      <c r="AG88">
        <v>7.9442009999999996</v>
      </c>
      <c r="AH88" s="5">
        <v>7.9442009999999996</v>
      </c>
    </row>
    <row r="89" spans="1:35" x14ac:dyDescent="0.3">
      <c r="A89" t="s">
        <v>211</v>
      </c>
      <c r="B89">
        <v>102</v>
      </c>
      <c r="C89" s="1">
        <v>167294000</v>
      </c>
      <c r="D89" s="1">
        <v>1635</v>
      </c>
      <c r="E89">
        <v>1635096774</v>
      </c>
      <c r="G89" s="14">
        <f t="shared" si="6"/>
        <v>1.1473287420963296E-9</v>
      </c>
      <c r="I89" s="1">
        <v>544</v>
      </c>
      <c r="J89">
        <f t="shared" si="7"/>
        <v>307525.73529411765</v>
      </c>
      <c r="K89" s="1">
        <v>544</v>
      </c>
      <c r="L89">
        <f t="shared" si="8"/>
        <v>307525.73529411765</v>
      </c>
      <c r="N89">
        <v>13.4443</v>
      </c>
      <c r="O89">
        <v>144.79373100000001</v>
      </c>
      <c r="P89" t="s">
        <v>212</v>
      </c>
      <c r="Q89" t="s">
        <v>213</v>
      </c>
      <c r="T89" s="2">
        <v>43908</v>
      </c>
      <c r="U89" s="9">
        <f t="shared" si="11"/>
        <v>77</v>
      </c>
      <c r="W89" s="9">
        <f t="shared" si="9"/>
        <v>-43831</v>
      </c>
      <c r="X89" s="9">
        <f t="shared" si="10"/>
        <v>43908</v>
      </c>
      <c r="Z89">
        <v>12</v>
      </c>
      <c r="AB89" s="3">
        <v>2</v>
      </c>
      <c r="AC89" s="9">
        <v>25.85</v>
      </c>
      <c r="AD89" s="9">
        <v>25.85</v>
      </c>
      <c r="AF89" s="4">
        <v>73</v>
      </c>
      <c r="AG89">
        <v>5.577534</v>
      </c>
      <c r="AH89" s="5">
        <v>5.577534</v>
      </c>
    </row>
    <row r="90" spans="1:35" x14ac:dyDescent="0.3">
      <c r="A90" t="s">
        <v>214</v>
      </c>
      <c r="B90">
        <v>103</v>
      </c>
      <c r="C90" s="1">
        <v>17581472000</v>
      </c>
      <c r="D90" s="1">
        <v>1838</v>
      </c>
      <c r="E90">
        <v>1837870968</v>
      </c>
      <c r="G90" s="14">
        <f t="shared" si="6"/>
        <v>1.2897799559468219E-9</v>
      </c>
      <c r="I90" s="1">
        <v>107159</v>
      </c>
      <c r="J90">
        <f t="shared" si="7"/>
        <v>164069.01893448053</v>
      </c>
      <c r="K90" s="1">
        <v>107159</v>
      </c>
      <c r="L90">
        <f t="shared" si="8"/>
        <v>164069.01893448053</v>
      </c>
      <c r="N90">
        <v>15.783469999999999</v>
      </c>
      <c r="O90">
        <v>-90.230759000000006</v>
      </c>
      <c r="P90" t="s">
        <v>215</v>
      </c>
      <c r="Q90" t="s">
        <v>76</v>
      </c>
      <c r="T90" s="2">
        <v>43908</v>
      </c>
      <c r="U90" s="9">
        <f t="shared" si="11"/>
        <v>77</v>
      </c>
      <c r="W90" s="9">
        <f t="shared" si="9"/>
        <v>-43831</v>
      </c>
      <c r="X90" s="9">
        <f t="shared" si="10"/>
        <v>43908</v>
      </c>
      <c r="Z90">
        <v>8</v>
      </c>
      <c r="AB90" s="3">
        <v>-1</v>
      </c>
      <c r="AC90" s="9">
        <v>23.45</v>
      </c>
      <c r="AD90" s="9">
        <v>23.45</v>
      </c>
      <c r="AF90" s="4">
        <v>76</v>
      </c>
      <c r="AH90" s="6">
        <v>7.6025351099999998</v>
      </c>
    </row>
    <row r="91" spans="1:35" x14ac:dyDescent="0.3">
      <c r="A91" t="s">
        <v>216</v>
      </c>
      <c r="B91">
        <v>104</v>
      </c>
      <c r="C91" s="1">
        <v>12771246000</v>
      </c>
      <c r="D91">
        <v>84</v>
      </c>
      <c r="E91">
        <v>84000000</v>
      </c>
      <c r="G91" s="14">
        <f t="shared" si="6"/>
        <v>5.894532986916923E-11</v>
      </c>
      <c r="I91" s="1">
        <v>245717</v>
      </c>
      <c r="J91">
        <f t="shared" si="7"/>
        <v>51975.427015631802</v>
      </c>
      <c r="K91" s="1">
        <v>245717</v>
      </c>
      <c r="L91">
        <f t="shared" si="8"/>
        <v>51975.427015631802</v>
      </c>
      <c r="N91">
        <v>9.9455899999999993</v>
      </c>
      <c r="O91">
        <v>-9.6966450000000002</v>
      </c>
      <c r="P91" t="s">
        <v>217</v>
      </c>
      <c r="Q91" t="s">
        <v>79</v>
      </c>
      <c r="U91" s="9">
        <f t="shared" si="11"/>
        <v>-43831</v>
      </c>
      <c r="V91" s="2">
        <v>43904</v>
      </c>
      <c r="W91" s="9">
        <f t="shared" si="9"/>
        <v>73</v>
      </c>
      <c r="X91" s="9">
        <f t="shared" si="10"/>
        <v>-43904</v>
      </c>
      <c r="Z91">
        <v>0</v>
      </c>
      <c r="AB91" s="3">
        <v>0</v>
      </c>
      <c r="AC91" s="9">
        <v>25.7</v>
      </c>
      <c r="AD91" s="9">
        <v>25.7</v>
      </c>
      <c r="AF91">
        <v>67.209090909090904</v>
      </c>
      <c r="AG91">
        <v>6.720548</v>
      </c>
      <c r="AH91" s="5">
        <v>6.720548</v>
      </c>
    </row>
    <row r="92" spans="1:35" x14ac:dyDescent="0.3">
      <c r="A92" t="s">
        <v>218</v>
      </c>
      <c r="B92">
        <v>105</v>
      </c>
      <c r="C92" s="1">
        <v>1920922000</v>
      </c>
      <c r="D92">
        <v>54</v>
      </c>
      <c r="E92">
        <v>54000000</v>
      </c>
      <c r="G92" s="14">
        <f t="shared" si="6"/>
        <v>3.7893426344465929E-11</v>
      </c>
      <c r="J92" t="str">
        <f t="shared" si="7"/>
        <v>Error</v>
      </c>
      <c r="K92" s="11">
        <v>28120</v>
      </c>
      <c r="L92" s="12">
        <f t="shared" si="8"/>
        <v>68311.593172119494</v>
      </c>
      <c r="N92">
        <v>11.803750000000001</v>
      </c>
      <c r="O92">
        <v>-15.180413</v>
      </c>
      <c r="P92" t="s">
        <v>219</v>
      </c>
      <c r="Q92" t="s">
        <v>79</v>
      </c>
      <c r="U92" s="9">
        <f t="shared" si="11"/>
        <v>-43831</v>
      </c>
      <c r="W92" s="9">
        <f t="shared" si="9"/>
        <v>-43831</v>
      </c>
      <c r="X92" s="9">
        <f t="shared" si="10"/>
        <v>0</v>
      </c>
      <c r="Z92">
        <v>0</v>
      </c>
      <c r="AB92" s="3">
        <v>0</v>
      </c>
      <c r="AC92" s="9">
        <v>26.75</v>
      </c>
      <c r="AD92" s="9">
        <v>26.75</v>
      </c>
      <c r="AF92" s="4">
        <v>49</v>
      </c>
      <c r="AH92" s="5">
        <v>7.1688932200000002</v>
      </c>
    </row>
    <row r="93" spans="1:35" x14ac:dyDescent="0.3">
      <c r="A93" t="s">
        <v>220</v>
      </c>
      <c r="B93">
        <v>106</v>
      </c>
      <c r="C93" s="1">
        <v>782766000</v>
      </c>
      <c r="D93">
        <v>288</v>
      </c>
      <c r="E93">
        <v>288290322.60000002</v>
      </c>
      <c r="G93" s="14">
        <f t="shared" si="6"/>
        <v>2.0209827383715164E-10</v>
      </c>
      <c r="I93" s="1">
        <v>196849</v>
      </c>
      <c r="J93">
        <f t="shared" si="7"/>
        <v>3976.4794334743892</v>
      </c>
      <c r="K93" s="1">
        <v>196849</v>
      </c>
      <c r="L93">
        <f t="shared" si="8"/>
        <v>3976.4794334743892</v>
      </c>
      <c r="N93">
        <v>4.8604200000000004</v>
      </c>
      <c r="O93">
        <v>-58.93018</v>
      </c>
      <c r="P93" t="s">
        <v>221</v>
      </c>
      <c r="Q93" t="s">
        <v>47</v>
      </c>
      <c r="T93" s="2">
        <v>43906</v>
      </c>
      <c r="U93" s="9">
        <f t="shared" si="11"/>
        <v>75</v>
      </c>
      <c r="V93" s="2">
        <v>43903</v>
      </c>
      <c r="W93" s="9">
        <f t="shared" si="9"/>
        <v>72</v>
      </c>
      <c r="X93" s="9">
        <f t="shared" si="10"/>
        <v>3</v>
      </c>
      <c r="Z93">
        <v>4</v>
      </c>
      <c r="AB93" s="3">
        <v>-0.5</v>
      </c>
      <c r="AC93" s="9">
        <v>26</v>
      </c>
      <c r="AD93" s="9">
        <v>26</v>
      </c>
      <c r="AF93">
        <v>78.833333333333329</v>
      </c>
      <c r="AG93">
        <v>6.7413699999999999</v>
      </c>
      <c r="AH93" s="5">
        <v>6.7413699999999999</v>
      </c>
    </row>
    <row r="94" spans="1:35" x14ac:dyDescent="0.3">
      <c r="A94" t="s">
        <v>222</v>
      </c>
      <c r="B94">
        <v>107</v>
      </c>
      <c r="C94" s="1">
        <v>11263077000</v>
      </c>
      <c r="D94">
        <v>530</v>
      </c>
      <c r="E94">
        <v>530055555.60000002</v>
      </c>
      <c r="G94" s="14">
        <f t="shared" si="6"/>
        <v>3.7191696226975821E-10</v>
      </c>
      <c r="I94" s="1">
        <v>27560</v>
      </c>
      <c r="J94">
        <f t="shared" si="7"/>
        <v>408674.78229317855</v>
      </c>
      <c r="K94" s="1">
        <v>27560</v>
      </c>
      <c r="L94">
        <f t="shared" si="8"/>
        <v>408674.78229317855</v>
      </c>
      <c r="N94">
        <v>18.97119</v>
      </c>
      <c r="O94">
        <v>-72.285214999999994</v>
      </c>
      <c r="P94" t="s">
        <v>223</v>
      </c>
      <c r="Q94" t="s">
        <v>42</v>
      </c>
      <c r="U94" s="9">
        <f t="shared" si="11"/>
        <v>-43831</v>
      </c>
      <c r="W94" s="9">
        <f t="shared" si="9"/>
        <v>-43831</v>
      </c>
      <c r="X94" s="9">
        <f t="shared" si="10"/>
        <v>0</v>
      </c>
      <c r="Z94">
        <v>0</v>
      </c>
      <c r="AB94" s="3">
        <v>0</v>
      </c>
      <c r="AC94" s="9">
        <v>24.9</v>
      </c>
      <c r="AD94" s="9">
        <v>24.9</v>
      </c>
      <c r="AF94" s="4">
        <v>49</v>
      </c>
      <c r="AH94" s="6">
        <v>6.8179931099999997</v>
      </c>
    </row>
    <row r="95" spans="1:35" x14ac:dyDescent="0.3">
      <c r="A95" t="s">
        <v>504</v>
      </c>
      <c r="B95">
        <v>109</v>
      </c>
      <c r="C95" s="1">
        <v>799000</v>
      </c>
      <c r="D95">
        <v>0</v>
      </c>
      <c r="E95">
        <v>0</v>
      </c>
      <c r="G95" s="14">
        <f t="shared" si="6"/>
        <v>0</v>
      </c>
      <c r="J95" t="str">
        <f t="shared" si="7"/>
        <v>Error</v>
      </c>
      <c r="K95" s="12">
        <v>0.44</v>
      </c>
      <c r="L95" s="12">
        <f t="shared" si="8"/>
        <v>1815909.0909090908</v>
      </c>
      <c r="N95">
        <v>41.904755000000002</v>
      </c>
      <c r="O95">
        <v>12.454628</v>
      </c>
      <c r="Q95" t="s">
        <v>27</v>
      </c>
      <c r="U95" s="9">
        <f t="shared" si="11"/>
        <v>-43831</v>
      </c>
      <c r="V95" s="2">
        <v>43897</v>
      </c>
      <c r="W95" s="9">
        <f t="shared" si="9"/>
        <v>66</v>
      </c>
      <c r="X95" s="9">
        <f t="shared" si="10"/>
        <v>-43897</v>
      </c>
      <c r="Z95">
        <v>0</v>
      </c>
      <c r="AB95" s="3">
        <v>0</v>
      </c>
      <c r="AD95" s="10">
        <v>11.3777778</v>
      </c>
      <c r="AF95" s="4">
        <v>66</v>
      </c>
      <c r="AH95" s="6">
        <v>6.4581466699999996</v>
      </c>
    </row>
    <row r="96" spans="1:35" x14ac:dyDescent="0.3">
      <c r="A96" t="s">
        <v>224</v>
      </c>
      <c r="B96">
        <v>110</v>
      </c>
      <c r="C96" s="1">
        <v>9746117000</v>
      </c>
      <c r="D96">
        <v>854</v>
      </c>
      <c r="E96">
        <v>853583333.29999995</v>
      </c>
      <c r="G96" s="14">
        <f t="shared" si="6"/>
        <v>5.9927752033655377E-10</v>
      </c>
      <c r="I96" s="1">
        <v>111890</v>
      </c>
      <c r="J96">
        <f t="shared" si="7"/>
        <v>87104.450799892758</v>
      </c>
      <c r="K96" s="1">
        <v>111890</v>
      </c>
      <c r="L96">
        <f t="shared" si="8"/>
        <v>87104.450799892758</v>
      </c>
      <c r="N96">
        <v>15.2</v>
      </c>
      <c r="O96">
        <v>-86.241905000000003</v>
      </c>
      <c r="P96" t="s">
        <v>225</v>
      </c>
      <c r="Q96" t="s">
        <v>76</v>
      </c>
      <c r="U96" s="9">
        <f t="shared" si="11"/>
        <v>-43831</v>
      </c>
      <c r="V96" s="2">
        <v>43902</v>
      </c>
      <c r="W96" s="9">
        <f t="shared" si="9"/>
        <v>71</v>
      </c>
      <c r="X96" s="9">
        <f t="shared" si="10"/>
        <v>-43902</v>
      </c>
      <c r="Z96">
        <v>0</v>
      </c>
      <c r="AB96" s="3">
        <v>0</v>
      </c>
      <c r="AC96" s="9">
        <v>23.5</v>
      </c>
      <c r="AD96" s="9">
        <v>23.5</v>
      </c>
      <c r="AF96" s="4">
        <v>74</v>
      </c>
      <c r="AG96">
        <v>7.5380820000000002</v>
      </c>
      <c r="AH96" s="5">
        <v>7.5380820000000002</v>
      </c>
    </row>
    <row r="97" spans="1:34" x14ac:dyDescent="0.3">
      <c r="A97" t="s">
        <v>226</v>
      </c>
      <c r="B97">
        <v>111</v>
      </c>
      <c r="C97" s="1">
        <v>9684679000</v>
      </c>
      <c r="D97" s="1">
        <v>17939</v>
      </c>
      <c r="E97">
        <v>17939258065</v>
      </c>
      <c r="G97" s="14">
        <f t="shared" si="6"/>
        <v>1.258833657765508E-8</v>
      </c>
      <c r="I97" s="1">
        <v>89608</v>
      </c>
      <c r="J97">
        <f t="shared" si="7"/>
        <v>108078.28542094456</v>
      </c>
      <c r="K97" s="1">
        <v>89608</v>
      </c>
      <c r="L97">
        <f t="shared" si="8"/>
        <v>108078.28542094456</v>
      </c>
      <c r="N97">
        <v>47.162489999999998</v>
      </c>
      <c r="O97">
        <v>19.503304</v>
      </c>
      <c r="P97" t="s">
        <v>227</v>
      </c>
      <c r="Q97" t="s">
        <v>71</v>
      </c>
      <c r="T97" s="2">
        <v>43898</v>
      </c>
      <c r="U97" s="9">
        <f t="shared" si="11"/>
        <v>67</v>
      </c>
      <c r="V97" s="2">
        <v>43895</v>
      </c>
      <c r="W97" s="9">
        <f t="shared" si="9"/>
        <v>64</v>
      </c>
      <c r="X97" s="9">
        <f t="shared" si="10"/>
        <v>3</v>
      </c>
      <c r="Z97">
        <v>80</v>
      </c>
      <c r="AB97" s="3">
        <v>1.05</v>
      </c>
      <c r="AC97" s="9">
        <v>9.75</v>
      </c>
      <c r="AD97" s="9">
        <v>9.75</v>
      </c>
      <c r="AF97">
        <v>74.471428571428561</v>
      </c>
      <c r="AG97">
        <v>5.3026220000000004</v>
      </c>
      <c r="AH97" s="5">
        <v>5.3026220000000004</v>
      </c>
    </row>
    <row r="98" spans="1:34" x14ac:dyDescent="0.3">
      <c r="A98" t="s">
        <v>228</v>
      </c>
      <c r="B98">
        <v>112</v>
      </c>
      <c r="C98" s="1">
        <v>339031000</v>
      </c>
      <c r="D98" s="1">
        <v>2594</v>
      </c>
      <c r="E98">
        <v>2594322581</v>
      </c>
      <c r="G98" s="14">
        <f t="shared" si="6"/>
        <v>1.8202879247693449E-9</v>
      </c>
      <c r="I98" s="1">
        <v>100250</v>
      </c>
      <c r="J98">
        <f t="shared" si="7"/>
        <v>3381.85536159601</v>
      </c>
      <c r="K98" s="1">
        <v>100250</v>
      </c>
      <c r="L98">
        <f t="shared" si="8"/>
        <v>3381.85536159601</v>
      </c>
      <c r="N98">
        <v>64.963049999999996</v>
      </c>
      <c r="O98">
        <v>-19.020835000000002</v>
      </c>
      <c r="P98" t="s">
        <v>229</v>
      </c>
      <c r="Q98" t="s">
        <v>121</v>
      </c>
      <c r="T98" s="2">
        <v>43897</v>
      </c>
      <c r="U98" s="9">
        <f t="shared" si="11"/>
        <v>66</v>
      </c>
      <c r="V98" s="2">
        <v>43892</v>
      </c>
      <c r="W98" s="9">
        <f t="shared" si="9"/>
        <v>61</v>
      </c>
      <c r="X98" s="9">
        <f t="shared" si="10"/>
        <v>5</v>
      </c>
      <c r="Z98">
        <v>275</v>
      </c>
      <c r="AB98" s="3">
        <v>3.84</v>
      </c>
      <c r="AC98" s="9">
        <v>1.75</v>
      </c>
      <c r="AD98" s="9">
        <v>1.75</v>
      </c>
      <c r="AF98">
        <v>80.242857142857147</v>
      </c>
      <c r="AG98">
        <v>3.1695890000000002</v>
      </c>
      <c r="AH98" s="5">
        <v>3.1695890000000002</v>
      </c>
    </row>
    <row r="99" spans="1:34" x14ac:dyDescent="0.3">
      <c r="A99" t="s">
        <v>230</v>
      </c>
      <c r="B99">
        <v>113</v>
      </c>
      <c r="C99" s="1">
        <v>1366417754000</v>
      </c>
      <c r="D99" s="1">
        <v>18722</v>
      </c>
      <c r="E99">
        <v>18722032258</v>
      </c>
      <c r="G99" s="14">
        <f t="shared" si="6"/>
        <v>1.3137791259649836E-8</v>
      </c>
      <c r="I99" s="1">
        <v>2973193</v>
      </c>
      <c r="J99">
        <f t="shared" si="7"/>
        <v>459579.23148614971</v>
      </c>
      <c r="K99" s="1">
        <v>2973193</v>
      </c>
      <c r="L99">
        <f t="shared" si="8"/>
        <v>459579.23148614971</v>
      </c>
      <c r="N99">
        <v>20.593679999999999</v>
      </c>
      <c r="O99">
        <v>78.962879999999998</v>
      </c>
      <c r="P99" t="s">
        <v>231</v>
      </c>
      <c r="Q99" t="s">
        <v>24</v>
      </c>
      <c r="T99" s="2">
        <v>43860</v>
      </c>
      <c r="U99" s="9">
        <f t="shared" si="11"/>
        <v>29</v>
      </c>
      <c r="V99" s="2">
        <v>43893</v>
      </c>
      <c r="W99" s="9">
        <f t="shared" si="9"/>
        <v>62</v>
      </c>
      <c r="X99" s="9">
        <f t="shared" si="10"/>
        <v>-33</v>
      </c>
      <c r="Z99">
        <v>200</v>
      </c>
      <c r="AB99" s="3">
        <v>1.19</v>
      </c>
      <c r="AC99" s="9">
        <v>23.65</v>
      </c>
      <c r="AD99" s="9">
        <v>23.65</v>
      </c>
      <c r="AF99">
        <v>65.748717948717953</v>
      </c>
      <c r="AG99">
        <v>7.1708220000000003</v>
      </c>
      <c r="AH99" s="5">
        <v>7.1708220000000003</v>
      </c>
    </row>
    <row r="100" spans="1:34" x14ac:dyDescent="0.3">
      <c r="A100" t="s">
        <v>232</v>
      </c>
      <c r="B100">
        <v>114</v>
      </c>
      <c r="C100" s="1">
        <v>270625568000</v>
      </c>
      <c r="D100" s="1">
        <v>14108</v>
      </c>
      <c r="E100">
        <v>14108258065</v>
      </c>
      <c r="G100" s="14">
        <f t="shared" si="6"/>
        <v>9.9000084975504704E-9</v>
      </c>
      <c r="I100" s="1">
        <v>1811569</v>
      </c>
      <c r="J100">
        <f t="shared" si="7"/>
        <v>149387.3918133949</v>
      </c>
      <c r="K100" s="1">
        <v>1811569</v>
      </c>
      <c r="L100">
        <f t="shared" si="8"/>
        <v>149387.3918133949</v>
      </c>
      <c r="N100">
        <v>-0.78927999999999998</v>
      </c>
      <c r="O100">
        <v>113.92132700000001</v>
      </c>
      <c r="P100" t="s">
        <v>233</v>
      </c>
      <c r="Q100" t="s">
        <v>99</v>
      </c>
      <c r="T100" s="2">
        <v>43892</v>
      </c>
      <c r="U100" s="9">
        <f t="shared" si="11"/>
        <v>61</v>
      </c>
      <c r="W100" s="9">
        <f t="shared" si="9"/>
        <v>-43831</v>
      </c>
      <c r="X100" s="9">
        <f t="shared" si="10"/>
        <v>43892</v>
      </c>
      <c r="Z100">
        <v>307</v>
      </c>
      <c r="AB100" s="3">
        <v>3.12</v>
      </c>
      <c r="AC100" s="9">
        <v>25.85</v>
      </c>
      <c r="AD100" s="9">
        <v>25.85</v>
      </c>
      <c r="AF100" s="4">
        <v>80</v>
      </c>
      <c r="AH100" s="6">
        <v>6.3363214399999999</v>
      </c>
    </row>
    <row r="101" spans="1:34" x14ac:dyDescent="0.3">
      <c r="A101" t="s">
        <v>234</v>
      </c>
      <c r="B101">
        <v>115</v>
      </c>
      <c r="C101" s="1">
        <v>82913906000</v>
      </c>
      <c r="D101" s="1">
        <v>6642</v>
      </c>
      <c r="E101">
        <v>6642161290</v>
      </c>
      <c r="G101" s="14">
        <f t="shared" si="6"/>
        <v>4.6608914403693095E-9</v>
      </c>
      <c r="I101" s="1">
        <v>1531595</v>
      </c>
      <c r="J101">
        <f t="shared" si="7"/>
        <v>54135.659883977161</v>
      </c>
      <c r="K101" s="1">
        <v>1531595</v>
      </c>
      <c r="L101">
        <f t="shared" si="8"/>
        <v>54135.659883977161</v>
      </c>
      <c r="N101">
        <v>32.427909999999997</v>
      </c>
      <c r="O101">
        <v>53.688046</v>
      </c>
      <c r="P101" t="s">
        <v>235</v>
      </c>
      <c r="Q101" t="s">
        <v>24</v>
      </c>
      <c r="T101" s="2">
        <v>43889</v>
      </c>
      <c r="U101" s="9">
        <f t="shared" si="11"/>
        <v>58</v>
      </c>
      <c r="V101" s="2">
        <v>43881</v>
      </c>
      <c r="W101" s="9">
        <f t="shared" si="9"/>
        <v>50</v>
      </c>
      <c r="X101" s="9">
        <f t="shared" si="10"/>
        <v>8</v>
      </c>
      <c r="Z101">
        <v>18263</v>
      </c>
      <c r="AB101" s="3">
        <v>60.23</v>
      </c>
      <c r="AC101" s="9">
        <v>17.25</v>
      </c>
      <c r="AD101" s="9">
        <v>17.25</v>
      </c>
      <c r="AF101">
        <v>53.353571428571435</v>
      </c>
      <c r="AG101">
        <v>7.7428179999999998</v>
      </c>
      <c r="AH101" s="5">
        <v>7.7428179999999998</v>
      </c>
    </row>
    <row r="102" spans="1:34" x14ac:dyDescent="0.3">
      <c r="A102" t="s">
        <v>236</v>
      </c>
      <c r="B102">
        <v>116</v>
      </c>
      <c r="C102" s="1">
        <v>39309783000</v>
      </c>
      <c r="D102" s="1">
        <v>0</v>
      </c>
      <c r="E102">
        <v>0</v>
      </c>
      <c r="G102" s="14">
        <f t="shared" si="6"/>
        <v>0</v>
      </c>
      <c r="I102" s="1">
        <v>437367</v>
      </c>
      <c r="J102">
        <f t="shared" si="7"/>
        <v>89878.255561119149</v>
      </c>
      <c r="K102" s="1">
        <v>437367</v>
      </c>
      <c r="L102">
        <f t="shared" si="8"/>
        <v>89878.255561119149</v>
      </c>
      <c r="N102">
        <v>33.223190000000002</v>
      </c>
      <c r="O102">
        <v>43.679290999999999</v>
      </c>
      <c r="P102" t="s">
        <v>237</v>
      </c>
      <c r="Q102" t="s">
        <v>50</v>
      </c>
      <c r="T102" s="2">
        <v>43899</v>
      </c>
      <c r="U102" s="9">
        <f t="shared" si="11"/>
        <v>68</v>
      </c>
      <c r="V102" s="2">
        <v>43886</v>
      </c>
      <c r="W102" s="9">
        <f t="shared" si="9"/>
        <v>55</v>
      </c>
      <c r="X102" s="9">
        <f t="shared" si="10"/>
        <v>13</v>
      </c>
      <c r="Z102">
        <v>113</v>
      </c>
      <c r="AB102" s="3">
        <v>0.84</v>
      </c>
      <c r="AC102" s="9">
        <v>21.4</v>
      </c>
      <c r="AD102" s="9">
        <v>21.4</v>
      </c>
      <c r="AF102" s="4">
        <v>43</v>
      </c>
      <c r="AH102" s="6">
        <v>8.3103207799999996</v>
      </c>
    </row>
    <row r="103" spans="1:34" x14ac:dyDescent="0.3">
      <c r="A103" t="s">
        <v>238</v>
      </c>
      <c r="B103">
        <v>117</v>
      </c>
      <c r="C103" s="1">
        <v>4882495000</v>
      </c>
      <c r="D103" s="1">
        <v>11425</v>
      </c>
      <c r="E103">
        <v>11424651163</v>
      </c>
      <c r="G103" s="14">
        <f t="shared" si="6"/>
        <v>8.0172665923245056E-9</v>
      </c>
      <c r="I103" s="1">
        <v>68883</v>
      </c>
      <c r="J103">
        <f t="shared" si="7"/>
        <v>70880.986600467455</v>
      </c>
      <c r="K103" s="1">
        <v>68883</v>
      </c>
      <c r="L103">
        <f t="shared" si="8"/>
        <v>70880.986600467455</v>
      </c>
      <c r="N103">
        <v>53.412909999999997</v>
      </c>
      <c r="O103">
        <v>-8.2438900000000004</v>
      </c>
      <c r="P103" t="s">
        <v>239</v>
      </c>
      <c r="Q103" t="s">
        <v>121</v>
      </c>
      <c r="T103" s="2">
        <v>43896</v>
      </c>
      <c r="U103" s="9">
        <f t="shared" si="11"/>
        <v>65</v>
      </c>
      <c r="V103" s="2">
        <v>43891</v>
      </c>
      <c r="W103" s="9">
        <f t="shared" si="9"/>
        <v>60</v>
      </c>
      <c r="X103" s="9">
        <f t="shared" si="10"/>
        <v>5</v>
      </c>
      <c r="Z103">
        <v>555</v>
      </c>
      <c r="AB103" s="3">
        <v>8.84</v>
      </c>
      <c r="AC103" s="9">
        <v>9.3000000000000007</v>
      </c>
      <c r="AD103" s="9">
        <v>9.3000000000000007</v>
      </c>
      <c r="AF103" s="4">
        <v>79</v>
      </c>
      <c r="AH103" s="6">
        <v>4.3828222200000004</v>
      </c>
    </row>
    <row r="104" spans="1:34" x14ac:dyDescent="0.3">
      <c r="A104" t="s">
        <v>240</v>
      </c>
      <c r="B104">
        <v>118</v>
      </c>
      <c r="C104" s="1">
        <v>84584000</v>
      </c>
      <c r="D104" s="1">
        <v>0</v>
      </c>
      <c r="E104">
        <v>0</v>
      </c>
      <c r="G104" s="14">
        <f t="shared" si="6"/>
        <v>0</v>
      </c>
      <c r="I104">
        <v>572</v>
      </c>
      <c r="J104">
        <f t="shared" si="7"/>
        <v>147874.12587412586</v>
      </c>
      <c r="K104">
        <v>572</v>
      </c>
      <c r="L104">
        <f t="shared" si="8"/>
        <v>147874.12587412586</v>
      </c>
      <c r="N104">
        <v>54.236109999999996</v>
      </c>
      <c r="O104">
        <v>-4.5480559999999999</v>
      </c>
      <c r="P104" t="s">
        <v>241</v>
      </c>
      <c r="Q104" t="s">
        <v>121</v>
      </c>
      <c r="U104" s="9">
        <f t="shared" si="11"/>
        <v>-43831</v>
      </c>
      <c r="W104" s="9">
        <f t="shared" si="9"/>
        <v>-43831</v>
      </c>
      <c r="X104" s="9">
        <f t="shared" si="10"/>
        <v>0</v>
      </c>
      <c r="Z104">
        <v>0</v>
      </c>
      <c r="AB104" s="3">
        <v>0</v>
      </c>
      <c r="AC104" s="9">
        <v>8.4499999999999993</v>
      </c>
      <c r="AD104" s="9">
        <v>8.4499999999999993</v>
      </c>
      <c r="AF104" s="4">
        <v>83</v>
      </c>
      <c r="AH104" s="6">
        <v>4.3828222200000004</v>
      </c>
    </row>
    <row r="105" spans="1:34" x14ac:dyDescent="0.3">
      <c r="A105" t="s">
        <v>242</v>
      </c>
      <c r="B105">
        <v>119</v>
      </c>
      <c r="C105" s="1">
        <v>8519377000</v>
      </c>
      <c r="D105" s="1">
        <v>3719</v>
      </c>
      <c r="E105">
        <v>3718666667</v>
      </c>
      <c r="G105" s="14">
        <f t="shared" si="6"/>
        <v>2.6097343069457185E-9</v>
      </c>
      <c r="I105" s="1">
        <v>20330</v>
      </c>
      <c r="J105">
        <f t="shared" si="7"/>
        <v>419054.45154943434</v>
      </c>
      <c r="K105" s="1">
        <v>20330</v>
      </c>
      <c r="L105">
        <f t="shared" si="8"/>
        <v>419054.45154943434</v>
      </c>
      <c r="N105">
        <v>31.046050000000001</v>
      </c>
      <c r="O105">
        <v>34.851612000000003</v>
      </c>
      <c r="P105" t="s">
        <v>243</v>
      </c>
      <c r="Q105" t="s">
        <v>50</v>
      </c>
      <c r="T105" s="2">
        <v>43893</v>
      </c>
      <c r="U105" s="9">
        <f t="shared" si="11"/>
        <v>62</v>
      </c>
      <c r="V105" s="2">
        <v>43886</v>
      </c>
      <c r="W105" s="9">
        <f t="shared" si="9"/>
        <v>55</v>
      </c>
      <c r="X105" s="9">
        <f t="shared" si="10"/>
        <v>7</v>
      </c>
      <c r="Z105">
        <v>345</v>
      </c>
      <c r="AB105" s="3">
        <v>2.94</v>
      </c>
      <c r="AC105" s="9">
        <v>19.2</v>
      </c>
      <c r="AD105" s="9">
        <v>19.2</v>
      </c>
      <c r="AF105">
        <v>55.900000000000006</v>
      </c>
      <c r="AG105">
        <v>9.1878080000000004</v>
      </c>
      <c r="AH105" s="5">
        <v>9.1878080000000004</v>
      </c>
    </row>
    <row r="106" spans="1:34" x14ac:dyDescent="0.3">
      <c r="A106" t="s">
        <v>244</v>
      </c>
      <c r="B106">
        <v>120</v>
      </c>
      <c r="C106" s="1">
        <v>60550075000</v>
      </c>
      <c r="D106" s="1">
        <v>60858</v>
      </c>
      <c r="E106">
        <v>60858055556</v>
      </c>
      <c r="G106" s="14">
        <f t="shared" si="6"/>
        <v>4.2705891490213106E-8</v>
      </c>
      <c r="I106" s="1">
        <v>294140</v>
      </c>
      <c r="J106">
        <f t="shared" si="7"/>
        <v>205854.61004963622</v>
      </c>
      <c r="K106" s="1">
        <v>294140</v>
      </c>
      <c r="L106">
        <f t="shared" si="8"/>
        <v>205854.61004963622</v>
      </c>
      <c r="N106">
        <v>41.871940000000002</v>
      </c>
      <c r="O106">
        <v>12.56738</v>
      </c>
      <c r="P106" t="s">
        <v>245</v>
      </c>
      <c r="Q106" t="s">
        <v>36</v>
      </c>
      <c r="T106" s="2">
        <v>43883</v>
      </c>
      <c r="U106" s="9">
        <f t="shared" si="11"/>
        <v>52</v>
      </c>
      <c r="V106" s="2">
        <v>43861</v>
      </c>
      <c r="W106" s="9">
        <f t="shared" si="9"/>
        <v>30</v>
      </c>
      <c r="X106" s="9">
        <f t="shared" si="10"/>
        <v>22</v>
      </c>
      <c r="Z106">
        <v>40654</v>
      </c>
      <c r="AB106" s="3">
        <v>173.83</v>
      </c>
      <c r="AC106" s="9">
        <v>13.45</v>
      </c>
      <c r="AD106" s="9">
        <v>13.45</v>
      </c>
      <c r="AF106">
        <v>73.316494845360836</v>
      </c>
      <c r="AG106">
        <v>6.2201129999999996</v>
      </c>
      <c r="AH106" s="5">
        <v>6.2201129999999996</v>
      </c>
    </row>
    <row r="107" spans="1:34" x14ac:dyDescent="0.3">
      <c r="A107" t="s">
        <v>246</v>
      </c>
      <c r="B107">
        <v>121</v>
      </c>
      <c r="C107" s="1">
        <v>2948279000</v>
      </c>
      <c r="D107" s="1">
        <v>2471</v>
      </c>
      <c r="E107">
        <v>2471000000</v>
      </c>
      <c r="G107" s="14">
        <f t="shared" si="6"/>
        <v>1.7339751203180615E-9</v>
      </c>
      <c r="I107" s="1">
        <v>10831</v>
      </c>
      <c r="J107">
        <f t="shared" si="7"/>
        <v>272207.46006832243</v>
      </c>
      <c r="K107" s="1">
        <v>10831</v>
      </c>
      <c r="L107">
        <f t="shared" si="8"/>
        <v>272207.46006832243</v>
      </c>
      <c r="N107">
        <v>18.109580000000001</v>
      </c>
      <c r="O107">
        <v>-77.297507999999993</v>
      </c>
      <c r="P107" t="s">
        <v>247</v>
      </c>
      <c r="Q107" t="s">
        <v>42</v>
      </c>
      <c r="T107" s="2">
        <v>43905</v>
      </c>
      <c r="U107" s="9">
        <f t="shared" si="11"/>
        <v>74</v>
      </c>
      <c r="V107" s="2">
        <v>43901</v>
      </c>
      <c r="W107" s="9">
        <f t="shared" si="9"/>
        <v>70</v>
      </c>
      <c r="X107" s="9">
        <f t="shared" si="10"/>
        <v>4</v>
      </c>
      <c r="Z107">
        <v>8</v>
      </c>
      <c r="AB107" s="3">
        <v>0.11</v>
      </c>
      <c r="AC107" s="9">
        <v>24.95</v>
      </c>
      <c r="AD107" s="9">
        <v>24.95</v>
      </c>
      <c r="AF107" s="4">
        <v>75</v>
      </c>
      <c r="AH107" s="6">
        <v>6.7960929999999999</v>
      </c>
    </row>
    <row r="108" spans="1:34" x14ac:dyDescent="0.3">
      <c r="A108" t="s">
        <v>248</v>
      </c>
      <c r="B108">
        <v>122</v>
      </c>
      <c r="C108" s="1">
        <v>126860301000</v>
      </c>
      <c r="D108" s="1">
        <v>33663</v>
      </c>
      <c r="E108">
        <v>33663129032</v>
      </c>
      <c r="G108" s="14">
        <f t="shared" si="6"/>
        <v>2.3622340945069567E-8</v>
      </c>
      <c r="I108" s="1">
        <v>364485</v>
      </c>
      <c r="J108">
        <f t="shared" si="7"/>
        <v>348053.55775957857</v>
      </c>
      <c r="K108" s="1">
        <v>364485</v>
      </c>
      <c r="L108">
        <f t="shared" si="8"/>
        <v>348053.55775957857</v>
      </c>
      <c r="N108">
        <v>36.204819999999998</v>
      </c>
      <c r="O108">
        <v>138.25292400000001</v>
      </c>
      <c r="P108" t="s">
        <v>249</v>
      </c>
      <c r="Q108" t="s">
        <v>126</v>
      </c>
      <c r="T108" s="2">
        <v>43864</v>
      </c>
      <c r="U108" s="9">
        <f t="shared" si="11"/>
        <v>33</v>
      </c>
      <c r="V108" s="2">
        <v>43850</v>
      </c>
      <c r="W108" s="9">
        <f t="shared" si="9"/>
        <v>19</v>
      </c>
      <c r="X108" s="9">
        <f t="shared" si="10"/>
        <v>14</v>
      </c>
      <c r="Z108">
        <v>910</v>
      </c>
      <c r="AB108" s="3">
        <v>1.18</v>
      </c>
      <c r="AC108" s="9">
        <v>11.15</v>
      </c>
      <c r="AD108" s="9">
        <v>11.15</v>
      </c>
      <c r="AF108">
        <v>73.854699738903605</v>
      </c>
      <c r="AG108">
        <v>5.0187910000000002</v>
      </c>
      <c r="AH108" s="5">
        <v>5.0187910000000002</v>
      </c>
    </row>
    <row r="109" spans="1:34" x14ac:dyDescent="0.3">
      <c r="A109" t="s">
        <v>250</v>
      </c>
      <c r="B109">
        <v>123</v>
      </c>
      <c r="C109" s="1">
        <v>10101694000</v>
      </c>
      <c r="D109" s="1">
        <v>3791</v>
      </c>
      <c r="E109">
        <v>3791138889</v>
      </c>
      <c r="G109" s="14">
        <f t="shared" si="6"/>
        <v>2.6602588754050064E-9</v>
      </c>
      <c r="I109" s="1">
        <v>88802</v>
      </c>
      <c r="J109">
        <f t="shared" si="7"/>
        <v>113755.25326006171</v>
      </c>
      <c r="K109" s="1">
        <v>88802</v>
      </c>
      <c r="L109">
        <f t="shared" si="8"/>
        <v>113755.25326006171</v>
      </c>
      <c r="N109">
        <v>30.585159999999998</v>
      </c>
      <c r="O109">
        <v>36.238413999999999</v>
      </c>
      <c r="P109" t="s">
        <v>251</v>
      </c>
      <c r="Q109" t="s">
        <v>50</v>
      </c>
      <c r="U109" s="9">
        <f t="shared" si="11"/>
        <v>-43831</v>
      </c>
      <c r="V109" s="2">
        <v>43893</v>
      </c>
      <c r="W109" s="9">
        <f t="shared" si="9"/>
        <v>62</v>
      </c>
      <c r="X109" s="9">
        <f t="shared" si="10"/>
        <v>-43893</v>
      </c>
      <c r="Z109">
        <v>0</v>
      </c>
      <c r="AB109" s="3">
        <v>0</v>
      </c>
      <c r="AC109" s="9">
        <v>18.3</v>
      </c>
      <c r="AD109" s="9">
        <v>18.3</v>
      </c>
      <c r="AF109" s="4">
        <v>48</v>
      </c>
      <c r="AG109">
        <v>8.8713239999999995</v>
      </c>
      <c r="AH109" s="5">
        <v>8.8713239999999995</v>
      </c>
    </row>
    <row r="110" spans="1:34" x14ac:dyDescent="0.3">
      <c r="A110" t="s">
        <v>252</v>
      </c>
      <c r="B110">
        <v>124</v>
      </c>
      <c r="C110" s="1">
        <v>18551427000</v>
      </c>
      <c r="D110" s="1">
        <v>0</v>
      </c>
      <c r="E110">
        <v>0</v>
      </c>
      <c r="G110" s="14">
        <f t="shared" si="6"/>
        <v>0</v>
      </c>
      <c r="I110" s="1">
        <v>2699700</v>
      </c>
      <c r="J110">
        <f t="shared" si="7"/>
        <v>6871.6624069341042</v>
      </c>
      <c r="K110" s="1">
        <v>2699700</v>
      </c>
      <c r="L110">
        <f t="shared" si="8"/>
        <v>6871.6624069341042</v>
      </c>
      <c r="N110">
        <v>48.019570000000002</v>
      </c>
      <c r="O110">
        <v>66.923683999999994</v>
      </c>
      <c r="P110" t="s">
        <v>253</v>
      </c>
      <c r="Q110" t="s">
        <v>254</v>
      </c>
      <c r="U110" s="9">
        <f t="shared" si="11"/>
        <v>-43831</v>
      </c>
      <c r="V110" s="2">
        <v>43905</v>
      </c>
      <c r="W110" s="9">
        <f t="shared" si="9"/>
        <v>74</v>
      </c>
      <c r="X110" s="9">
        <f t="shared" si="10"/>
        <v>-43905</v>
      </c>
      <c r="Z110">
        <v>0</v>
      </c>
      <c r="AB110" s="3">
        <v>0</v>
      </c>
      <c r="AC110" s="9">
        <v>6.4</v>
      </c>
      <c r="AD110" s="9">
        <v>6.4</v>
      </c>
      <c r="AF110" s="4">
        <v>60</v>
      </c>
      <c r="AG110">
        <v>7.0816840000000001</v>
      </c>
      <c r="AH110" s="5">
        <v>7.0816840000000001</v>
      </c>
    </row>
    <row r="111" spans="1:34" x14ac:dyDescent="0.3">
      <c r="A111" t="s">
        <v>255</v>
      </c>
      <c r="B111">
        <v>125</v>
      </c>
      <c r="C111" s="1">
        <v>52573973000</v>
      </c>
      <c r="D111" s="1">
        <v>1237</v>
      </c>
      <c r="E111">
        <v>1237222222</v>
      </c>
      <c r="G111" s="14">
        <f t="shared" si="6"/>
        <v>8.6804015533526592E-10</v>
      </c>
      <c r="I111" s="1">
        <v>569140</v>
      </c>
      <c r="J111">
        <f t="shared" si="7"/>
        <v>92374.412271145935</v>
      </c>
      <c r="K111" s="1">
        <v>569140</v>
      </c>
      <c r="L111">
        <f t="shared" si="8"/>
        <v>92374.412271145935</v>
      </c>
      <c r="N111">
        <v>-2.3560000000000001E-2</v>
      </c>
      <c r="O111">
        <v>37.906193000000002</v>
      </c>
      <c r="P111" t="s">
        <v>256</v>
      </c>
      <c r="Q111" t="s">
        <v>106</v>
      </c>
      <c r="T111" s="2">
        <v>43909</v>
      </c>
      <c r="U111" s="9">
        <f t="shared" si="11"/>
        <v>78</v>
      </c>
      <c r="V111" s="2">
        <v>43904</v>
      </c>
      <c r="W111" s="9">
        <f t="shared" si="9"/>
        <v>73</v>
      </c>
      <c r="X111" s="9">
        <f t="shared" si="10"/>
        <v>5</v>
      </c>
      <c r="Z111">
        <v>4</v>
      </c>
      <c r="AB111" s="3">
        <v>-4</v>
      </c>
      <c r="AC111" s="9">
        <v>24.75</v>
      </c>
      <c r="AD111" s="9">
        <v>24.75</v>
      </c>
      <c r="AF111">
        <v>61.040000000000006</v>
      </c>
      <c r="AG111">
        <v>8.0638900000000007</v>
      </c>
      <c r="AH111" s="5">
        <v>8.0638900000000007</v>
      </c>
    </row>
    <row r="112" spans="1:34" x14ac:dyDescent="0.3">
      <c r="A112" t="s">
        <v>257</v>
      </c>
      <c r="B112">
        <v>126</v>
      </c>
      <c r="C112" s="1">
        <v>117606000</v>
      </c>
      <c r="D112">
        <v>6</v>
      </c>
      <c r="E112">
        <v>6372093.0199999996</v>
      </c>
      <c r="G112" s="14">
        <f t="shared" si="6"/>
        <v>4.2103807049406594E-12</v>
      </c>
      <c r="I112" s="1">
        <v>811</v>
      </c>
      <c r="J112">
        <f t="shared" si="7"/>
        <v>145013.56350184957</v>
      </c>
      <c r="K112" s="1">
        <v>811</v>
      </c>
      <c r="L112">
        <f t="shared" si="8"/>
        <v>145013.56350184957</v>
      </c>
      <c r="N112">
        <v>-3.3704200000000002</v>
      </c>
      <c r="O112">
        <v>-168.734039</v>
      </c>
      <c r="P112" t="s">
        <v>258</v>
      </c>
      <c r="Q112" t="s">
        <v>213</v>
      </c>
      <c r="U112" s="9">
        <f t="shared" si="11"/>
        <v>-43831</v>
      </c>
      <c r="W112" s="9">
        <f t="shared" si="9"/>
        <v>-43831</v>
      </c>
      <c r="X112" s="9">
        <f t="shared" si="10"/>
        <v>0</v>
      </c>
      <c r="Z112">
        <v>0</v>
      </c>
      <c r="AB112" s="3">
        <v>0</v>
      </c>
      <c r="AC112" s="9">
        <v>28.2</v>
      </c>
      <c r="AD112" s="9">
        <v>28.2</v>
      </c>
      <c r="AF112" s="4">
        <v>80</v>
      </c>
      <c r="AH112" s="6">
        <v>6.3363214399999999</v>
      </c>
    </row>
    <row r="113" spans="1:34" x14ac:dyDescent="0.3">
      <c r="A113" t="s">
        <v>259</v>
      </c>
      <c r="B113">
        <v>127</v>
      </c>
      <c r="C113" s="1">
        <v>4207083000</v>
      </c>
      <c r="D113">
        <v>168</v>
      </c>
      <c r="E113">
        <v>168202381</v>
      </c>
      <c r="G113" s="14">
        <f t="shared" si="6"/>
        <v>1.1789065973833846E-10</v>
      </c>
      <c r="J113" t="str">
        <f t="shared" si="7"/>
        <v>Error</v>
      </c>
      <c r="K113" s="11">
        <v>17818</v>
      </c>
      <c r="L113" s="12">
        <f t="shared" si="8"/>
        <v>236114.21034908519</v>
      </c>
      <c r="N113">
        <v>29.31166</v>
      </c>
      <c r="O113">
        <v>47.481766</v>
      </c>
      <c r="P113" t="s">
        <v>260</v>
      </c>
      <c r="Q113" t="s">
        <v>50</v>
      </c>
      <c r="T113" s="2">
        <v>43902</v>
      </c>
      <c r="U113" s="9">
        <f t="shared" si="11"/>
        <v>71</v>
      </c>
      <c r="V113" s="2">
        <v>43885</v>
      </c>
      <c r="W113" s="9">
        <f t="shared" si="9"/>
        <v>54</v>
      </c>
      <c r="X113" s="9">
        <f t="shared" si="10"/>
        <v>17</v>
      </c>
      <c r="Z113">
        <v>86</v>
      </c>
      <c r="AB113" s="3">
        <v>-7.0000000000000007E-2</v>
      </c>
      <c r="AD113" s="10">
        <v>17.1222222</v>
      </c>
      <c r="AF113">
        <v>38.450000000000003</v>
      </c>
      <c r="AG113">
        <v>8.2205480000000009</v>
      </c>
      <c r="AH113" s="5">
        <v>8.2205480000000009</v>
      </c>
    </row>
    <row r="114" spans="1:34" x14ac:dyDescent="0.3">
      <c r="A114" t="s">
        <v>261</v>
      </c>
      <c r="B114">
        <v>128</v>
      </c>
      <c r="C114" s="1">
        <v>6415850000</v>
      </c>
      <c r="D114" s="1">
        <v>4959</v>
      </c>
      <c r="E114">
        <v>4959162791</v>
      </c>
      <c r="G114" s="14">
        <f t="shared" si="6"/>
        <v>3.4798796526334549E-9</v>
      </c>
      <c r="I114" s="1">
        <v>191801</v>
      </c>
      <c r="J114">
        <f t="shared" si="7"/>
        <v>33450.555523693831</v>
      </c>
      <c r="K114" s="1">
        <v>191801</v>
      </c>
      <c r="L114">
        <f t="shared" si="8"/>
        <v>33450.555523693831</v>
      </c>
      <c r="N114">
        <v>41.20438</v>
      </c>
      <c r="O114">
        <v>74.766098</v>
      </c>
      <c r="P114" t="s">
        <v>262</v>
      </c>
      <c r="Q114" t="s">
        <v>263</v>
      </c>
      <c r="U114" s="9">
        <f t="shared" si="11"/>
        <v>-43831</v>
      </c>
      <c r="V114" s="2">
        <v>43909</v>
      </c>
      <c r="W114" s="9">
        <f t="shared" si="9"/>
        <v>78</v>
      </c>
      <c r="X114" s="9">
        <f t="shared" si="10"/>
        <v>-43909</v>
      </c>
      <c r="Z114">
        <v>0</v>
      </c>
      <c r="AB114" s="3">
        <v>0</v>
      </c>
      <c r="AC114" s="9">
        <v>1.55</v>
      </c>
      <c r="AD114" s="9">
        <v>1.55</v>
      </c>
      <c r="AF114" s="4">
        <v>60</v>
      </c>
      <c r="AG114">
        <v>7.065753</v>
      </c>
      <c r="AH114" s="5">
        <v>7.065753</v>
      </c>
    </row>
    <row r="115" spans="1:34" x14ac:dyDescent="0.3">
      <c r="A115" t="s">
        <v>264</v>
      </c>
      <c r="B115">
        <v>130</v>
      </c>
      <c r="C115" s="1">
        <v>7169455000</v>
      </c>
      <c r="D115" s="1">
        <v>3950</v>
      </c>
      <c r="E115">
        <v>3950032258</v>
      </c>
      <c r="G115" s="14">
        <f t="shared" si="6"/>
        <v>2.7718339640859337E-9</v>
      </c>
      <c r="I115" s="1">
        <v>230800</v>
      </c>
      <c r="J115">
        <f t="shared" si="7"/>
        <v>31063.496533795493</v>
      </c>
      <c r="K115" s="1">
        <v>230800</v>
      </c>
      <c r="L115">
        <f t="shared" si="8"/>
        <v>31063.496533795493</v>
      </c>
      <c r="N115">
        <v>19.856269999999999</v>
      </c>
      <c r="O115">
        <v>102.495496</v>
      </c>
      <c r="P115" t="s">
        <v>265</v>
      </c>
      <c r="Q115" t="s">
        <v>99</v>
      </c>
      <c r="U115" s="9">
        <f t="shared" si="11"/>
        <v>-43831</v>
      </c>
      <c r="W115" s="9">
        <f t="shared" si="9"/>
        <v>-43831</v>
      </c>
      <c r="X115" s="9">
        <f t="shared" si="10"/>
        <v>0</v>
      </c>
      <c r="Z115">
        <v>0</v>
      </c>
      <c r="AB115" s="3">
        <v>0</v>
      </c>
      <c r="AC115" s="9">
        <v>22.8</v>
      </c>
      <c r="AD115" s="9">
        <v>22.8</v>
      </c>
      <c r="AF115">
        <v>73.474999999999994</v>
      </c>
      <c r="AG115">
        <v>6.4468490000000003</v>
      </c>
      <c r="AH115" s="5">
        <v>6.4468490000000003</v>
      </c>
    </row>
    <row r="116" spans="1:34" x14ac:dyDescent="0.3">
      <c r="A116" t="s">
        <v>266</v>
      </c>
      <c r="B116">
        <v>133</v>
      </c>
      <c r="C116" s="1">
        <v>1906743000</v>
      </c>
      <c r="D116" s="1">
        <v>2046</v>
      </c>
      <c r="E116">
        <v>2046193548</v>
      </c>
      <c r="G116" s="14">
        <f t="shared" si="6"/>
        <v>1.4357398203847648E-9</v>
      </c>
      <c r="I116" s="1">
        <v>62249</v>
      </c>
      <c r="J116">
        <f t="shared" si="7"/>
        <v>30630.901701232149</v>
      </c>
      <c r="K116" s="1">
        <v>62249</v>
      </c>
      <c r="L116">
        <f t="shared" si="8"/>
        <v>30630.901701232149</v>
      </c>
      <c r="N116">
        <v>56.879640000000002</v>
      </c>
      <c r="O116">
        <v>24.603189</v>
      </c>
      <c r="P116" t="s">
        <v>267</v>
      </c>
      <c r="Q116" t="s">
        <v>121</v>
      </c>
      <c r="U116" s="9">
        <f t="shared" si="11"/>
        <v>-43831</v>
      </c>
      <c r="V116" s="2">
        <v>43893</v>
      </c>
      <c r="W116" s="9">
        <f t="shared" si="9"/>
        <v>62</v>
      </c>
      <c r="X116" s="9">
        <f t="shared" si="10"/>
        <v>-43893</v>
      </c>
      <c r="Z116">
        <v>0</v>
      </c>
      <c r="AB116" s="3">
        <v>0</v>
      </c>
      <c r="AC116" s="9">
        <v>5.6</v>
      </c>
      <c r="AD116" s="9">
        <v>5.6</v>
      </c>
      <c r="AF116" s="4">
        <v>78</v>
      </c>
      <c r="AG116">
        <v>4.7157530000000003</v>
      </c>
      <c r="AH116" s="5">
        <v>4.7157530000000003</v>
      </c>
    </row>
    <row r="117" spans="1:34" x14ac:dyDescent="0.3">
      <c r="A117" t="s">
        <v>268</v>
      </c>
      <c r="B117">
        <v>135</v>
      </c>
      <c r="C117" s="1">
        <v>6855713000</v>
      </c>
      <c r="D117" s="1">
        <v>1777</v>
      </c>
      <c r="E117">
        <v>1777451613</v>
      </c>
      <c r="G117" s="14">
        <f t="shared" si="6"/>
        <v>1.2469744187799253E-9</v>
      </c>
      <c r="I117" s="1">
        <v>10230</v>
      </c>
      <c r="J117">
        <f t="shared" si="7"/>
        <v>670157.67350928637</v>
      </c>
      <c r="K117" s="1">
        <v>10230</v>
      </c>
      <c r="L117">
        <f t="shared" si="8"/>
        <v>670157.67350928637</v>
      </c>
      <c r="N117">
        <v>33.85472</v>
      </c>
      <c r="O117">
        <v>35.862285</v>
      </c>
      <c r="P117" t="s">
        <v>269</v>
      </c>
      <c r="Q117" t="s">
        <v>50</v>
      </c>
      <c r="T117" s="2">
        <v>43893</v>
      </c>
      <c r="U117" s="9">
        <f t="shared" si="11"/>
        <v>62</v>
      </c>
      <c r="V117" s="2">
        <v>43883</v>
      </c>
      <c r="W117" s="9">
        <f t="shared" si="9"/>
        <v>52</v>
      </c>
      <c r="X117" s="9">
        <f t="shared" si="10"/>
        <v>10</v>
      </c>
      <c r="Z117">
        <v>171</v>
      </c>
      <c r="AB117" s="3">
        <v>1.1200000000000001</v>
      </c>
      <c r="AC117" s="9">
        <v>16.399999999999999</v>
      </c>
      <c r="AD117" s="9">
        <v>16.399999999999999</v>
      </c>
      <c r="AF117" s="4">
        <v>66</v>
      </c>
      <c r="AH117" s="6">
        <v>7.8822615599999999</v>
      </c>
    </row>
    <row r="118" spans="1:34" x14ac:dyDescent="0.3">
      <c r="A118" t="s">
        <v>270</v>
      </c>
      <c r="B118">
        <v>136</v>
      </c>
      <c r="C118" s="1">
        <v>2125268000</v>
      </c>
      <c r="D118" s="1">
        <v>0</v>
      </c>
      <c r="E118">
        <v>0</v>
      </c>
      <c r="G118" s="14">
        <f t="shared" si="6"/>
        <v>0</v>
      </c>
      <c r="I118" s="1">
        <v>30355</v>
      </c>
      <c r="J118">
        <f t="shared" si="7"/>
        <v>70013.770383791794</v>
      </c>
      <c r="K118" s="1">
        <v>30355</v>
      </c>
      <c r="L118">
        <f t="shared" si="8"/>
        <v>70013.770383791794</v>
      </c>
      <c r="N118">
        <v>-29.60999</v>
      </c>
      <c r="O118">
        <v>28.233608</v>
      </c>
      <c r="P118" t="s">
        <v>271</v>
      </c>
      <c r="Q118" t="s">
        <v>24</v>
      </c>
      <c r="U118" s="9">
        <f t="shared" si="11"/>
        <v>-43831</v>
      </c>
      <c r="W118" s="9">
        <f t="shared" si="9"/>
        <v>-43831</v>
      </c>
      <c r="X118" s="9">
        <f t="shared" si="10"/>
        <v>0</v>
      </c>
      <c r="Z118">
        <v>0</v>
      </c>
      <c r="AB118" s="3">
        <v>0</v>
      </c>
      <c r="AC118" s="9">
        <v>11.85</v>
      </c>
      <c r="AD118" s="9">
        <v>11.85</v>
      </c>
      <c r="AF118" s="4">
        <v>34.9</v>
      </c>
      <c r="AH118" s="6">
        <v>7.1209420000000003</v>
      </c>
    </row>
    <row r="119" spans="1:34" x14ac:dyDescent="0.3">
      <c r="A119" t="s">
        <v>272</v>
      </c>
      <c r="B119">
        <v>140</v>
      </c>
      <c r="C119" s="1">
        <v>4937374000</v>
      </c>
      <c r="D119" s="1">
        <v>0</v>
      </c>
      <c r="E119">
        <v>0</v>
      </c>
      <c r="G119" s="14">
        <f t="shared" si="6"/>
        <v>0</v>
      </c>
      <c r="I119" s="1">
        <v>96320</v>
      </c>
      <c r="J119">
        <f t="shared" si="7"/>
        <v>51260.112126245847</v>
      </c>
      <c r="K119" s="1">
        <v>96320</v>
      </c>
      <c r="L119">
        <f t="shared" si="8"/>
        <v>51260.112126245847</v>
      </c>
      <c r="N119">
        <v>6.4280600000000003</v>
      </c>
      <c r="O119">
        <v>-9.4294989999999999</v>
      </c>
      <c r="P119" t="s">
        <v>273</v>
      </c>
      <c r="Q119" t="s">
        <v>79</v>
      </c>
      <c r="U119" s="9">
        <f t="shared" si="11"/>
        <v>-43831</v>
      </c>
      <c r="V119" s="2">
        <v>43908</v>
      </c>
      <c r="W119" s="9">
        <f t="shared" si="9"/>
        <v>77</v>
      </c>
      <c r="X119" s="9">
        <f t="shared" si="10"/>
        <v>-43908</v>
      </c>
      <c r="Z119">
        <v>0</v>
      </c>
      <c r="AB119" s="3">
        <v>0</v>
      </c>
      <c r="AC119" s="9">
        <v>25.3</v>
      </c>
      <c r="AD119" s="9">
        <v>25.3</v>
      </c>
      <c r="AF119" s="4">
        <v>86</v>
      </c>
      <c r="AH119" s="6">
        <v>6.4248736700000002</v>
      </c>
    </row>
    <row r="120" spans="1:34" x14ac:dyDescent="0.3">
      <c r="A120" t="s">
        <v>274</v>
      </c>
      <c r="B120">
        <v>141</v>
      </c>
      <c r="C120" s="1">
        <v>6777452000</v>
      </c>
      <c r="D120" s="1">
        <v>0</v>
      </c>
      <c r="E120">
        <v>0</v>
      </c>
      <c r="G120" s="14">
        <f t="shared" si="6"/>
        <v>0</v>
      </c>
      <c r="I120" s="1">
        <v>1759540</v>
      </c>
      <c r="J120">
        <f t="shared" si="7"/>
        <v>3851.8317287472864</v>
      </c>
      <c r="K120" s="1">
        <v>1759540</v>
      </c>
      <c r="L120">
        <f t="shared" si="8"/>
        <v>3851.8317287472864</v>
      </c>
      <c r="N120">
        <v>26.335100000000001</v>
      </c>
      <c r="O120">
        <v>17.228331000000001</v>
      </c>
      <c r="P120" t="s">
        <v>275</v>
      </c>
      <c r="Q120" t="s">
        <v>30</v>
      </c>
      <c r="U120" s="9">
        <f t="shared" si="11"/>
        <v>-43831</v>
      </c>
      <c r="W120" s="9">
        <f t="shared" si="9"/>
        <v>-43831</v>
      </c>
      <c r="X120" s="9">
        <f t="shared" si="10"/>
        <v>0</v>
      </c>
      <c r="Z120">
        <v>0</v>
      </c>
      <c r="AB120" s="3">
        <v>0</v>
      </c>
      <c r="AC120" s="9">
        <v>21.8</v>
      </c>
      <c r="AD120" s="9">
        <v>21.8</v>
      </c>
      <c r="AF120" s="4">
        <v>58</v>
      </c>
      <c r="AH120" s="6">
        <v>8.0706715599999992</v>
      </c>
    </row>
    <row r="121" spans="1:34" x14ac:dyDescent="0.3">
      <c r="A121" t="s">
        <v>276</v>
      </c>
      <c r="B121">
        <v>142</v>
      </c>
      <c r="C121" s="1">
        <v>38019000</v>
      </c>
      <c r="D121">
        <v>83</v>
      </c>
      <c r="E121">
        <v>82741935.480000004</v>
      </c>
      <c r="G121" s="14">
        <f t="shared" si="6"/>
        <v>5.8243599751679121E-11</v>
      </c>
      <c r="I121" s="1">
        <v>160</v>
      </c>
      <c r="J121">
        <f t="shared" si="7"/>
        <v>237618.75</v>
      </c>
      <c r="K121" s="1">
        <v>160</v>
      </c>
      <c r="L121">
        <f t="shared" si="8"/>
        <v>237618.75</v>
      </c>
      <c r="N121">
        <v>47.165999999999997</v>
      </c>
      <c r="O121">
        <v>9.5553729999999995</v>
      </c>
      <c r="P121" t="s">
        <v>277</v>
      </c>
      <c r="Q121" t="s">
        <v>58</v>
      </c>
      <c r="U121" s="9">
        <f t="shared" si="11"/>
        <v>-43831</v>
      </c>
      <c r="V121" s="2">
        <v>43903</v>
      </c>
      <c r="W121" s="9">
        <f t="shared" si="9"/>
        <v>72</v>
      </c>
      <c r="X121" s="9">
        <f t="shared" si="10"/>
        <v>-43903</v>
      </c>
      <c r="Z121">
        <v>0</v>
      </c>
      <c r="AB121" s="3">
        <v>0</v>
      </c>
      <c r="AC121" s="9">
        <v>5.65</v>
      </c>
      <c r="AD121" s="9">
        <v>5.65</v>
      </c>
      <c r="AF121" s="4">
        <v>72.666666660000004</v>
      </c>
      <c r="AH121" s="6">
        <v>5.8765886700000003</v>
      </c>
    </row>
    <row r="122" spans="1:34" x14ac:dyDescent="0.3">
      <c r="A122" t="s">
        <v>278</v>
      </c>
      <c r="B122">
        <v>143</v>
      </c>
      <c r="C122" s="1">
        <v>2759627000</v>
      </c>
      <c r="D122" s="1">
        <v>2868</v>
      </c>
      <c r="E122">
        <v>2867838710</v>
      </c>
      <c r="G122" s="14">
        <f t="shared" si="6"/>
        <v>2.012561976961635E-9</v>
      </c>
      <c r="I122" s="1">
        <v>62680</v>
      </c>
      <c r="J122">
        <f t="shared" si="7"/>
        <v>44027.233567326104</v>
      </c>
      <c r="K122" s="1">
        <v>62680</v>
      </c>
      <c r="L122">
        <f t="shared" si="8"/>
        <v>44027.233567326104</v>
      </c>
      <c r="N122">
        <v>55.169440000000002</v>
      </c>
      <c r="O122">
        <v>23.881274999999999</v>
      </c>
      <c r="P122" t="s">
        <v>279</v>
      </c>
      <c r="Q122" t="s">
        <v>121</v>
      </c>
      <c r="U122" s="9">
        <f t="shared" si="11"/>
        <v>-43831</v>
      </c>
      <c r="V122" s="2">
        <v>43889</v>
      </c>
      <c r="W122" s="9">
        <f t="shared" si="9"/>
        <v>58</v>
      </c>
      <c r="X122" s="9">
        <f t="shared" si="10"/>
        <v>-43889</v>
      </c>
      <c r="Z122">
        <v>0</v>
      </c>
      <c r="AB122" s="3">
        <v>0</v>
      </c>
      <c r="AC122" s="9">
        <v>6.2</v>
      </c>
      <c r="AD122" s="9">
        <v>6.2</v>
      </c>
      <c r="AF122" s="4">
        <v>78</v>
      </c>
      <c r="AG122">
        <v>4.7486300000000004</v>
      </c>
      <c r="AH122" s="5">
        <v>4.7486300000000004</v>
      </c>
    </row>
    <row r="123" spans="1:34" x14ac:dyDescent="0.3">
      <c r="A123" t="s">
        <v>280</v>
      </c>
      <c r="B123">
        <v>146</v>
      </c>
      <c r="C123" s="1">
        <v>615729000</v>
      </c>
      <c r="D123" s="1">
        <v>1099</v>
      </c>
      <c r="E123">
        <v>1099419355</v>
      </c>
      <c r="G123" s="14">
        <f t="shared" si="6"/>
        <v>7.7120139912163068E-10</v>
      </c>
      <c r="I123" s="1">
        <v>2586</v>
      </c>
      <c r="J123">
        <f t="shared" si="7"/>
        <v>238100.92807424595</v>
      </c>
      <c r="K123" s="1">
        <v>2586</v>
      </c>
      <c r="L123">
        <f t="shared" si="8"/>
        <v>238100.92807424595</v>
      </c>
      <c r="N123">
        <v>49.815269999999998</v>
      </c>
      <c r="O123">
        <v>6.1295830000000002</v>
      </c>
      <c r="P123" t="s">
        <v>281</v>
      </c>
      <c r="Q123" t="s">
        <v>58</v>
      </c>
      <c r="T123" s="2">
        <v>43902</v>
      </c>
      <c r="U123" s="9">
        <f t="shared" si="11"/>
        <v>71</v>
      </c>
      <c r="V123" s="2">
        <v>43892</v>
      </c>
      <c r="W123" s="9">
        <f t="shared" si="9"/>
        <v>61</v>
      </c>
      <c r="X123" s="9">
        <f t="shared" si="10"/>
        <v>10</v>
      </c>
      <c r="Z123">
        <v>333</v>
      </c>
      <c r="AB123" s="3">
        <v>13.33</v>
      </c>
      <c r="AC123" s="9">
        <v>8.65</v>
      </c>
      <c r="AD123" s="9">
        <v>8.65</v>
      </c>
      <c r="AF123">
        <v>79</v>
      </c>
      <c r="AG123">
        <v>4.4663009999999996</v>
      </c>
      <c r="AH123" s="5">
        <v>4.4663009999999996</v>
      </c>
    </row>
    <row r="124" spans="1:34" x14ac:dyDescent="0.3">
      <c r="A124" t="s">
        <v>282</v>
      </c>
      <c r="B124">
        <v>147</v>
      </c>
      <c r="C124" s="1">
        <v>26969307000</v>
      </c>
      <c r="D124">
        <v>284</v>
      </c>
      <c r="E124">
        <v>283516129</v>
      </c>
      <c r="G124" s="14">
        <f t="shared" si="6"/>
        <v>1.992913533671912E-10</v>
      </c>
      <c r="I124" s="1">
        <v>581540</v>
      </c>
      <c r="J124">
        <f t="shared" si="7"/>
        <v>46375.669773360387</v>
      </c>
      <c r="K124" s="1">
        <v>581540</v>
      </c>
      <c r="L124">
        <f t="shared" si="8"/>
        <v>46375.669773360387</v>
      </c>
      <c r="N124">
        <v>-18.766950000000001</v>
      </c>
      <c r="O124">
        <v>46.869107</v>
      </c>
      <c r="P124" t="s">
        <v>283</v>
      </c>
      <c r="Q124" t="s">
        <v>126</v>
      </c>
      <c r="U124" s="9">
        <f t="shared" si="11"/>
        <v>-43831</v>
      </c>
      <c r="W124" s="9">
        <f t="shared" si="9"/>
        <v>-43831</v>
      </c>
      <c r="X124" s="9">
        <f t="shared" si="10"/>
        <v>0</v>
      </c>
      <c r="Z124">
        <v>0</v>
      </c>
      <c r="AB124" s="3">
        <v>0</v>
      </c>
      <c r="AC124" s="9">
        <v>22.65</v>
      </c>
      <c r="AD124" s="9">
        <v>22.65</v>
      </c>
      <c r="AF124" s="4">
        <v>82</v>
      </c>
      <c r="AG124">
        <v>7.9523479999999998</v>
      </c>
      <c r="AH124" s="5">
        <v>7.9523479999999998</v>
      </c>
    </row>
    <row r="125" spans="1:34" x14ac:dyDescent="0.3">
      <c r="A125" t="s">
        <v>284</v>
      </c>
      <c r="B125">
        <v>148</v>
      </c>
      <c r="C125" s="1">
        <v>18628747000</v>
      </c>
      <c r="D125">
        <v>878</v>
      </c>
      <c r="E125">
        <v>878116279.10000002</v>
      </c>
      <c r="G125" s="14">
        <f t="shared" si="6"/>
        <v>6.1611904315631649E-10</v>
      </c>
      <c r="I125" s="1">
        <v>94080</v>
      </c>
      <c r="J125">
        <f t="shared" si="7"/>
        <v>198009.64073129251</v>
      </c>
      <c r="K125" s="1">
        <v>94080</v>
      </c>
      <c r="L125">
        <f t="shared" si="8"/>
        <v>198009.64073129251</v>
      </c>
      <c r="N125">
        <v>-13.25431</v>
      </c>
      <c r="O125">
        <v>34.301524999999998</v>
      </c>
      <c r="P125" t="s">
        <v>285</v>
      </c>
      <c r="Q125" t="s">
        <v>106</v>
      </c>
      <c r="U125" s="9">
        <f t="shared" si="11"/>
        <v>-43831</v>
      </c>
      <c r="W125" s="9">
        <f t="shared" si="9"/>
        <v>-43831</v>
      </c>
      <c r="X125" s="9">
        <f t="shared" si="10"/>
        <v>0</v>
      </c>
      <c r="Z125">
        <v>0</v>
      </c>
      <c r="AB125" s="3">
        <v>0</v>
      </c>
      <c r="AC125" s="9">
        <v>21.9</v>
      </c>
      <c r="AD125" s="9">
        <v>21.9</v>
      </c>
      <c r="AF125">
        <v>71.680000000000007</v>
      </c>
      <c r="AG125">
        <v>7.6596710000000003</v>
      </c>
      <c r="AH125" s="5">
        <v>7.6596710000000003</v>
      </c>
    </row>
    <row r="126" spans="1:34" x14ac:dyDescent="0.3">
      <c r="A126" t="s">
        <v>286</v>
      </c>
      <c r="B126">
        <v>149</v>
      </c>
      <c r="C126" s="1">
        <v>31949777000</v>
      </c>
      <c r="D126" s="1">
        <v>26503</v>
      </c>
      <c r="E126">
        <v>26502903226</v>
      </c>
      <c r="G126" s="14">
        <f t="shared" si="6"/>
        <v>1.859795330384038E-8</v>
      </c>
      <c r="I126" s="1">
        <v>328657</v>
      </c>
      <c r="J126">
        <f t="shared" si="7"/>
        <v>97213.13405769541</v>
      </c>
      <c r="K126" s="1">
        <v>328657</v>
      </c>
      <c r="L126">
        <f t="shared" si="8"/>
        <v>97213.13405769541</v>
      </c>
      <c r="N126">
        <v>4.2104799999999996</v>
      </c>
      <c r="O126">
        <v>101.97576599999999</v>
      </c>
      <c r="P126" t="s">
        <v>287</v>
      </c>
      <c r="Q126" t="s">
        <v>99</v>
      </c>
      <c r="T126" s="2">
        <v>43864</v>
      </c>
      <c r="U126" s="9">
        <f t="shared" si="11"/>
        <v>33</v>
      </c>
      <c r="V126" s="2">
        <v>43857</v>
      </c>
      <c r="W126" s="9">
        <f t="shared" si="9"/>
        <v>26</v>
      </c>
      <c r="X126" s="9">
        <f t="shared" si="10"/>
        <v>7</v>
      </c>
      <c r="Z126">
        <v>882</v>
      </c>
      <c r="AB126" s="3">
        <v>1.94</v>
      </c>
      <c r="AC126" s="9">
        <v>25.4</v>
      </c>
      <c r="AD126" s="9">
        <v>25.4</v>
      </c>
      <c r="AF126" s="4">
        <v>80</v>
      </c>
      <c r="AG126">
        <v>6.3478399999999997</v>
      </c>
      <c r="AH126" s="5">
        <v>6.3478399999999997</v>
      </c>
    </row>
    <row r="127" spans="1:34" x14ac:dyDescent="0.3">
      <c r="A127" t="s">
        <v>288</v>
      </c>
      <c r="B127">
        <v>150</v>
      </c>
      <c r="C127" s="1">
        <v>530953000</v>
      </c>
      <c r="D127" s="1">
        <v>1559</v>
      </c>
      <c r="E127">
        <v>1559290323</v>
      </c>
      <c r="G127" s="14">
        <f t="shared" si="6"/>
        <v>1.0939972531670813E-9</v>
      </c>
      <c r="I127" s="1">
        <v>298</v>
      </c>
      <c r="J127">
        <f t="shared" si="7"/>
        <v>1781721.476510067</v>
      </c>
      <c r="K127" s="1">
        <v>298</v>
      </c>
      <c r="L127">
        <f t="shared" si="8"/>
        <v>1781721.476510067</v>
      </c>
      <c r="N127">
        <v>3.2027800000000002</v>
      </c>
      <c r="O127">
        <v>73.220680000000002</v>
      </c>
      <c r="P127" t="s">
        <v>289</v>
      </c>
      <c r="Q127" t="s">
        <v>24</v>
      </c>
      <c r="T127" s="2">
        <v>43898</v>
      </c>
      <c r="U127" s="9">
        <f t="shared" si="11"/>
        <v>67</v>
      </c>
      <c r="W127" s="9">
        <f t="shared" si="9"/>
        <v>-43831</v>
      </c>
      <c r="X127" s="9">
        <f t="shared" si="10"/>
        <v>43898</v>
      </c>
      <c r="Z127">
        <v>13</v>
      </c>
      <c r="AB127" s="3">
        <v>-0.15</v>
      </c>
      <c r="AC127" s="9">
        <v>27.65</v>
      </c>
      <c r="AD127" s="9">
        <v>27.65</v>
      </c>
      <c r="AF127">
        <v>79.699999999999989</v>
      </c>
      <c r="AG127">
        <v>7.6115069999999996</v>
      </c>
      <c r="AH127" s="5">
        <v>7.6115069999999996</v>
      </c>
    </row>
    <row r="128" spans="1:34" x14ac:dyDescent="0.3">
      <c r="A128" t="s">
        <v>290</v>
      </c>
      <c r="B128">
        <v>151</v>
      </c>
      <c r="C128" s="1">
        <v>19658031000</v>
      </c>
      <c r="D128">
        <v>198</v>
      </c>
      <c r="E128">
        <v>197903225.80000001</v>
      </c>
      <c r="G128" s="14">
        <f t="shared" si="6"/>
        <v>1.3894256326304175E-10</v>
      </c>
      <c r="I128" s="1">
        <v>1220190</v>
      </c>
      <c r="J128">
        <f t="shared" si="7"/>
        <v>16110.631131217269</v>
      </c>
      <c r="K128" s="1">
        <v>1220190</v>
      </c>
      <c r="L128">
        <f t="shared" si="8"/>
        <v>16110.631131217269</v>
      </c>
      <c r="N128">
        <v>17.570689999999999</v>
      </c>
      <c r="O128">
        <v>-3.9961660000000001</v>
      </c>
      <c r="P128" t="s">
        <v>291</v>
      </c>
      <c r="Q128" t="s">
        <v>24</v>
      </c>
      <c r="U128" s="9">
        <f t="shared" si="11"/>
        <v>-43831</v>
      </c>
      <c r="W128" s="9">
        <f t="shared" si="9"/>
        <v>-43831</v>
      </c>
      <c r="X128" s="9">
        <f t="shared" si="10"/>
        <v>0</v>
      </c>
      <c r="Z128">
        <v>0</v>
      </c>
      <c r="AB128" s="3">
        <v>0</v>
      </c>
      <c r="AC128" s="9">
        <v>28.25</v>
      </c>
      <c r="AD128" s="9">
        <v>28.25</v>
      </c>
      <c r="AF128">
        <v>42.977777777777767</v>
      </c>
      <c r="AG128">
        <v>8.2321310000000008</v>
      </c>
      <c r="AH128" s="5">
        <v>8.2321310000000008</v>
      </c>
    </row>
    <row r="129" spans="1:34" x14ac:dyDescent="0.3">
      <c r="A129" t="s">
        <v>292</v>
      </c>
      <c r="B129">
        <v>152</v>
      </c>
      <c r="C129" s="1">
        <v>440372000</v>
      </c>
      <c r="D129" s="1">
        <v>2314</v>
      </c>
      <c r="E129">
        <v>2314258065</v>
      </c>
      <c r="G129" s="14">
        <f t="shared" si="6"/>
        <v>1.6238034918721142E-9</v>
      </c>
      <c r="I129" s="1">
        <v>316</v>
      </c>
      <c r="J129">
        <f t="shared" si="7"/>
        <v>1393582.2784810127</v>
      </c>
      <c r="K129" s="1">
        <v>316</v>
      </c>
      <c r="L129">
        <f t="shared" si="8"/>
        <v>1393582.2784810127</v>
      </c>
      <c r="N129">
        <v>35.9375</v>
      </c>
      <c r="O129">
        <v>14.375416</v>
      </c>
      <c r="P129" t="s">
        <v>293</v>
      </c>
      <c r="Q129" t="s">
        <v>27</v>
      </c>
      <c r="U129" s="9">
        <f t="shared" si="11"/>
        <v>-43831</v>
      </c>
      <c r="V129" s="2">
        <v>43898</v>
      </c>
      <c r="W129" s="9">
        <f t="shared" si="9"/>
        <v>67</v>
      </c>
      <c r="X129" s="9">
        <f t="shared" si="10"/>
        <v>-43898</v>
      </c>
      <c r="Z129">
        <v>0</v>
      </c>
      <c r="AB129" s="3">
        <v>0</v>
      </c>
      <c r="AC129" s="9">
        <v>19.2</v>
      </c>
      <c r="AD129" s="9">
        <v>19.2</v>
      </c>
      <c r="AF129">
        <v>76</v>
      </c>
      <c r="AH129" s="6">
        <v>7.3897114400000001</v>
      </c>
    </row>
    <row r="130" spans="1:34" x14ac:dyDescent="0.3">
      <c r="A130" t="s">
        <v>294</v>
      </c>
      <c r="B130">
        <v>153</v>
      </c>
      <c r="C130" s="1">
        <v>58791000</v>
      </c>
      <c r="D130">
        <v>9</v>
      </c>
      <c r="E130">
        <v>8790697.6699999999</v>
      </c>
      <c r="G130" s="14">
        <f t="shared" si="6"/>
        <v>6.3155710574109887E-12</v>
      </c>
      <c r="I130">
        <v>181</v>
      </c>
      <c r="J130">
        <f t="shared" si="7"/>
        <v>324812.15469613258</v>
      </c>
      <c r="K130">
        <v>181</v>
      </c>
      <c r="L130">
        <f t="shared" si="8"/>
        <v>324812.15469613258</v>
      </c>
      <c r="N130">
        <v>7.1314700000000002</v>
      </c>
      <c r="O130">
        <v>171.18447800000001</v>
      </c>
      <c r="P130" t="s">
        <v>295</v>
      </c>
      <c r="Q130" t="s">
        <v>213</v>
      </c>
      <c r="U130" s="9">
        <f t="shared" si="11"/>
        <v>-43831</v>
      </c>
      <c r="W130" s="9">
        <f t="shared" si="9"/>
        <v>-43831</v>
      </c>
      <c r="X130" s="9">
        <f t="shared" si="10"/>
        <v>0</v>
      </c>
      <c r="Z130">
        <v>0</v>
      </c>
      <c r="AB130" s="3">
        <v>0</v>
      </c>
      <c r="AC130" s="9">
        <v>27.4</v>
      </c>
      <c r="AD130" s="9">
        <v>27.4</v>
      </c>
      <c r="AF130" s="4">
        <v>80</v>
      </c>
      <c r="AH130" s="6">
        <v>6.5181747799999998</v>
      </c>
    </row>
    <row r="131" spans="1:34" x14ac:dyDescent="0.3">
      <c r="A131" t="s">
        <v>296</v>
      </c>
      <c r="B131">
        <v>154</v>
      </c>
      <c r="C131" s="1">
        <v>375554000</v>
      </c>
      <c r="D131">
        <v>547</v>
      </c>
      <c r="E131">
        <v>546516129</v>
      </c>
      <c r="G131" s="14">
        <f t="shared" ref="G131:G194" si="12">D131/1425049281875.94</f>
        <v>3.8384637426709007E-10</v>
      </c>
      <c r="J131" t="str">
        <f t="shared" ref="J131:J194" si="13">IFERROR(C131/I131,"Error")</f>
        <v>Error</v>
      </c>
      <c r="K131" s="11">
        <v>1128</v>
      </c>
      <c r="L131" s="12">
        <f t="shared" ref="L131:L194" si="14">C131/K131</f>
        <v>332937.94326241134</v>
      </c>
      <c r="N131">
        <v>14.641529999999999</v>
      </c>
      <c r="O131">
        <v>-61.024174000000002</v>
      </c>
      <c r="P131" t="s">
        <v>297</v>
      </c>
      <c r="Q131" t="s">
        <v>42</v>
      </c>
      <c r="U131" s="9">
        <f t="shared" si="11"/>
        <v>-43831</v>
      </c>
      <c r="V131" s="2">
        <v>43898</v>
      </c>
      <c r="W131" s="9">
        <f t="shared" ref="W131:W194" si="15">V131-DATE(2020,1,1)</f>
        <v>67</v>
      </c>
      <c r="X131" s="9">
        <f t="shared" ref="X131:X194" si="16">U131-W131</f>
        <v>-43898</v>
      </c>
      <c r="Z131">
        <v>0</v>
      </c>
      <c r="AB131" s="3">
        <v>0</v>
      </c>
      <c r="AD131" s="10">
        <v>24.888888900000001</v>
      </c>
      <c r="AF131">
        <v>77.242857142857133</v>
      </c>
      <c r="AH131" s="6">
        <v>7.4946067799999998</v>
      </c>
    </row>
    <row r="132" spans="1:34" x14ac:dyDescent="0.3">
      <c r="A132" t="s">
        <v>298</v>
      </c>
      <c r="B132">
        <v>155</v>
      </c>
      <c r="C132" s="1">
        <v>4525696000</v>
      </c>
      <c r="D132">
        <v>0</v>
      </c>
      <c r="E132">
        <v>0</v>
      </c>
      <c r="G132" s="14">
        <f t="shared" si="12"/>
        <v>0</v>
      </c>
      <c r="I132" s="1">
        <v>1030700</v>
      </c>
      <c r="J132">
        <f t="shared" si="13"/>
        <v>4390.8955079072475</v>
      </c>
      <c r="K132" s="1">
        <v>1030700</v>
      </c>
      <c r="L132">
        <f t="shared" si="14"/>
        <v>4390.8955079072475</v>
      </c>
      <c r="N132">
        <v>21.00789</v>
      </c>
      <c r="O132">
        <v>-10.940835</v>
      </c>
      <c r="P132" t="s">
        <v>299</v>
      </c>
      <c r="Q132" t="s">
        <v>79</v>
      </c>
      <c r="U132" s="9">
        <f t="shared" ref="U132:U195" si="17">T132-DATE(2020,1,1)</f>
        <v>-43831</v>
      </c>
      <c r="V132" s="2">
        <v>43905</v>
      </c>
      <c r="W132" s="9">
        <f t="shared" si="15"/>
        <v>74</v>
      </c>
      <c r="X132" s="9">
        <f t="shared" si="16"/>
        <v>-43905</v>
      </c>
      <c r="Z132">
        <v>0</v>
      </c>
      <c r="AB132" s="3">
        <v>0</v>
      </c>
      <c r="AC132" s="9">
        <v>27.65</v>
      </c>
      <c r="AD132" s="9">
        <v>27.65</v>
      </c>
      <c r="AF132" s="4">
        <v>54</v>
      </c>
      <c r="AH132" s="6">
        <v>6.9302679999999999</v>
      </c>
    </row>
    <row r="133" spans="1:34" x14ac:dyDescent="0.3">
      <c r="A133" t="s">
        <v>300</v>
      </c>
      <c r="B133">
        <v>156</v>
      </c>
      <c r="C133" s="1">
        <v>1269668000</v>
      </c>
      <c r="D133" s="1">
        <v>1455</v>
      </c>
      <c r="E133">
        <v>1454838710</v>
      </c>
      <c r="G133" s="14">
        <f t="shared" si="12"/>
        <v>1.0210173209481098E-9</v>
      </c>
      <c r="I133" s="1">
        <v>2030</v>
      </c>
      <c r="J133">
        <f t="shared" si="13"/>
        <v>625452.21674876846</v>
      </c>
      <c r="K133" s="1">
        <v>2030</v>
      </c>
      <c r="L133">
        <f t="shared" si="14"/>
        <v>625452.21674876846</v>
      </c>
      <c r="N133">
        <v>-20.348400000000002</v>
      </c>
      <c r="O133">
        <v>57.552152</v>
      </c>
      <c r="P133" t="s">
        <v>301</v>
      </c>
      <c r="Q133" t="s">
        <v>106</v>
      </c>
      <c r="U133" s="9">
        <f t="shared" si="17"/>
        <v>-43831</v>
      </c>
      <c r="V133" s="2">
        <v>43909</v>
      </c>
      <c r="W133" s="9">
        <f t="shared" si="15"/>
        <v>78</v>
      </c>
      <c r="X133" s="9">
        <f t="shared" si="16"/>
        <v>-43909</v>
      </c>
      <c r="Z133">
        <v>0</v>
      </c>
      <c r="AB133" s="3">
        <v>0</v>
      </c>
      <c r="AC133" s="9">
        <v>22.4</v>
      </c>
      <c r="AD133" s="9">
        <v>22.4</v>
      </c>
      <c r="AF133">
        <v>79.75</v>
      </c>
      <c r="AG133">
        <v>7.5931509999999998</v>
      </c>
      <c r="AH133" s="5">
        <v>7.5931509999999998</v>
      </c>
    </row>
    <row r="134" spans="1:34" x14ac:dyDescent="0.3">
      <c r="A134" t="s">
        <v>302</v>
      </c>
      <c r="B134">
        <v>157</v>
      </c>
      <c r="C134" s="1">
        <v>266150000</v>
      </c>
      <c r="D134">
        <v>0</v>
      </c>
      <c r="E134">
        <v>0</v>
      </c>
      <c r="G134" s="14">
        <f t="shared" si="12"/>
        <v>0</v>
      </c>
      <c r="J134" t="str">
        <f t="shared" si="13"/>
        <v>Error</v>
      </c>
      <c r="K134" s="12">
        <v>374</v>
      </c>
      <c r="L134" s="12">
        <f t="shared" si="14"/>
        <v>711631.01604278071</v>
      </c>
      <c r="N134">
        <v>-12.827500000000001</v>
      </c>
      <c r="O134">
        <v>45.166243999999999</v>
      </c>
      <c r="P134" t="s">
        <v>303</v>
      </c>
      <c r="Q134" t="s">
        <v>106</v>
      </c>
      <c r="U134" s="9">
        <f t="shared" si="17"/>
        <v>-43831</v>
      </c>
      <c r="V134" s="2">
        <v>43905</v>
      </c>
      <c r="W134" s="9">
        <f t="shared" si="15"/>
        <v>74</v>
      </c>
      <c r="X134" s="9">
        <f t="shared" si="16"/>
        <v>-43905</v>
      </c>
      <c r="Z134">
        <v>0</v>
      </c>
      <c r="AB134" s="3">
        <v>0</v>
      </c>
      <c r="AD134" s="10">
        <v>24.005555600000001</v>
      </c>
      <c r="AF134" s="4">
        <v>80</v>
      </c>
      <c r="AH134" s="6">
        <v>7.1005028899999996</v>
      </c>
    </row>
    <row r="135" spans="1:34" x14ac:dyDescent="0.3">
      <c r="A135" t="s">
        <v>304</v>
      </c>
      <c r="B135">
        <v>159</v>
      </c>
      <c r="C135" s="1">
        <v>127575529000</v>
      </c>
      <c r="D135" s="1">
        <v>43177</v>
      </c>
      <c r="E135">
        <v>43177290323</v>
      </c>
      <c r="G135" s="14">
        <f t="shared" si="12"/>
        <v>3.0298601282870472E-8</v>
      </c>
      <c r="I135" s="1">
        <v>1943945</v>
      </c>
      <c r="J135">
        <f t="shared" si="13"/>
        <v>65627.1288539542</v>
      </c>
      <c r="K135" s="1">
        <v>1943945</v>
      </c>
      <c r="L135">
        <f t="shared" si="14"/>
        <v>65627.1288539542</v>
      </c>
      <c r="N135">
        <v>23.634499999999999</v>
      </c>
      <c r="O135">
        <v>-102.552784</v>
      </c>
      <c r="P135" t="s">
        <v>305</v>
      </c>
      <c r="Q135" t="s">
        <v>76</v>
      </c>
      <c r="U135" s="9">
        <f t="shared" si="17"/>
        <v>-43831</v>
      </c>
      <c r="V135" s="2">
        <v>43890</v>
      </c>
      <c r="W135" s="9">
        <f t="shared" si="15"/>
        <v>59</v>
      </c>
      <c r="X135" s="9">
        <f t="shared" si="16"/>
        <v>-43890</v>
      </c>
      <c r="Z135">
        <v>0</v>
      </c>
      <c r="AB135" s="3">
        <v>0</v>
      </c>
      <c r="AC135" s="9">
        <v>21</v>
      </c>
      <c r="AD135" s="9">
        <v>21</v>
      </c>
      <c r="AF135">
        <v>66.504999999999995</v>
      </c>
      <c r="AG135">
        <v>6.9429829999999999</v>
      </c>
      <c r="AH135" s="5">
        <v>6.9429829999999999</v>
      </c>
    </row>
    <row r="136" spans="1:34" x14ac:dyDescent="0.3">
      <c r="A136" t="s">
        <v>213</v>
      </c>
      <c r="B136">
        <v>160</v>
      </c>
      <c r="C136" s="1">
        <v>543486000</v>
      </c>
      <c r="D136">
        <v>20</v>
      </c>
      <c r="E136">
        <v>19939849.620000001</v>
      </c>
      <c r="G136" s="14">
        <f t="shared" si="12"/>
        <v>1.4034602349802197E-11</v>
      </c>
      <c r="J136" t="str">
        <f t="shared" si="13"/>
        <v>Error</v>
      </c>
      <c r="K136" s="12">
        <v>702</v>
      </c>
      <c r="L136" s="12">
        <f t="shared" si="14"/>
        <v>774196.58119658125</v>
      </c>
      <c r="N136">
        <v>7.4255500000000003</v>
      </c>
      <c r="O136">
        <v>150.55081200000001</v>
      </c>
      <c r="P136" t="s">
        <v>306</v>
      </c>
      <c r="Q136" t="s">
        <v>213</v>
      </c>
      <c r="U136" s="9">
        <f t="shared" si="17"/>
        <v>-43831</v>
      </c>
      <c r="W136" s="9">
        <f t="shared" si="15"/>
        <v>-43831</v>
      </c>
      <c r="X136" s="9">
        <f t="shared" si="16"/>
        <v>0</v>
      </c>
      <c r="Z136">
        <v>0</v>
      </c>
      <c r="AB136" s="3">
        <v>0</v>
      </c>
      <c r="AD136" s="10"/>
      <c r="AF136" s="4">
        <v>85</v>
      </c>
      <c r="AH136" s="6">
        <v>6.4564395599999997</v>
      </c>
    </row>
    <row r="137" spans="1:34" x14ac:dyDescent="0.3">
      <c r="A137" t="s">
        <v>307</v>
      </c>
      <c r="B137">
        <v>161</v>
      </c>
      <c r="C137" s="1">
        <v>113815000</v>
      </c>
      <c r="D137" s="1">
        <v>0</v>
      </c>
      <c r="E137">
        <v>0</v>
      </c>
      <c r="G137" s="14">
        <f t="shared" si="12"/>
        <v>0</v>
      </c>
      <c r="I137">
        <v>702</v>
      </c>
      <c r="J137">
        <f t="shared" si="13"/>
        <v>162129.62962962964</v>
      </c>
      <c r="K137">
        <v>702</v>
      </c>
      <c r="L137">
        <f t="shared" si="14"/>
        <v>162129.62962962964</v>
      </c>
      <c r="U137" s="9">
        <f t="shared" si="17"/>
        <v>-43831</v>
      </c>
      <c r="W137" s="9">
        <f t="shared" si="15"/>
        <v>-43831</v>
      </c>
      <c r="X137" s="9">
        <f t="shared" si="16"/>
        <v>0</v>
      </c>
      <c r="Z137">
        <v>0</v>
      </c>
      <c r="AB137" s="3">
        <v>0</v>
      </c>
      <c r="AC137" s="9">
        <v>25.85</v>
      </c>
      <c r="AD137" s="9">
        <v>25.85</v>
      </c>
      <c r="AF137" s="4"/>
      <c r="AH137" s="6">
        <v>6.5676311099999998</v>
      </c>
    </row>
    <row r="138" spans="1:34" x14ac:dyDescent="0.3">
      <c r="A138" t="s">
        <v>308</v>
      </c>
      <c r="B138">
        <v>164</v>
      </c>
      <c r="C138" s="1">
        <v>38964</v>
      </c>
      <c r="D138">
        <v>364</v>
      </c>
      <c r="E138">
        <v>364354838.69999999</v>
      </c>
      <c r="G138" s="14">
        <f t="shared" si="12"/>
        <v>2.5542976276639997E-10</v>
      </c>
      <c r="I138">
        <v>2</v>
      </c>
      <c r="J138">
        <f t="shared" si="13"/>
        <v>19482</v>
      </c>
      <c r="K138">
        <v>2</v>
      </c>
      <c r="L138">
        <f t="shared" si="14"/>
        <v>19482</v>
      </c>
      <c r="N138">
        <v>43.750300000000003</v>
      </c>
      <c r="O138">
        <v>7.4128410000000002</v>
      </c>
      <c r="P138" t="s">
        <v>309</v>
      </c>
      <c r="Q138" t="s">
        <v>58</v>
      </c>
      <c r="U138" s="9">
        <f t="shared" si="17"/>
        <v>-43831</v>
      </c>
      <c r="V138" s="2">
        <v>43891</v>
      </c>
      <c r="W138" s="9">
        <f t="shared" si="15"/>
        <v>60</v>
      </c>
      <c r="X138" s="9">
        <f t="shared" si="16"/>
        <v>-43891</v>
      </c>
      <c r="Z138">
        <v>0</v>
      </c>
      <c r="AB138" s="3">
        <v>0</v>
      </c>
      <c r="AC138" s="9">
        <v>13.55</v>
      </c>
      <c r="AD138" s="9">
        <v>13.55</v>
      </c>
      <c r="AF138" s="4">
        <v>76</v>
      </c>
      <c r="AH138" s="6">
        <v>5.9640668899999998</v>
      </c>
    </row>
    <row r="139" spans="1:34" x14ac:dyDescent="0.3">
      <c r="A139" t="s">
        <v>310</v>
      </c>
      <c r="B139">
        <v>165</v>
      </c>
      <c r="C139" s="1">
        <v>3225167000</v>
      </c>
      <c r="D139">
        <v>482</v>
      </c>
      <c r="E139">
        <v>482354838.69999999</v>
      </c>
      <c r="G139" s="14">
        <f t="shared" si="12"/>
        <v>3.3823391663023293E-10</v>
      </c>
      <c r="I139" s="1">
        <v>1553556</v>
      </c>
      <c r="J139">
        <f t="shared" si="13"/>
        <v>2075.9901799484537</v>
      </c>
      <c r="K139" s="1">
        <v>1553556</v>
      </c>
      <c r="L139">
        <f t="shared" si="14"/>
        <v>2075.9901799484537</v>
      </c>
      <c r="N139">
        <v>46.862499999999997</v>
      </c>
      <c r="O139">
        <v>103.846656</v>
      </c>
      <c r="P139" t="s">
        <v>311</v>
      </c>
      <c r="Q139" t="s">
        <v>126</v>
      </c>
      <c r="U139" s="9">
        <f t="shared" si="17"/>
        <v>-43831</v>
      </c>
      <c r="V139" s="2">
        <v>43900</v>
      </c>
      <c r="W139" s="9">
        <f t="shared" si="15"/>
        <v>69</v>
      </c>
      <c r="X139" s="9">
        <f t="shared" si="16"/>
        <v>-43900</v>
      </c>
      <c r="Z139">
        <v>0</v>
      </c>
      <c r="AB139" s="3">
        <v>0</v>
      </c>
      <c r="AC139" s="9">
        <v>-0.7</v>
      </c>
      <c r="AD139" s="9">
        <v>-0.7</v>
      </c>
      <c r="AF139" s="4">
        <v>63</v>
      </c>
      <c r="AG139">
        <v>8.0416989999999995</v>
      </c>
      <c r="AH139" s="5">
        <v>8.0416989999999995</v>
      </c>
    </row>
    <row r="140" spans="1:34" x14ac:dyDescent="0.3">
      <c r="A140" t="s">
        <v>312</v>
      </c>
      <c r="B140">
        <v>166</v>
      </c>
      <c r="C140" s="1">
        <v>627987000</v>
      </c>
      <c r="D140" s="1">
        <v>1407</v>
      </c>
      <c r="E140">
        <v>1407387097</v>
      </c>
      <c r="G140" s="14">
        <f t="shared" si="12"/>
        <v>9.8733427530858455E-10</v>
      </c>
      <c r="I140" s="1">
        <v>13452</v>
      </c>
      <c r="J140">
        <f t="shared" si="13"/>
        <v>46683.541480820699</v>
      </c>
      <c r="K140" s="1">
        <v>13452</v>
      </c>
      <c r="L140">
        <f t="shared" si="14"/>
        <v>46683.541480820699</v>
      </c>
      <c r="N140">
        <v>42.708680000000001</v>
      </c>
      <c r="O140">
        <v>19.374389999999998</v>
      </c>
      <c r="P140" t="s">
        <v>313</v>
      </c>
      <c r="Q140" t="s">
        <v>27</v>
      </c>
      <c r="U140" s="9">
        <f t="shared" si="17"/>
        <v>-43831</v>
      </c>
      <c r="V140" s="2">
        <v>43908</v>
      </c>
      <c r="W140" s="9">
        <f t="shared" si="15"/>
        <v>77</v>
      </c>
      <c r="X140" s="9">
        <f t="shared" si="16"/>
        <v>-43908</v>
      </c>
      <c r="Z140">
        <v>0</v>
      </c>
      <c r="AB140" s="3">
        <v>0</v>
      </c>
      <c r="AC140" s="9">
        <v>10.55</v>
      </c>
      <c r="AD140" s="9">
        <v>10.55</v>
      </c>
      <c r="AF140" s="4">
        <v>64</v>
      </c>
      <c r="AH140" s="6">
        <v>6.26232378</v>
      </c>
    </row>
    <row r="141" spans="1:34" x14ac:dyDescent="0.3">
      <c r="A141" t="s">
        <v>314</v>
      </c>
      <c r="B141">
        <v>167</v>
      </c>
      <c r="C141" s="1">
        <v>4989000</v>
      </c>
      <c r="D141">
        <v>9</v>
      </c>
      <c r="E141">
        <v>9354838.7100000009</v>
      </c>
      <c r="G141" s="14">
        <f t="shared" si="12"/>
        <v>6.3155710574109887E-12</v>
      </c>
      <c r="J141" t="str">
        <f t="shared" si="13"/>
        <v>Error</v>
      </c>
      <c r="K141" s="12">
        <v>102</v>
      </c>
      <c r="L141" s="12">
        <f t="shared" si="14"/>
        <v>48911.76470588235</v>
      </c>
      <c r="N141">
        <v>16.7425</v>
      </c>
      <c r="O141">
        <v>-62.187365999999997</v>
      </c>
      <c r="P141" t="s">
        <v>315</v>
      </c>
      <c r="Q141" t="s">
        <v>42</v>
      </c>
      <c r="U141" s="9">
        <f t="shared" si="17"/>
        <v>-43831</v>
      </c>
      <c r="V141" s="2">
        <v>43909</v>
      </c>
      <c r="W141" s="9">
        <f t="shared" si="15"/>
        <v>78</v>
      </c>
      <c r="X141" s="9">
        <f t="shared" si="16"/>
        <v>-43909</v>
      </c>
      <c r="Z141">
        <v>0</v>
      </c>
      <c r="AB141" s="3">
        <v>0</v>
      </c>
      <c r="AD141" s="10">
        <v>25.733333300000002</v>
      </c>
      <c r="AF141" s="4">
        <v>72</v>
      </c>
      <c r="AH141" s="6">
        <v>7.190931</v>
      </c>
    </row>
    <row r="142" spans="1:34" x14ac:dyDescent="0.3">
      <c r="A142" t="s">
        <v>316</v>
      </c>
      <c r="B142">
        <v>169</v>
      </c>
      <c r="C142" s="1">
        <v>36471769000</v>
      </c>
      <c r="D142" s="1">
        <v>12038</v>
      </c>
      <c r="E142">
        <v>12037967742</v>
      </c>
      <c r="G142" s="14">
        <f t="shared" si="12"/>
        <v>8.4474271543459416E-9</v>
      </c>
      <c r="I142" s="1">
        <v>446300</v>
      </c>
      <c r="J142">
        <f t="shared" si="13"/>
        <v>81720.29800582568</v>
      </c>
      <c r="K142" s="1">
        <v>446300</v>
      </c>
      <c r="L142">
        <f t="shared" si="14"/>
        <v>81720.29800582568</v>
      </c>
      <c r="N142">
        <v>31.791699999999999</v>
      </c>
      <c r="O142">
        <v>-7.0926200000000001</v>
      </c>
      <c r="P142" t="s">
        <v>317</v>
      </c>
      <c r="Q142" t="s">
        <v>318</v>
      </c>
      <c r="T142" s="2">
        <v>43902</v>
      </c>
      <c r="U142" s="9">
        <f t="shared" si="17"/>
        <v>71</v>
      </c>
      <c r="V142" s="2">
        <v>43893</v>
      </c>
      <c r="W142" s="9">
        <f t="shared" si="15"/>
        <v>62</v>
      </c>
      <c r="X142" s="9">
        <f t="shared" si="16"/>
        <v>9</v>
      </c>
      <c r="Z142">
        <v>66</v>
      </c>
      <c r="AB142" s="3">
        <v>1.47</v>
      </c>
      <c r="AC142" s="9">
        <v>17.100000000000001</v>
      </c>
      <c r="AD142" s="9">
        <v>17.100000000000001</v>
      </c>
      <c r="AF142" s="4">
        <v>63</v>
      </c>
      <c r="AG142">
        <v>8.2630920000000003</v>
      </c>
      <c r="AH142" s="5">
        <v>8.2630920000000003</v>
      </c>
    </row>
    <row r="143" spans="1:34" x14ac:dyDescent="0.3">
      <c r="A143" t="s">
        <v>319</v>
      </c>
      <c r="B143">
        <v>170</v>
      </c>
      <c r="C143" s="1">
        <v>30366036000</v>
      </c>
      <c r="D143" s="1">
        <v>1462</v>
      </c>
      <c r="E143">
        <v>1462255814</v>
      </c>
      <c r="G143" s="14">
        <f t="shared" si="12"/>
        <v>1.0259294317705405E-9</v>
      </c>
      <c r="I143" s="1">
        <v>786380</v>
      </c>
      <c r="J143">
        <f t="shared" si="13"/>
        <v>38614.964775299472</v>
      </c>
      <c r="K143" s="1">
        <v>786380</v>
      </c>
      <c r="L143">
        <f t="shared" si="14"/>
        <v>38614.964775299472</v>
      </c>
      <c r="N143">
        <v>-18.665700000000001</v>
      </c>
      <c r="O143">
        <v>35.529561999999999</v>
      </c>
      <c r="P143" t="s">
        <v>320</v>
      </c>
      <c r="Q143" t="s">
        <v>106</v>
      </c>
      <c r="U143" s="9">
        <f t="shared" si="17"/>
        <v>-43831</v>
      </c>
      <c r="W143" s="9">
        <f t="shared" si="15"/>
        <v>-43831</v>
      </c>
      <c r="X143" s="9">
        <f t="shared" si="16"/>
        <v>0</v>
      </c>
      <c r="Z143">
        <v>0</v>
      </c>
      <c r="AB143" s="3">
        <v>0</v>
      </c>
      <c r="AC143" s="9">
        <v>23.8</v>
      </c>
      <c r="AD143" s="9">
        <v>23.8</v>
      </c>
      <c r="AF143" s="4">
        <v>74</v>
      </c>
      <c r="AH143" s="6">
        <v>7.1005028899999996</v>
      </c>
    </row>
    <row r="144" spans="1:34" x14ac:dyDescent="0.3">
      <c r="A144" t="s">
        <v>321</v>
      </c>
      <c r="B144">
        <v>171</v>
      </c>
      <c r="C144" s="1">
        <v>54045420000</v>
      </c>
      <c r="D144" s="1">
        <v>4010</v>
      </c>
      <c r="E144">
        <v>4009967742</v>
      </c>
      <c r="G144" s="14">
        <f t="shared" si="12"/>
        <v>2.8139377711353406E-9</v>
      </c>
      <c r="I144" s="1">
        <v>653508</v>
      </c>
      <c r="J144">
        <f t="shared" si="13"/>
        <v>82700.471914651396</v>
      </c>
      <c r="K144" s="1">
        <v>653508</v>
      </c>
      <c r="L144">
        <f t="shared" si="14"/>
        <v>82700.471914651396</v>
      </c>
      <c r="N144">
        <v>21.913969999999999</v>
      </c>
      <c r="O144">
        <v>95.956222999999994</v>
      </c>
      <c r="P144" t="s">
        <v>322</v>
      </c>
      <c r="Q144" t="s">
        <v>323</v>
      </c>
      <c r="U144" s="9">
        <f t="shared" si="17"/>
        <v>-43831</v>
      </c>
      <c r="W144" s="9">
        <f t="shared" si="15"/>
        <v>-43831</v>
      </c>
      <c r="X144" s="9">
        <f t="shared" si="16"/>
        <v>0</v>
      </c>
      <c r="Z144">
        <v>0</v>
      </c>
      <c r="AB144" s="3">
        <v>0</v>
      </c>
      <c r="AC144" s="9">
        <v>13.05</v>
      </c>
      <c r="AD144" s="9">
        <v>13.05</v>
      </c>
      <c r="AF144" s="4">
        <v>76</v>
      </c>
      <c r="AH144" s="6">
        <v>7.30263989</v>
      </c>
    </row>
    <row r="145" spans="1:34" x14ac:dyDescent="0.3">
      <c r="A145" t="s">
        <v>324</v>
      </c>
      <c r="B145">
        <v>172</v>
      </c>
      <c r="C145" s="1">
        <v>2494530000</v>
      </c>
      <c r="D145" s="1">
        <v>1672</v>
      </c>
      <c r="E145">
        <v>1672488372</v>
      </c>
      <c r="G145" s="14">
        <f t="shared" si="12"/>
        <v>1.1732927564434636E-9</v>
      </c>
      <c r="I145" s="1">
        <v>823290</v>
      </c>
      <c r="J145">
        <f t="shared" si="13"/>
        <v>3029.9529934773896</v>
      </c>
      <c r="K145" s="1">
        <v>823290</v>
      </c>
      <c r="L145">
        <f t="shared" si="14"/>
        <v>3029.9529934773896</v>
      </c>
      <c r="N145">
        <v>-22.957640000000001</v>
      </c>
      <c r="O145">
        <v>18.490410000000001</v>
      </c>
      <c r="P145" t="s">
        <v>325</v>
      </c>
      <c r="U145" s="9">
        <f t="shared" si="17"/>
        <v>-43831</v>
      </c>
      <c r="V145" s="2">
        <v>43905</v>
      </c>
      <c r="W145" s="9">
        <f t="shared" si="15"/>
        <v>74</v>
      </c>
      <c r="X145" s="9">
        <f t="shared" si="16"/>
        <v>-43905</v>
      </c>
      <c r="Z145">
        <v>0</v>
      </c>
      <c r="AB145" s="3">
        <v>0</v>
      </c>
      <c r="AC145" s="9">
        <v>19.95</v>
      </c>
      <c r="AD145" s="9">
        <v>19.95</v>
      </c>
      <c r="AF145" s="4">
        <v>33</v>
      </c>
      <c r="AH145" s="6">
        <v>7.0602813299999996</v>
      </c>
    </row>
    <row r="146" spans="1:34" x14ac:dyDescent="0.3">
      <c r="A146" t="s">
        <v>326</v>
      </c>
      <c r="B146">
        <v>173</v>
      </c>
      <c r="C146" s="1">
        <v>10756000</v>
      </c>
      <c r="D146" s="1">
        <v>0</v>
      </c>
      <c r="E146">
        <v>0</v>
      </c>
      <c r="G146" s="14">
        <f t="shared" si="12"/>
        <v>0</v>
      </c>
      <c r="J146" t="str">
        <f t="shared" si="13"/>
        <v>Error</v>
      </c>
      <c r="K146" s="12">
        <v>21</v>
      </c>
      <c r="L146" s="12">
        <f t="shared" si="14"/>
        <v>512190.47619047621</v>
      </c>
      <c r="N146">
        <v>-0.52278000000000002</v>
      </c>
      <c r="O146">
        <v>166.93150299999999</v>
      </c>
      <c r="P146" t="s">
        <v>327</v>
      </c>
      <c r="U146" s="9">
        <f t="shared" si="17"/>
        <v>-43831</v>
      </c>
      <c r="W146" s="9">
        <f t="shared" si="15"/>
        <v>-43831</v>
      </c>
      <c r="X146" s="9">
        <f t="shared" si="16"/>
        <v>0</v>
      </c>
      <c r="Z146">
        <v>0</v>
      </c>
      <c r="AB146" s="3">
        <v>0</v>
      </c>
      <c r="AD146" s="10">
        <v>23.6555556</v>
      </c>
      <c r="AF146" s="4">
        <v>72</v>
      </c>
      <c r="AH146" s="6">
        <v>6.3363214399999999</v>
      </c>
    </row>
    <row r="147" spans="1:34" x14ac:dyDescent="0.3">
      <c r="A147" t="s">
        <v>328</v>
      </c>
      <c r="B147">
        <v>174</v>
      </c>
      <c r="C147" s="1">
        <v>28608710000</v>
      </c>
      <c r="D147" s="1">
        <v>1087</v>
      </c>
      <c r="E147">
        <v>1086903226</v>
      </c>
      <c r="G147" s="14">
        <f t="shared" si="12"/>
        <v>7.6278063771174937E-10</v>
      </c>
      <c r="I147" s="1">
        <v>143351</v>
      </c>
      <c r="J147">
        <f t="shared" si="13"/>
        <v>199571.05287022764</v>
      </c>
      <c r="K147" s="1">
        <v>143351</v>
      </c>
      <c r="L147">
        <f t="shared" si="14"/>
        <v>199571.05287022764</v>
      </c>
      <c r="N147">
        <v>28.394860000000001</v>
      </c>
      <c r="O147">
        <v>84.124008000000003</v>
      </c>
      <c r="P147" t="s">
        <v>329</v>
      </c>
      <c r="U147" s="9">
        <f t="shared" si="17"/>
        <v>-43831</v>
      </c>
      <c r="V147" s="2">
        <v>43856</v>
      </c>
      <c r="W147" s="9">
        <f t="shared" si="15"/>
        <v>25</v>
      </c>
      <c r="X147" s="9">
        <f t="shared" si="16"/>
        <v>-43856</v>
      </c>
      <c r="Z147">
        <v>0</v>
      </c>
      <c r="AB147" s="3">
        <v>0</v>
      </c>
      <c r="AC147" s="9">
        <v>8.1</v>
      </c>
      <c r="AD147" s="9">
        <v>8.1</v>
      </c>
      <c r="AF147" s="4">
        <v>78</v>
      </c>
      <c r="AH147" s="6">
        <v>8.4389516699999998</v>
      </c>
    </row>
    <row r="148" spans="1:34" x14ac:dyDescent="0.3">
      <c r="A148" t="s">
        <v>330</v>
      </c>
      <c r="B148">
        <v>175</v>
      </c>
      <c r="C148" s="1">
        <v>17097130000</v>
      </c>
      <c r="D148" s="1">
        <v>19627</v>
      </c>
      <c r="E148">
        <v>19627483871</v>
      </c>
      <c r="G148" s="14">
        <f t="shared" si="12"/>
        <v>1.3772857015978386E-8</v>
      </c>
      <c r="I148" s="1">
        <v>33893</v>
      </c>
      <c r="J148">
        <f t="shared" si="13"/>
        <v>504444.28052990296</v>
      </c>
      <c r="K148" s="1">
        <v>33893</v>
      </c>
      <c r="L148">
        <f t="shared" si="14"/>
        <v>504444.28052990296</v>
      </c>
      <c r="N148">
        <v>52.132629999999999</v>
      </c>
      <c r="O148">
        <v>5.2912660000000002</v>
      </c>
      <c r="P148" t="s">
        <v>331</v>
      </c>
      <c r="T148" s="2">
        <v>43891</v>
      </c>
      <c r="U148" s="9">
        <f t="shared" si="17"/>
        <v>60</v>
      </c>
      <c r="V148" s="2">
        <v>43889</v>
      </c>
      <c r="W148" s="9">
        <f t="shared" si="15"/>
        <v>58</v>
      </c>
      <c r="X148" s="9">
        <f t="shared" si="16"/>
        <v>2</v>
      </c>
      <c r="Z148">
        <v>2106</v>
      </c>
      <c r="AB148" s="3">
        <v>14.8</v>
      </c>
      <c r="AC148" s="9">
        <v>9.25</v>
      </c>
      <c r="AD148" s="9">
        <v>9.25</v>
      </c>
      <c r="AF148">
        <v>81.680000000000007</v>
      </c>
      <c r="AG148">
        <v>4.0658079999999996</v>
      </c>
      <c r="AH148" s="5">
        <v>4.0658079999999996</v>
      </c>
    </row>
    <row r="149" spans="1:34" x14ac:dyDescent="0.3">
      <c r="A149" t="s">
        <v>332</v>
      </c>
      <c r="B149">
        <v>176</v>
      </c>
      <c r="C149" s="1">
        <v>282750000</v>
      </c>
      <c r="D149">
        <v>125</v>
      </c>
      <c r="E149">
        <v>124548387.09999999</v>
      </c>
      <c r="G149" s="14">
        <f t="shared" si="12"/>
        <v>8.7716264686263736E-11</v>
      </c>
      <c r="I149" s="1">
        <v>18275</v>
      </c>
      <c r="J149">
        <f t="shared" si="13"/>
        <v>15471.956224350206</v>
      </c>
      <c r="K149" s="1">
        <v>18275</v>
      </c>
      <c r="L149">
        <f t="shared" si="14"/>
        <v>15471.956224350206</v>
      </c>
      <c r="N149">
        <v>-20.904309999999999</v>
      </c>
      <c r="O149">
        <v>165.618042</v>
      </c>
      <c r="P149" t="s">
        <v>333</v>
      </c>
      <c r="U149" s="9">
        <f t="shared" si="17"/>
        <v>-43831</v>
      </c>
      <c r="V149" s="2">
        <v>43910</v>
      </c>
      <c r="W149" s="9">
        <f t="shared" si="15"/>
        <v>79</v>
      </c>
      <c r="X149" s="9">
        <f t="shared" si="16"/>
        <v>-43910</v>
      </c>
      <c r="Z149">
        <v>0</v>
      </c>
      <c r="AB149" s="3">
        <v>0</v>
      </c>
      <c r="AC149" s="9">
        <v>22.15</v>
      </c>
      <c r="AD149" s="9">
        <v>22.15</v>
      </c>
      <c r="AF149">
        <v>77.533333333333346</v>
      </c>
      <c r="AG149">
        <v>6.8103559999999996</v>
      </c>
      <c r="AH149" s="5">
        <v>6.8103559999999996</v>
      </c>
    </row>
    <row r="150" spans="1:34" x14ac:dyDescent="0.3">
      <c r="A150" t="s">
        <v>334</v>
      </c>
      <c r="B150">
        <v>177</v>
      </c>
      <c r="C150" s="1">
        <v>4783063000</v>
      </c>
      <c r="D150" s="1">
        <v>3852</v>
      </c>
      <c r="E150">
        <v>3851967742</v>
      </c>
      <c r="G150" s="14">
        <f t="shared" si="12"/>
        <v>2.703064412571903E-9</v>
      </c>
      <c r="I150" s="1">
        <v>267710</v>
      </c>
      <c r="J150">
        <f t="shared" si="13"/>
        <v>17866.583243061523</v>
      </c>
      <c r="K150" s="1">
        <v>267710</v>
      </c>
      <c r="L150">
        <f t="shared" si="14"/>
        <v>17866.583243061523</v>
      </c>
      <c r="N150">
        <v>-40.900559999999999</v>
      </c>
      <c r="O150">
        <v>174.88597100000001</v>
      </c>
      <c r="P150" t="s">
        <v>335</v>
      </c>
      <c r="T150" s="2">
        <v>43896</v>
      </c>
      <c r="U150" s="9">
        <f t="shared" si="17"/>
        <v>65</v>
      </c>
      <c r="V150" s="2">
        <v>43889</v>
      </c>
      <c r="W150" s="9">
        <f t="shared" si="15"/>
        <v>58</v>
      </c>
      <c r="X150" s="9">
        <f t="shared" si="16"/>
        <v>7</v>
      </c>
      <c r="Z150">
        <v>42</v>
      </c>
      <c r="AB150" s="3">
        <v>0.76</v>
      </c>
      <c r="AC150" s="9">
        <v>10.55</v>
      </c>
      <c r="AD150" s="9">
        <v>10.55</v>
      </c>
      <c r="AF150" s="4">
        <v>81</v>
      </c>
      <c r="AH150" s="6">
        <v>7.1209420000000003</v>
      </c>
    </row>
    <row r="151" spans="1:34" x14ac:dyDescent="0.3">
      <c r="A151" t="s">
        <v>336</v>
      </c>
      <c r="B151">
        <v>178</v>
      </c>
      <c r="C151" s="1">
        <v>6545502000</v>
      </c>
      <c r="D151" s="1">
        <v>1905</v>
      </c>
      <c r="E151">
        <v>1904627907</v>
      </c>
      <c r="G151" s="14">
        <f t="shared" si="12"/>
        <v>1.3367958738186592E-9</v>
      </c>
      <c r="I151" s="1">
        <v>119990</v>
      </c>
      <c r="J151">
        <f t="shared" si="13"/>
        <v>54550.395866322193</v>
      </c>
      <c r="K151" s="1">
        <v>119990</v>
      </c>
      <c r="L151">
        <f t="shared" si="14"/>
        <v>54550.395866322193</v>
      </c>
      <c r="N151">
        <v>12.86542</v>
      </c>
      <c r="O151">
        <v>-85.207228999999998</v>
      </c>
      <c r="P151" t="s">
        <v>337</v>
      </c>
      <c r="U151" s="9">
        <f t="shared" si="17"/>
        <v>-43831</v>
      </c>
      <c r="V151" s="2">
        <v>43910</v>
      </c>
      <c r="W151" s="9">
        <f t="shared" si="15"/>
        <v>79</v>
      </c>
      <c r="X151" s="9">
        <f t="shared" si="16"/>
        <v>-43910</v>
      </c>
      <c r="Z151">
        <v>0</v>
      </c>
      <c r="AB151" s="3">
        <v>0</v>
      </c>
      <c r="AC151" s="9">
        <v>24.9</v>
      </c>
      <c r="AD151" s="9">
        <v>24.9</v>
      </c>
      <c r="AF151">
        <v>79.059259259259278</v>
      </c>
      <c r="AG151">
        <v>6.6518259999999998</v>
      </c>
      <c r="AH151" s="5">
        <v>6.6518259999999998</v>
      </c>
    </row>
    <row r="152" spans="1:34" x14ac:dyDescent="0.3">
      <c r="A152" t="s">
        <v>338</v>
      </c>
      <c r="B152">
        <v>179</v>
      </c>
      <c r="C152" s="1">
        <v>23310715000</v>
      </c>
      <c r="D152">
        <v>180</v>
      </c>
      <c r="E152">
        <v>179741935.5</v>
      </c>
      <c r="G152" s="14">
        <f t="shared" si="12"/>
        <v>1.2631142114821977E-10</v>
      </c>
      <c r="I152" s="1">
        <v>1266700</v>
      </c>
      <c r="J152">
        <f t="shared" si="13"/>
        <v>18402.711770742877</v>
      </c>
      <c r="K152" s="1">
        <v>1266700</v>
      </c>
      <c r="L152">
        <f t="shared" si="14"/>
        <v>18402.711770742877</v>
      </c>
      <c r="N152">
        <v>17.607790000000001</v>
      </c>
      <c r="O152">
        <v>8.0816660000000002</v>
      </c>
      <c r="P152" t="s">
        <v>339</v>
      </c>
      <c r="U152" s="9">
        <f t="shared" si="17"/>
        <v>-43831</v>
      </c>
      <c r="V152" s="2">
        <v>43910</v>
      </c>
      <c r="W152" s="9">
        <f t="shared" si="15"/>
        <v>79</v>
      </c>
      <c r="X152" s="9">
        <f t="shared" si="16"/>
        <v>-43910</v>
      </c>
      <c r="Z152">
        <v>0</v>
      </c>
      <c r="AB152" s="3">
        <v>0</v>
      </c>
      <c r="AC152" s="9">
        <v>27.15</v>
      </c>
      <c r="AD152" s="9">
        <v>27.15</v>
      </c>
      <c r="AF152">
        <v>38.316666666666663</v>
      </c>
      <c r="AG152">
        <v>4.5346799999999998</v>
      </c>
      <c r="AH152" s="5">
        <v>4.5346799999999998</v>
      </c>
    </row>
    <row r="153" spans="1:34" x14ac:dyDescent="0.3">
      <c r="A153" t="s">
        <v>340</v>
      </c>
      <c r="B153">
        <v>180</v>
      </c>
      <c r="C153" s="1">
        <v>200963599000</v>
      </c>
      <c r="D153" s="1">
        <v>2056</v>
      </c>
      <c r="E153">
        <v>2056000000</v>
      </c>
      <c r="G153" s="14">
        <f t="shared" si="12"/>
        <v>1.4427571215596659E-9</v>
      </c>
      <c r="I153" s="1">
        <v>910768</v>
      </c>
      <c r="J153">
        <f t="shared" si="13"/>
        <v>220652.89843297086</v>
      </c>
      <c r="K153" s="1">
        <v>910768</v>
      </c>
      <c r="L153">
        <f t="shared" si="14"/>
        <v>220652.89843297086</v>
      </c>
      <c r="N153">
        <v>9.0820000000000007</v>
      </c>
      <c r="O153">
        <v>8.6752769999999995</v>
      </c>
      <c r="P153" t="s">
        <v>341</v>
      </c>
      <c r="U153" s="9">
        <f t="shared" si="17"/>
        <v>-43831</v>
      </c>
      <c r="V153" s="2">
        <v>43889</v>
      </c>
      <c r="W153" s="9">
        <f t="shared" si="15"/>
        <v>58</v>
      </c>
      <c r="X153" s="9">
        <f t="shared" si="16"/>
        <v>-43889</v>
      </c>
      <c r="Z153">
        <v>0</v>
      </c>
      <c r="AB153" s="3">
        <v>0</v>
      </c>
      <c r="AC153" s="9">
        <v>26.8</v>
      </c>
      <c r="AD153" s="9">
        <v>26.8</v>
      </c>
      <c r="AF153">
        <v>56.08</v>
      </c>
      <c r="AG153">
        <v>6.5596709999999998</v>
      </c>
      <c r="AH153" s="5">
        <v>6.5596709999999998</v>
      </c>
    </row>
    <row r="154" spans="1:34" x14ac:dyDescent="0.3">
      <c r="A154" t="s">
        <v>342</v>
      </c>
      <c r="B154">
        <v>181</v>
      </c>
      <c r="C154" s="1">
        <v>1615000</v>
      </c>
      <c r="D154">
        <v>10</v>
      </c>
      <c r="E154">
        <v>10279069.77</v>
      </c>
      <c r="G154" s="14">
        <f t="shared" si="12"/>
        <v>7.0173011749010985E-12</v>
      </c>
      <c r="J154" t="str">
        <f t="shared" si="13"/>
        <v>Error</v>
      </c>
      <c r="K154" s="12">
        <v>260</v>
      </c>
      <c r="L154" s="12">
        <f t="shared" si="14"/>
        <v>6211.5384615384619</v>
      </c>
      <c r="N154">
        <v>-19.054449999999999</v>
      </c>
      <c r="O154">
        <v>-169.867233</v>
      </c>
      <c r="P154" t="s">
        <v>343</v>
      </c>
      <c r="U154" s="9">
        <f t="shared" si="17"/>
        <v>-43831</v>
      </c>
      <c r="W154" s="9">
        <f t="shared" si="15"/>
        <v>-43831</v>
      </c>
      <c r="X154" s="9">
        <f t="shared" si="16"/>
        <v>0</v>
      </c>
      <c r="Z154">
        <v>0</v>
      </c>
      <c r="AB154" s="3">
        <v>0</v>
      </c>
      <c r="AD154" s="10">
        <v>23.066666699999999</v>
      </c>
      <c r="AF154" s="4">
        <v>86</v>
      </c>
      <c r="AH154" s="6">
        <v>7.1005028899999996</v>
      </c>
    </row>
    <row r="155" spans="1:34" x14ac:dyDescent="0.3">
      <c r="A155" t="s">
        <v>344</v>
      </c>
      <c r="B155">
        <v>183</v>
      </c>
      <c r="C155" s="1">
        <v>2083459000</v>
      </c>
      <c r="D155" s="1">
        <v>15909</v>
      </c>
      <c r="E155">
        <v>15908870968</v>
      </c>
      <c r="G155" s="14">
        <f t="shared" si="12"/>
        <v>1.1163824439150157E-8</v>
      </c>
      <c r="I155" s="1">
        <v>25433</v>
      </c>
      <c r="J155">
        <f t="shared" si="13"/>
        <v>81919.514017221722</v>
      </c>
      <c r="K155" s="1">
        <v>25433</v>
      </c>
      <c r="L155">
        <f t="shared" si="14"/>
        <v>81919.514017221722</v>
      </c>
      <c r="N155">
        <v>41.996459999999999</v>
      </c>
      <c r="O155">
        <v>21.431409800000001</v>
      </c>
      <c r="T155" s="2">
        <v>43900</v>
      </c>
      <c r="U155" s="9">
        <f t="shared" si="17"/>
        <v>69</v>
      </c>
      <c r="V155" s="2">
        <v>43888</v>
      </c>
      <c r="W155" s="9">
        <f t="shared" si="15"/>
        <v>57</v>
      </c>
      <c r="X155" s="9">
        <f t="shared" si="16"/>
        <v>12</v>
      </c>
      <c r="Z155">
        <v>28</v>
      </c>
      <c r="AB155" s="3">
        <v>1.19</v>
      </c>
      <c r="AC155" s="9">
        <v>9.8000000000000007</v>
      </c>
      <c r="AD155" s="9">
        <v>9.8000000000000007</v>
      </c>
      <c r="AF155">
        <v>70</v>
      </c>
      <c r="AG155">
        <v>6.0411640000000002</v>
      </c>
      <c r="AH155" s="5">
        <v>6.0411640000000002</v>
      </c>
    </row>
    <row r="156" spans="1:34" x14ac:dyDescent="0.3">
      <c r="A156" t="s">
        <v>345</v>
      </c>
      <c r="B156">
        <v>189</v>
      </c>
      <c r="C156" s="1">
        <v>57216000</v>
      </c>
      <c r="D156">
        <v>618</v>
      </c>
      <c r="E156">
        <v>617612903.20000005</v>
      </c>
      <c r="G156" s="14">
        <f t="shared" si="12"/>
        <v>4.3366921260888791E-10</v>
      </c>
      <c r="I156">
        <v>464</v>
      </c>
      <c r="J156">
        <f t="shared" si="13"/>
        <v>123310.3448275862</v>
      </c>
      <c r="K156">
        <v>464</v>
      </c>
      <c r="L156">
        <f t="shared" si="14"/>
        <v>123310.3448275862</v>
      </c>
      <c r="N156">
        <v>17.330829999999999</v>
      </c>
      <c r="O156">
        <v>145.38469000000001</v>
      </c>
      <c r="P156" t="s">
        <v>346</v>
      </c>
      <c r="U156" s="9">
        <f t="shared" si="17"/>
        <v>-43831</v>
      </c>
      <c r="W156" s="9">
        <f t="shared" si="15"/>
        <v>-43831</v>
      </c>
      <c r="X156" s="9">
        <f t="shared" si="16"/>
        <v>0</v>
      </c>
      <c r="Z156">
        <v>0</v>
      </c>
      <c r="AB156" s="3">
        <v>0</v>
      </c>
      <c r="AC156" s="9">
        <v>27.35</v>
      </c>
      <c r="AD156" s="9">
        <v>27.35</v>
      </c>
      <c r="AF156" s="4">
        <v>78</v>
      </c>
      <c r="AH156" s="6">
        <v>6.9210093300000004</v>
      </c>
    </row>
    <row r="157" spans="1:34" x14ac:dyDescent="0.3">
      <c r="A157" t="s">
        <v>347</v>
      </c>
      <c r="B157">
        <v>190</v>
      </c>
      <c r="C157" s="1">
        <v>5378857000</v>
      </c>
      <c r="D157" s="1">
        <v>6628</v>
      </c>
      <c r="E157">
        <v>6628000000</v>
      </c>
      <c r="G157" s="14">
        <f t="shared" si="12"/>
        <v>4.651067218724448E-9</v>
      </c>
      <c r="I157" s="1">
        <v>304282</v>
      </c>
      <c r="J157">
        <f t="shared" si="13"/>
        <v>17677.210613838477</v>
      </c>
      <c r="K157" s="1">
        <v>304282</v>
      </c>
      <c r="L157">
        <f t="shared" si="14"/>
        <v>17677.210613838477</v>
      </c>
      <c r="N157">
        <v>60.472020000000001</v>
      </c>
      <c r="O157">
        <v>8.4689460000000008</v>
      </c>
      <c r="P157" t="s">
        <v>348</v>
      </c>
      <c r="T157" s="2">
        <v>43891</v>
      </c>
      <c r="U157" s="9">
        <f t="shared" si="17"/>
        <v>60</v>
      </c>
      <c r="V157" s="2">
        <v>43888</v>
      </c>
      <c r="W157" s="9">
        <f t="shared" si="15"/>
        <v>57</v>
      </c>
      <c r="X157" s="9">
        <f t="shared" si="16"/>
        <v>3</v>
      </c>
      <c r="Z157">
        <v>1545</v>
      </c>
      <c r="AB157" s="3">
        <v>9.1199999999999992</v>
      </c>
      <c r="AC157" s="9">
        <v>1.5</v>
      </c>
      <c r="AD157" s="9">
        <v>1.5</v>
      </c>
      <c r="AF157">
        <v>79.053846153846152</v>
      </c>
      <c r="AH157" s="6">
        <v>4.5560778900000001</v>
      </c>
    </row>
    <row r="158" spans="1:34" x14ac:dyDescent="0.3">
      <c r="A158" t="s">
        <v>349</v>
      </c>
      <c r="B158">
        <v>193</v>
      </c>
      <c r="C158" s="1">
        <v>4974986000</v>
      </c>
      <c r="D158" s="1">
        <v>2670</v>
      </c>
      <c r="E158">
        <v>2670046512</v>
      </c>
      <c r="G158" s="14">
        <f t="shared" si="12"/>
        <v>1.8736194136985934E-9</v>
      </c>
      <c r="I158" s="1">
        <v>309500</v>
      </c>
      <c r="J158">
        <f t="shared" si="13"/>
        <v>16074.268174474959</v>
      </c>
      <c r="K158" s="1">
        <v>309500</v>
      </c>
      <c r="L158">
        <f t="shared" si="14"/>
        <v>16074.268174474959</v>
      </c>
      <c r="N158">
        <v>21.51258</v>
      </c>
      <c r="O158">
        <v>55.923254999999997</v>
      </c>
      <c r="P158" t="s">
        <v>350</v>
      </c>
      <c r="U158" s="9">
        <f t="shared" si="17"/>
        <v>-43831</v>
      </c>
      <c r="V158" s="2">
        <v>43886</v>
      </c>
      <c r="W158" s="9">
        <f t="shared" si="15"/>
        <v>55</v>
      </c>
      <c r="X158" s="9">
        <f t="shared" si="16"/>
        <v>-43886</v>
      </c>
      <c r="Z158">
        <v>0</v>
      </c>
      <c r="AB158" s="3">
        <v>0</v>
      </c>
      <c r="AC158" s="9">
        <v>25.6</v>
      </c>
      <c r="AD158" s="9">
        <v>25.6</v>
      </c>
      <c r="AF158">
        <v>61.0625</v>
      </c>
      <c r="AG158">
        <v>8.9658219999999993</v>
      </c>
      <c r="AH158" s="5">
        <v>8.9658219999999993</v>
      </c>
    </row>
    <row r="159" spans="1:34" x14ac:dyDescent="0.3">
      <c r="A159" t="s">
        <v>351</v>
      </c>
      <c r="B159">
        <v>194</v>
      </c>
      <c r="C159" s="1">
        <v>216565318000</v>
      </c>
      <c r="D159" s="1">
        <v>0</v>
      </c>
      <c r="E159">
        <v>0</v>
      </c>
      <c r="G159" s="14">
        <f t="shared" si="12"/>
        <v>0</v>
      </c>
      <c r="I159" s="1">
        <v>770875</v>
      </c>
      <c r="J159">
        <f t="shared" si="13"/>
        <v>280934.41608561698</v>
      </c>
      <c r="K159" s="1">
        <v>770875</v>
      </c>
      <c r="L159">
        <f t="shared" si="14"/>
        <v>280934.41608561698</v>
      </c>
      <c r="N159">
        <v>30.375319999999999</v>
      </c>
      <c r="O159">
        <v>69.345116000000004</v>
      </c>
      <c r="P159" t="s">
        <v>352</v>
      </c>
      <c r="T159" s="2">
        <v>43900</v>
      </c>
      <c r="U159" s="9">
        <f t="shared" si="17"/>
        <v>69</v>
      </c>
      <c r="V159" s="2">
        <v>43888</v>
      </c>
      <c r="W159" s="9">
        <f t="shared" si="15"/>
        <v>57</v>
      </c>
      <c r="X159" s="9">
        <f t="shared" si="16"/>
        <v>12</v>
      </c>
      <c r="Z159">
        <v>19</v>
      </c>
      <c r="AB159" s="3">
        <v>-0.48</v>
      </c>
      <c r="AC159" s="9">
        <v>20.2</v>
      </c>
      <c r="AD159" s="9">
        <v>20.2</v>
      </c>
      <c r="AF159" s="4">
        <v>70</v>
      </c>
      <c r="AG159">
        <v>8.3525379999999991</v>
      </c>
      <c r="AH159" s="5">
        <v>8.3525379999999991</v>
      </c>
    </row>
    <row r="160" spans="1:34" x14ac:dyDescent="0.3">
      <c r="A160" t="s">
        <v>353</v>
      </c>
      <c r="B160">
        <v>195</v>
      </c>
      <c r="C160" s="1">
        <v>18008000</v>
      </c>
      <c r="D160">
        <v>134</v>
      </c>
      <c r="E160">
        <v>134032258.09999999</v>
      </c>
      <c r="G160" s="14">
        <f t="shared" si="12"/>
        <v>9.4031835743674717E-11</v>
      </c>
      <c r="I160" s="1">
        <v>459</v>
      </c>
      <c r="J160">
        <f t="shared" si="13"/>
        <v>39233.115468409589</v>
      </c>
      <c r="K160" s="1">
        <v>459</v>
      </c>
      <c r="L160">
        <f t="shared" si="14"/>
        <v>39233.115468409589</v>
      </c>
      <c r="N160">
        <v>7.5149800000000004</v>
      </c>
      <c r="O160">
        <v>134.58251999999999</v>
      </c>
      <c r="P160" t="s">
        <v>354</v>
      </c>
      <c r="U160" s="9">
        <f t="shared" si="17"/>
        <v>-43831</v>
      </c>
      <c r="W160" s="9">
        <f t="shared" si="15"/>
        <v>-43831</v>
      </c>
      <c r="X160" s="9">
        <f t="shared" si="16"/>
        <v>0</v>
      </c>
      <c r="Z160">
        <v>0</v>
      </c>
      <c r="AB160" s="3">
        <v>0</v>
      </c>
      <c r="AC160" s="9">
        <v>27.6</v>
      </c>
      <c r="AD160" s="9">
        <v>27.6</v>
      </c>
      <c r="AF160" s="4">
        <v>84</v>
      </c>
      <c r="AH160" s="6">
        <v>6.4564395599999997</v>
      </c>
    </row>
    <row r="161" spans="1:34" x14ac:dyDescent="0.3">
      <c r="A161" t="s">
        <v>355</v>
      </c>
      <c r="B161">
        <v>196</v>
      </c>
      <c r="C161" s="1">
        <v>4246439000</v>
      </c>
      <c r="D161" s="1">
        <v>1969</v>
      </c>
      <c r="E161">
        <v>1969064516</v>
      </c>
      <c r="G161" s="14">
        <f t="shared" si="12"/>
        <v>1.3817066013380262E-9</v>
      </c>
      <c r="I161" s="1">
        <v>74340</v>
      </c>
      <c r="J161">
        <f t="shared" si="13"/>
        <v>57121.859026096317</v>
      </c>
      <c r="K161" s="1">
        <v>74340</v>
      </c>
      <c r="L161">
        <f t="shared" si="14"/>
        <v>57121.859026096317</v>
      </c>
      <c r="N161">
        <v>8.5379799999999992</v>
      </c>
      <c r="O161">
        <v>-80.782127000000003</v>
      </c>
      <c r="P161" t="s">
        <v>356</v>
      </c>
      <c r="T161" s="2">
        <v>43902</v>
      </c>
      <c r="U161" s="9">
        <f t="shared" si="17"/>
        <v>71</v>
      </c>
      <c r="V161" s="2">
        <v>43900</v>
      </c>
      <c r="W161" s="9">
        <f t="shared" si="15"/>
        <v>69</v>
      </c>
      <c r="X161" s="9">
        <f t="shared" si="16"/>
        <v>2</v>
      </c>
      <c r="Z161">
        <v>97</v>
      </c>
      <c r="AB161" s="3">
        <v>2.68</v>
      </c>
      <c r="AC161" s="9">
        <v>25.4</v>
      </c>
      <c r="AD161" s="9">
        <v>25.4</v>
      </c>
      <c r="AF161" s="4">
        <v>86</v>
      </c>
      <c r="AH161" s="6">
        <v>6.4137151100000001</v>
      </c>
    </row>
    <row r="162" spans="1:34" x14ac:dyDescent="0.3">
      <c r="A162" t="s">
        <v>357</v>
      </c>
      <c r="B162">
        <v>197</v>
      </c>
      <c r="C162" s="1">
        <v>8776109000</v>
      </c>
      <c r="D162">
        <v>166</v>
      </c>
      <c r="E162">
        <v>165883720.90000001</v>
      </c>
      <c r="G162" s="14">
        <f t="shared" si="12"/>
        <v>1.1648719950335824E-10</v>
      </c>
      <c r="I162" s="1">
        <v>452860</v>
      </c>
      <c r="J162">
        <f t="shared" si="13"/>
        <v>19379.298237866005</v>
      </c>
      <c r="K162" s="1">
        <v>452860</v>
      </c>
      <c r="L162">
        <f t="shared" si="14"/>
        <v>19379.298237866005</v>
      </c>
      <c r="N162">
        <v>-6.3149899999999999</v>
      </c>
      <c r="O162">
        <v>143.95554999999999</v>
      </c>
      <c r="P162" t="s">
        <v>358</v>
      </c>
      <c r="U162" s="9">
        <f t="shared" si="17"/>
        <v>-43831</v>
      </c>
      <c r="W162" s="9">
        <f t="shared" si="15"/>
        <v>-43831</v>
      </c>
      <c r="X162" s="9">
        <f t="shared" si="16"/>
        <v>0</v>
      </c>
      <c r="Z162">
        <v>0</v>
      </c>
      <c r="AB162" s="3">
        <v>0</v>
      </c>
      <c r="AC162" s="9">
        <v>25.25</v>
      </c>
      <c r="AD162" s="9">
        <v>25.25</v>
      </c>
      <c r="AF162" s="4">
        <v>77</v>
      </c>
      <c r="AH162" s="6">
        <v>6.64816889</v>
      </c>
    </row>
    <row r="163" spans="1:34" x14ac:dyDescent="0.3">
      <c r="A163" t="s">
        <v>359</v>
      </c>
      <c r="B163">
        <v>198</v>
      </c>
      <c r="C163" s="1">
        <v>7044636000</v>
      </c>
      <c r="D163" s="1">
        <v>1556</v>
      </c>
      <c r="E163">
        <v>1556032258</v>
      </c>
      <c r="G163" s="14">
        <f t="shared" si="12"/>
        <v>1.091892062814611E-9</v>
      </c>
      <c r="I163" s="1">
        <v>397302</v>
      </c>
      <c r="J163">
        <f t="shared" si="13"/>
        <v>17731.186855339263</v>
      </c>
      <c r="K163" s="1">
        <v>397302</v>
      </c>
      <c r="L163">
        <f t="shared" si="14"/>
        <v>17731.186855339263</v>
      </c>
      <c r="N163">
        <v>-23.442499999999999</v>
      </c>
      <c r="O163">
        <v>-58.443832</v>
      </c>
      <c r="P163" t="s">
        <v>360</v>
      </c>
      <c r="T163" s="2">
        <v>43901</v>
      </c>
      <c r="U163" s="9">
        <f t="shared" si="17"/>
        <v>70</v>
      </c>
      <c r="V163" s="2">
        <v>43899</v>
      </c>
      <c r="W163" s="9">
        <f t="shared" si="15"/>
        <v>68</v>
      </c>
      <c r="X163" s="9">
        <f t="shared" si="16"/>
        <v>2</v>
      </c>
      <c r="Z163">
        <v>10</v>
      </c>
      <c r="AB163" s="3">
        <v>-0.11</v>
      </c>
      <c r="AC163" s="9">
        <v>23.55</v>
      </c>
      <c r="AD163" s="9">
        <v>23.55</v>
      </c>
      <c r="AF163">
        <v>71.188888888888883</v>
      </c>
      <c r="AH163" s="6">
        <v>7.1209420000000003</v>
      </c>
    </row>
    <row r="164" spans="1:34" x14ac:dyDescent="0.3">
      <c r="A164" t="s">
        <v>361</v>
      </c>
      <c r="B164">
        <v>199</v>
      </c>
      <c r="C164" s="1">
        <v>32510453000</v>
      </c>
      <c r="D164" s="1">
        <v>4586</v>
      </c>
      <c r="E164">
        <v>4586064516</v>
      </c>
      <c r="G164" s="14">
        <f t="shared" si="12"/>
        <v>3.2181343188096438E-9</v>
      </c>
      <c r="I164" s="1">
        <v>1279996</v>
      </c>
      <c r="J164">
        <f t="shared" si="13"/>
        <v>25398.870777721182</v>
      </c>
      <c r="K164" s="1">
        <v>1279996</v>
      </c>
      <c r="L164">
        <f t="shared" si="14"/>
        <v>25398.870777721182</v>
      </c>
      <c r="N164">
        <v>-9.1899700000000006</v>
      </c>
      <c r="O164">
        <v>-75.015152</v>
      </c>
      <c r="P164" t="s">
        <v>362</v>
      </c>
      <c r="T164" s="2">
        <v>43900</v>
      </c>
      <c r="U164" s="9">
        <f t="shared" si="17"/>
        <v>69</v>
      </c>
      <c r="V164" s="2">
        <v>43897</v>
      </c>
      <c r="W164" s="9">
        <f t="shared" si="15"/>
        <v>66</v>
      </c>
      <c r="X164" s="9">
        <f t="shared" si="16"/>
        <v>3</v>
      </c>
      <c r="Z164">
        <v>228</v>
      </c>
      <c r="AB164" s="3">
        <v>6.34</v>
      </c>
      <c r="AC164" s="9">
        <v>19.600000000000001</v>
      </c>
      <c r="AD164" s="9">
        <v>19.600000000000001</v>
      </c>
      <c r="AF164" s="4">
        <v>85</v>
      </c>
      <c r="AH164" s="6">
        <v>6.8283384399999996</v>
      </c>
    </row>
    <row r="165" spans="1:34" x14ac:dyDescent="0.3">
      <c r="A165" t="s">
        <v>363</v>
      </c>
      <c r="B165">
        <v>200</v>
      </c>
      <c r="C165" s="1">
        <v>108116615000</v>
      </c>
      <c r="D165" s="1">
        <v>7472</v>
      </c>
      <c r="E165">
        <v>7472483871</v>
      </c>
      <c r="G165" s="14">
        <f t="shared" si="12"/>
        <v>5.2433274378861008E-9</v>
      </c>
      <c r="I165" s="1">
        <v>298170</v>
      </c>
      <c r="J165">
        <f t="shared" si="13"/>
        <v>362600.58020592277</v>
      </c>
      <c r="K165" s="1">
        <v>298170</v>
      </c>
      <c r="L165">
        <f t="shared" si="14"/>
        <v>362600.58020592277</v>
      </c>
      <c r="N165">
        <v>12.879720000000001</v>
      </c>
      <c r="O165">
        <v>121.774017</v>
      </c>
      <c r="P165" t="s">
        <v>364</v>
      </c>
      <c r="T165" s="2">
        <v>43896</v>
      </c>
      <c r="U165" s="9">
        <f t="shared" si="17"/>
        <v>65</v>
      </c>
      <c r="W165" s="9">
        <f t="shared" si="15"/>
        <v>-43831</v>
      </c>
      <c r="X165" s="9">
        <f t="shared" si="16"/>
        <v>43896</v>
      </c>
      <c r="Z165">
        <v>230</v>
      </c>
      <c r="AB165" s="3">
        <v>2.11</v>
      </c>
      <c r="AC165" s="9">
        <v>25.85</v>
      </c>
      <c r="AD165" s="9">
        <v>25.85</v>
      </c>
      <c r="AE165" t="s">
        <v>365</v>
      </c>
      <c r="AF165">
        <v>81.12</v>
      </c>
      <c r="AH165" s="6">
        <v>7.5043817800000001</v>
      </c>
    </row>
    <row r="166" spans="1:34" x14ac:dyDescent="0.3">
      <c r="A166" t="s">
        <v>366</v>
      </c>
      <c r="B166">
        <v>201</v>
      </c>
      <c r="C166" s="1">
        <v>37887768000</v>
      </c>
      <c r="D166" s="1">
        <v>20259</v>
      </c>
      <c r="E166">
        <v>20259290323</v>
      </c>
      <c r="G166" s="14">
        <f t="shared" si="12"/>
        <v>1.4216350450232135E-8</v>
      </c>
      <c r="I166" s="1">
        <v>304255</v>
      </c>
      <c r="J166">
        <f t="shared" si="13"/>
        <v>124526.3611115676</v>
      </c>
      <c r="K166" s="1">
        <v>304255</v>
      </c>
      <c r="L166">
        <f t="shared" si="14"/>
        <v>124526.3611115676</v>
      </c>
      <c r="N166">
        <v>51.919440000000002</v>
      </c>
      <c r="O166">
        <v>19.145136000000001</v>
      </c>
      <c r="P166" t="s">
        <v>367</v>
      </c>
      <c r="T166" s="2">
        <v>43900</v>
      </c>
      <c r="U166" s="9">
        <f t="shared" si="17"/>
        <v>69</v>
      </c>
      <c r="V166" s="2">
        <v>43894</v>
      </c>
      <c r="W166" s="9">
        <f t="shared" si="15"/>
        <v>63</v>
      </c>
      <c r="X166" s="9">
        <f t="shared" si="16"/>
        <v>6</v>
      </c>
      <c r="Z166">
        <v>273</v>
      </c>
      <c r="AB166" s="3">
        <v>3.43</v>
      </c>
      <c r="AC166" s="9">
        <v>7.85</v>
      </c>
      <c r="AD166" s="9">
        <v>7.85</v>
      </c>
      <c r="AF166" s="4">
        <v>78</v>
      </c>
      <c r="AG166">
        <v>4.1298630000000003</v>
      </c>
      <c r="AH166" s="5">
        <v>4.1298630000000003</v>
      </c>
    </row>
    <row r="167" spans="1:34" x14ac:dyDescent="0.3">
      <c r="A167" t="s">
        <v>33</v>
      </c>
      <c r="B167">
        <v>202</v>
      </c>
      <c r="C167" s="1">
        <v>679771000</v>
      </c>
      <c r="D167" s="1">
        <v>0</v>
      </c>
      <c r="E167">
        <v>0</v>
      </c>
      <c r="G167" s="14">
        <f t="shared" si="12"/>
        <v>0</v>
      </c>
      <c r="J167" t="str">
        <f t="shared" si="13"/>
        <v>Error</v>
      </c>
      <c r="K167" s="12"/>
      <c r="L167" s="12" t="e">
        <f t="shared" si="14"/>
        <v>#DIV/0!</v>
      </c>
      <c r="U167" s="9">
        <f t="shared" si="17"/>
        <v>-43831</v>
      </c>
      <c r="W167" s="9">
        <f t="shared" si="15"/>
        <v>-43831</v>
      </c>
      <c r="X167" s="9">
        <f t="shared" si="16"/>
        <v>0</v>
      </c>
      <c r="AF167" s="4"/>
      <c r="AH167" s="6"/>
    </row>
    <row r="168" spans="1:34" x14ac:dyDescent="0.3">
      <c r="A168" t="s">
        <v>368</v>
      </c>
      <c r="B168">
        <v>203</v>
      </c>
      <c r="C168" s="1">
        <v>10226187000</v>
      </c>
      <c r="D168" s="1">
        <v>24766</v>
      </c>
      <c r="E168">
        <v>24765935484</v>
      </c>
      <c r="G168" s="14">
        <f t="shared" si="12"/>
        <v>1.737904808976006E-8</v>
      </c>
      <c r="I168" s="1">
        <v>91470</v>
      </c>
      <c r="J168">
        <f t="shared" si="13"/>
        <v>111798.26172515578</v>
      </c>
      <c r="K168" s="1">
        <v>91470</v>
      </c>
      <c r="L168">
        <f t="shared" si="14"/>
        <v>111798.26172515578</v>
      </c>
      <c r="N168">
        <v>39.39987</v>
      </c>
      <c r="O168">
        <v>-8.2244539999999997</v>
      </c>
      <c r="P168" t="s">
        <v>369</v>
      </c>
      <c r="T168" s="2">
        <v>43895</v>
      </c>
      <c r="U168" s="9">
        <f t="shared" si="17"/>
        <v>64</v>
      </c>
      <c r="V168" s="2">
        <v>43893</v>
      </c>
      <c r="W168" s="9">
        <f t="shared" si="15"/>
        <v>62</v>
      </c>
      <c r="X168" s="9">
        <f t="shared" si="16"/>
        <v>2</v>
      </c>
      <c r="Z168">
        <v>444</v>
      </c>
      <c r="AB168" s="3">
        <v>10.76</v>
      </c>
      <c r="AC168" s="9">
        <v>15.15</v>
      </c>
      <c r="AD168" s="9">
        <v>15.15</v>
      </c>
      <c r="AF168">
        <v>71.907692307692315</v>
      </c>
      <c r="AH168" s="6">
        <v>6.9970804400000004</v>
      </c>
    </row>
    <row r="169" spans="1:34" x14ac:dyDescent="0.3">
      <c r="A169" t="s">
        <v>370</v>
      </c>
      <c r="B169">
        <v>204</v>
      </c>
      <c r="C169" s="1">
        <v>2933408000</v>
      </c>
      <c r="D169" s="1">
        <v>3559</v>
      </c>
      <c r="E169">
        <v>3558741935</v>
      </c>
      <c r="G169" s="14">
        <f t="shared" si="12"/>
        <v>2.4974574881473011E-9</v>
      </c>
      <c r="I169" s="1">
        <v>8870</v>
      </c>
      <c r="J169">
        <f t="shared" si="13"/>
        <v>330711.16121758736</v>
      </c>
      <c r="K169" s="1">
        <v>8870</v>
      </c>
      <c r="L169">
        <f t="shared" si="14"/>
        <v>330711.16121758736</v>
      </c>
      <c r="N169">
        <v>18.220829999999999</v>
      </c>
      <c r="O169">
        <v>-66.590148999999997</v>
      </c>
      <c r="P169" t="s">
        <v>371</v>
      </c>
      <c r="U169" s="9">
        <f t="shared" si="17"/>
        <v>-43831</v>
      </c>
      <c r="V169" s="2">
        <v>43904</v>
      </c>
      <c r="W169" s="9">
        <f t="shared" si="15"/>
        <v>73</v>
      </c>
      <c r="X169" s="9">
        <f t="shared" si="16"/>
        <v>-43904</v>
      </c>
      <c r="Z169">
        <v>0</v>
      </c>
      <c r="AB169" s="3">
        <v>0</v>
      </c>
      <c r="AC169" s="9">
        <v>25.25</v>
      </c>
      <c r="AD169" s="9">
        <v>25.25</v>
      </c>
      <c r="AF169" s="4">
        <v>75</v>
      </c>
      <c r="AH169" s="6">
        <v>6.7960929999999999</v>
      </c>
    </row>
    <row r="170" spans="1:34" x14ac:dyDescent="0.3">
      <c r="A170" t="s">
        <v>372</v>
      </c>
      <c r="B170">
        <v>205</v>
      </c>
      <c r="C170" s="1">
        <v>2832067000</v>
      </c>
      <c r="D170" s="1">
        <v>2394</v>
      </c>
      <c r="E170">
        <v>2393935484</v>
      </c>
      <c r="G170" s="14">
        <f t="shared" si="12"/>
        <v>1.6799419012713229E-9</v>
      </c>
      <c r="I170" s="1">
        <v>11586</v>
      </c>
      <c r="J170">
        <f t="shared" si="13"/>
        <v>244438.71914379424</v>
      </c>
      <c r="K170" s="1">
        <v>11586</v>
      </c>
      <c r="L170">
        <f t="shared" si="14"/>
        <v>244438.71914379424</v>
      </c>
      <c r="N170">
        <v>25.35483</v>
      </c>
      <c r="O170">
        <v>51.183883999999999</v>
      </c>
      <c r="P170" t="s">
        <v>373</v>
      </c>
      <c r="T170" s="2">
        <v>43902</v>
      </c>
      <c r="U170" s="9">
        <f t="shared" si="17"/>
        <v>71</v>
      </c>
      <c r="V170" s="2">
        <v>43891</v>
      </c>
      <c r="W170" s="9">
        <f t="shared" si="15"/>
        <v>60</v>
      </c>
      <c r="X170" s="9">
        <f t="shared" si="16"/>
        <v>11</v>
      </c>
      <c r="Z170">
        <v>466</v>
      </c>
      <c r="AB170" s="3">
        <v>-14.45</v>
      </c>
      <c r="AC170" s="9">
        <v>27.15</v>
      </c>
      <c r="AD170" s="9">
        <v>27.15</v>
      </c>
      <c r="AF170">
        <v>57.766666666666659</v>
      </c>
      <c r="AG170">
        <v>9.4052050000000005</v>
      </c>
      <c r="AH170" s="5">
        <v>9.4052050000000005</v>
      </c>
    </row>
    <row r="171" spans="1:34" x14ac:dyDescent="0.3">
      <c r="A171" t="s">
        <v>374</v>
      </c>
      <c r="B171">
        <v>206</v>
      </c>
      <c r="C171" s="1">
        <v>51225308000</v>
      </c>
      <c r="D171" s="1">
        <v>16805</v>
      </c>
      <c r="E171">
        <v>16805032258</v>
      </c>
      <c r="G171" s="14">
        <f t="shared" si="12"/>
        <v>1.1792574624421297E-8</v>
      </c>
      <c r="I171" s="1">
        <v>96920</v>
      </c>
      <c r="J171">
        <f t="shared" si="13"/>
        <v>528531.86132893106</v>
      </c>
      <c r="K171" s="1">
        <v>96920</v>
      </c>
      <c r="L171">
        <f t="shared" si="14"/>
        <v>528531.86132893106</v>
      </c>
      <c r="N171">
        <v>37.532600000000002</v>
      </c>
      <c r="O171">
        <v>127.024612</v>
      </c>
      <c r="T171" s="2">
        <v>43864</v>
      </c>
      <c r="U171" s="9">
        <f t="shared" si="17"/>
        <v>33</v>
      </c>
      <c r="V171" s="2">
        <v>43850</v>
      </c>
      <c r="W171" s="9">
        <f t="shared" si="15"/>
        <v>19</v>
      </c>
      <c r="X171" s="9">
        <f t="shared" si="16"/>
        <v>14</v>
      </c>
      <c r="Z171">
        <v>7356</v>
      </c>
      <c r="AB171" s="3">
        <v>6.48</v>
      </c>
      <c r="AC171" s="9">
        <v>11.5</v>
      </c>
      <c r="AD171" s="9">
        <v>11.5</v>
      </c>
      <c r="AF171">
        <v>70.308333333333351</v>
      </c>
      <c r="AG171">
        <v>5.9309589999999996</v>
      </c>
      <c r="AH171" s="5">
        <v>5.9309589999999996</v>
      </c>
    </row>
    <row r="172" spans="1:34" x14ac:dyDescent="0.3">
      <c r="A172" t="s">
        <v>375</v>
      </c>
      <c r="B172">
        <v>207</v>
      </c>
      <c r="C172" s="1">
        <v>4043263000</v>
      </c>
      <c r="D172">
        <v>166</v>
      </c>
      <c r="E172">
        <v>165903225.80000001</v>
      </c>
      <c r="G172" s="14">
        <f t="shared" si="12"/>
        <v>1.1648719950335824E-10</v>
      </c>
      <c r="I172" s="1">
        <v>32891</v>
      </c>
      <c r="J172">
        <f t="shared" si="13"/>
        <v>122929.15995257061</v>
      </c>
      <c r="K172" s="1">
        <v>32891</v>
      </c>
      <c r="L172">
        <f t="shared" si="14"/>
        <v>122929.15995257061</v>
      </c>
      <c r="N172">
        <v>47.411630000000002</v>
      </c>
      <c r="O172">
        <v>28.369885</v>
      </c>
      <c r="P172" t="s">
        <v>376</v>
      </c>
      <c r="T172" s="2">
        <v>43907</v>
      </c>
      <c r="U172" s="9">
        <f t="shared" si="17"/>
        <v>76</v>
      </c>
      <c r="V172" s="2">
        <v>43898</v>
      </c>
      <c r="W172" s="9">
        <f t="shared" si="15"/>
        <v>67</v>
      </c>
      <c r="X172" s="9">
        <f t="shared" si="16"/>
        <v>9</v>
      </c>
      <c r="Z172">
        <v>20</v>
      </c>
      <c r="AB172" s="3">
        <v>2</v>
      </c>
      <c r="AC172" s="9">
        <v>9.4499999999999993</v>
      </c>
      <c r="AD172" s="9">
        <v>9.4499999999999993</v>
      </c>
      <c r="AF172" s="4">
        <v>73</v>
      </c>
      <c r="AG172">
        <v>5.8246580000000003</v>
      </c>
      <c r="AH172" s="5">
        <v>5.8246580000000003</v>
      </c>
    </row>
    <row r="173" spans="1:34" x14ac:dyDescent="0.3">
      <c r="A173" t="s">
        <v>377</v>
      </c>
      <c r="B173">
        <v>208</v>
      </c>
      <c r="C173" s="1">
        <v>888927000</v>
      </c>
      <c r="D173">
        <v>528</v>
      </c>
      <c r="E173">
        <v>528258064.5</v>
      </c>
      <c r="G173" s="14">
        <f t="shared" si="12"/>
        <v>3.70513502034778E-10</v>
      </c>
      <c r="J173" t="str">
        <f t="shared" si="13"/>
        <v>Error</v>
      </c>
      <c r="K173" s="11">
        <v>2512</v>
      </c>
      <c r="L173" s="12">
        <f t="shared" si="14"/>
        <v>353872.21337579616</v>
      </c>
      <c r="N173">
        <v>-21.11514</v>
      </c>
      <c r="O173">
        <v>55.536383999999998</v>
      </c>
      <c r="P173" t="s">
        <v>378</v>
      </c>
      <c r="U173" s="9">
        <f t="shared" si="17"/>
        <v>-43831</v>
      </c>
      <c r="V173" s="2">
        <v>43903</v>
      </c>
      <c r="W173" s="9">
        <f t="shared" si="15"/>
        <v>72</v>
      </c>
      <c r="X173" s="9">
        <f t="shared" si="16"/>
        <v>-43903</v>
      </c>
      <c r="Z173">
        <v>0</v>
      </c>
      <c r="AB173" s="3">
        <v>0</v>
      </c>
      <c r="AD173" s="10">
        <v>22.472222200000001</v>
      </c>
      <c r="AF173" s="4">
        <v>70</v>
      </c>
      <c r="AH173" s="6">
        <v>7.0471854399999998</v>
      </c>
    </row>
    <row r="174" spans="1:34" x14ac:dyDescent="0.3">
      <c r="A174" t="s">
        <v>379</v>
      </c>
      <c r="B174">
        <v>209</v>
      </c>
      <c r="C174" s="1">
        <v>19364557000</v>
      </c>
      <c r="D174" s="1">
        <v>3054</v>
      </c>
      <c r="E174">
        <v>3054000000</v>
      </c>
      <c r="G174" s="14">
        <f t="shared" si="12"/>
        <v>2.1430837788147957E-9</v>
      </c>
      <c r="I174" s="1">
        <v>229891</v>
      </c>
      <c r="J174">
        <f t="shared" si="13"/>
        <v>84233.645510263566</v>
      </c>
      <c r="K174" s="1">
        <v>229891</v>
      </c>
      <c r="L174">
        <f t="shared" si="14"/>
        <v>84233.645510263566</v>
      </c>
      <c r="N174">
        <v>45.943159999999999</v>
      </c>
      <c r="O174">
        <v>24.966760000000001</v>
      </c>
      <c r="P174" t="s">
        <v>380</v>
      </c>
      <c r="T174" s="2">
        <v>43894</v>
      </c>
      <c r="U174" s="9">
        <f t="shared" si="17"/>
        <v>63</v>
      </c>
      <c r="V174" s="2">
        <v>43888</v>
      </c>
      <c r="W174" s="9">
        <f t="shared" si="15"/>
        <v>57</v>
      </c>
      <c r="X174" s="9">
        <f t="shared" si="16"/>
        <v>6</v>
      </c>
      <c r="Z174">
        <v>243</v>
      </c>
      <c r="AB174" s="3">
        <v>2.93</v>
      </c>
      <c r="AC174" s="9">
        <v>8.8000000000000007</v>
      </c>
      <c r="AD174" s="9">
        <v>8.8000000000000007</v>
      </c>
      <c r="AF174">
        <v>38.790909090909096</v>
      </c>
      <c r="AG174">
        <v>5.5732499999999998</v>
      </c>
      <c r="AH174" s="5">
        <v>5.5732499999999998</v>
      </c>
    </row>
    <row r="175" spans="1:34" x14ac:dyDescent="0.3">
      <c r="A175" t="s">
        <v>381</v>
      </c>
      <c r="B175">
        <v>210</v>
      </c>
      <c r="C175" s="1">
        <v>145872256000</v>
      </c>
      <c r="D175" s="1">
        <v>25076</v>
      </c>
      <c r="E175">
        <v>25075741935</v>
      </c>
      <c r="G175" s="14">
        <f t="shared" si="12"/>
        <v>1.7596584426181995E-8</v>
      </c>
      <c r="I175" s="1">
        <v>16377742</v>
      </c>
      <c r="J175">
        <f t="shared" si="13"/>
        <v>8906.7379373786698</v>
      </c>
      <c r="K175" s="1">
        <v>16377742</v>
      </c>
      <c r="L175">
        <f t="shared" si="14"/>
        <v>8906.7379373786698</v>
      </c>
      <c r="N175">
        <v>61.524009999999997</v>
      </c>
      <c r="O175">
        <v>105.31875599999999</v>
      </c>
      <c r="P175" t="s">
        <v>382</v>
      </c>
      <c r="U175" s="9">
        <f t="shared" si="17"/>
        <v>-43831</v>
      </c>
      <c r="V175" s="2">
        <v>43893</v>
      </c>
      <c r="W175" s="9">
        <f t="shared" si="15"/>
        <v>62</v>
      </c>
      <c r="X175" s="9">
        <f t="shared" si="16"/>
        <v>-43893</v>
      </c>
      <c r="Z175">
        <v>0</v>
      </c>
      <c r="AB175" s="3">
        <v>0</v>
      </c>
      <c r="AC175" s="9">
        <v>-5.0999999999999996</v>
      </c>
      <c r="AD175" s="9">
        <v>-5.0999999999999996</v>
      </c>
      <c r="AF175" s="4">
        <v>76</v>
      </c>
      <c r="AG175">
        <v>5.2726240000000004</v>
      </c>
      <c r="AH175" s="5">
        <v>5.2726240000000004</v>
      </c>
    </row>
    <row r="176" spans="1:34" x14ac:dyDescent="0.3">
      <c r="A176" t="s">
        <v>383</v>
      </c>
      <c r="B176">
        <v>211</v>
      </c>
      <c r="C176" s="1">
        <v>12626950000</v>
      </c>
      <c r="D176" s="1">
        <v>1146</v>
      </c>
      <c r="E176">
        <v>1146000000</v>
      </c>
      <c r="G176" s="14">
        <f t="shared" si="12"/>
        <v>8.041827146436659E-10</v>
      </c>
      <c r="I176" s="1">
        <v>24668</v>
      </c>
      <c r="J176">
        <f t="shared" si="13"/>
        <v>511875.70942111238</v>
      </c>
      <c r="K176" s="1">
        <v>24668</v>
      </c>
      <c r="L176">
        <f t="shared" si="14"/>
        <v>511875.70942111238</v>
      </c>
      <c r="N176">
        <v>-1.94028</v>
      </c>
      <c r="O176">
        <v>29.873888000000001</v>
      </c>
      <c r="P176" t="s">
        <v>384</v>
      </c>
      <c r="T176" s="2">
        <v>43906</v>
      </c>
      <c r="U176" s="9">
        <f t="shared" si="17"/>
        <v>75</v>
      </c>
      <c r="W176" s="9">
        <f t="shared" si="15"/>
        <v>-43831</v>
      </c>
      <c r="X176" s="9">
        <f t="shared" si="16"/>
        <v>43906</v>
      </c>
      <c r="Z176">
        <v>11</v>
      </c>
      <c r="AB176" s="3">
        <v>-0.6</v>
      </c>
      <c r="AC176" s="9">
        <v>17.850000000000001</v>
      </c>
      <c r="AD176" s="9">
        <v>17.850000000000001</v>
      </c>
      <c r="AF176" s="4">
        <v>78</v>
      </c>
      <c r="AH176" s="6">
        <v>6.3363214399999999</v>
      </c>
    </row>
    <row r="177" spans="1:34" x14ac:dyDescent="0.3">
      <c r="A177" t="s">
        <v>385</v>
      </c>
      <c r="B177">
        <v>212</v>
      </c>
      <c r="C177" s="1">
        <v>6059000</v>
      </c>
      <c r="D177" s="1">
        <v>0</v>
      </c>
      <c r="E177">
        <v>0</v>
      </c>
      <c r="G177" s="14">
        <f t="shared" si="12"/>
        <v>0</v>
      </c>
      <c r="J177" t="str">
        <f t="shared" si="13"/>
        <v>Error</v>
      </c>
      <c r="K177" s="12">
        <v>308</v>
      </c>
      <c r="L177" s="12">
        <f t="shared" si="14"/>
        <v>19672.077922077922</v>
      </c>
      <c r="N177">
        <v>-24.143470000000001</v>
      </c>
      <c r="O177">
        <v>-10.030696000000001</v>
      </c>
      <c r="P177" t="s">
        <v>386</v>
      </c>
      <c r="U177" s="9">
        <f t="shared" si="17"/>
        <v>-43831</v>
      </c>
      <c r="W177" s="9">
        <f t="shared" si="15"/>
        <v>-43831</v>
      </c>
      <c r="X177" s="9">
        <f t="shared" si="16"/>
        <v>0</v>
      </c>
      <c r="Z177">
        <v>0</v>
      </c>
      <c r="AB177" s="3">
        <v>0</v>
      </c>
      <c r="AD177" s="10">
        <v>22.0944444</v>
      </c>
      <c r="AF177" s="4">
        <v>66</v>
      </c>
      <c r="AH177" s="6">
        <v>7.1209420000000003</v>
      </c>
    </row>
    <row r="178" spans="1:34" x14ac:dyDescent="0.3">
      <c r="A178" t="s">
        <v>387</v>
      </c>
      <c r="B178">
        <v>213</v>
      </c>
      <c r="C178" s="1">
        <v>52823000</v>
      </c>
      <c r="D178">
        <v>119</v>
      </c>
      <c r="E178">
        <v>119483871</v>
      </c>
      <c r="G178" s="14">
        <f t="shared" si="12"/>
        <v>8.3505883981323069E-11</v>
      </c>
      <c r="I178">
        <v>261</v>
      </c>
      <c r="J178">
        <f t="shared" si="13"/>
        <v>202386.97318007663</v>
      </c>
      <c r="K178">
        <v>261</v>
      </c>
      <c r="L178">
        <f t="shared" si="14"/>
        <v>202386.97318007663</v>
      </c>
      <c r="N178">
        <v>17.35782</v>
      </c>
      <c r="O178">
        <v>-62.782997999999999</v>
      </c>
      <c r="P178" t="s">
        <v>388</v>
      </c>
      <c r="U178" s="9">
        <f t="shared" si="17"/>
        <v>-43831</v>
      </c>
      <c r="W178" s="9">
        <f t="shared" si="15"/>
        <v>-43831</v>
      </c>
      <c r="X178" s="9">
        <f t="shared" si="16"/>
        <v>0</v>
      </c>
      <c r="Z178">
        <v>0</v>
      </c>
      <c r="AB178" s="3">
        <v>0</v>
      </c>
      <c r="AC178" s="9">
        <v>24.5</v>
      </c>
      <c r="AD178" s="9">
        <v>24.5</v>
      </c>
      <c r="AF178" s="4">
        <v>76</v>
      </c>
      <c r="AH178" s="6">
        <v>6.9210093300000004</v>
      </c>
    </row>
    <row r="179" spans="1:34" x14ac:dyDescent="0.3">
      <c r="A179" t="s">
        <v>389</v>
      </c>
      <c r="B179">
        <v>214</v>
      </c>
      <c r="C179" s="1">
        <v>182790000</v>
      </c>
      <c r="D179">
        <v>400</v>
      </c>
      <c r="E179">
        <v>399548387.10000002</v>
      </c>
      <c r="G179" s="14">
        <f t="shared" si="12"/>
        <v>2.8069204699604395E-10</v>
      </c>
      <c r="I179">
        <v>606</v>
      </c>
      <c r="J179">
        <f t="shared" si="13"/>
        <v>301633.66336633661</v>
      </c>
      <c r="K179">
        <v>606</v>
      </c>
      <c r="L179">
        <f t="shared" si="14"/>
        <v>301633.66336633661</v>
      </c>
      <c r="N179">
        <v>13.90944</v>
      </c>
      <c r="O179">
        <v>-60.978892999999999</v>
      </c>
      <c r="P179" t="s">
        <v>390</v>
      </c>
      <c r="U179" s="9">
        <f t="shared" si="17"/>
        <v>-43831</v>
      </c>
      <c r="W179" s="9">
        <f t="shared" si="15"/>
        <v>-43831</v>
      </c>
      <c r="X179" s="9">
        <f t="shared" si="16"/>
        <v>0</v>
      </c>
      <c r="Z179">
        <v>0</v>
      </c>
      <c r="AB179" s="3">
        <v>0</v>
      </c>
      <c r="AC179" s="9">
        <v>25.5</v>
      </c>
      <c r="AD179" s="9">
        <v>25.5</v>
      </c>
      <c r="AF179" s="4">
        <v>80</v>
      </c>
      <c r="AH179" s="6">
        <v>7.4946067799999998</v>
      </c>
    </row>
    <row r="180" spans="1:34" x14ac:dyDescent="0.3">
      <c r="A180" t="s">
        <v>391</v>
      </c>
      <c r="B180">
        <v>215</v>
      </c>
      <c r="C180" s="1">
        <v>5822000</v>
      </c>
      <c r="D180" s="1">
        <v>0</v>
      </c>
      <c r="E180">
        <v>0</v>
      </c>
      <c r="G180" s="14">
        <f t="shared" si="12"/>
        <v>0</v>
      </c>
      <c r="J180" t="str">
        <f t="shared" si="13"/>
        <v>Error</v>
      </c>
      <c r="K180" s="12">
        <v>242</v>
      </c>
      <c r="L180" s="12">
        <f t="shared" si="14"/>
        <v>24057.85123966942</v>
      </c>
      <c r="N180">
        <v>46.941940000000002</v>
      </c>
      <c r="O180">
        <v>-56.27111</v>
      </c>
      <c r="P180" t="s">
        <v>392</v>
      </c>
      <c r="U180" s="9">
        <f t="shared" si="17"/>
        <v>-43831</v>
      </c>
      <c r="W180" s="9">
        <f t="shared" si="15"/>
        <v>-43831</v>
      </c>
      <c r="X180" s="9">
        <f t="shared" si="16"/>
        <v>0</v>
      </c>
      <c r="Z180">
        <v>0</v>
      </c>
      <c r="AB180" s="3">
        <v>0</v>
      </c>
      <c r="AD180" s="10">
        <v>7.1555555599999998</v>
      </c>
      <c r="AF180" s="4">
        <v>82</v>
      </c>
      <c r="AH180" s="6">
        <v>5.8765886700000003</v>
      </c>
    </row>
    <row r="181" spans="1:34" x14ac:dyDescent="0.3">
      <c r="A181" t="s">
        <v>393</v>
      </c>
      <c r="B181">
        <v>216</v>
      </c>
      <c r="C181" s="1">
        <v>110589000</v>
      </c>
      <c r="D181">
        <v>80</v>
      </c>
      <c r="E181">
        <v>80064516.129999995</v>
      </c>
      <c r="G181" s="14">
        <f t="shared" si="12"/>
        <v>5.6138409399208788E-11</v>
      </c>
      <c r="I181">
        <v>389</v>
      </c>
      <c r="J181">
        <f t="shared" si="13"/>
        <v>284290.48843187658</v>
      </c>
      <c r="K181">
        <v>389</v>
      </c>
      <c r="L181">
        <f t="shared" si="14"/>
        <v>284290.48843187658</v>
      </c>
      <c r="N181">
        <v>12.984310000000001</v>
      </c>
      <c r="O181">
        <v>-61.287227999999999</v>
      </c>
      <c r="P181" t="s">
        <v>394</v>
      </c>
      <c r="U181" s="9">
        <f t="shared" si="17"/>
        <v>-43831</v>
      </c>
      <c r="V181" s="2">
        <v>43903</v>
      </c>
      <c r="W181" s="9">
        <f t="shared" si="15"/>
        <v>72</v>
      </c>
      <c r="X181" s="9">
        <f t="shared" si="16"/>
        <v>-43903</v>
      </c>
      <c r="Z181">
        <v>0</v>
      </c>
      <c r="AB181" s="3">
        <v>0</v>
      </c>
      <c r="AC181" s="9">
        <v>26.8</v>
      </c>
      <c r="AD181" s="9">
        <v>26.8</v>
      </c>
      <c r="AF181" s="4">
        <v>80</v>
      </c>
      <c r="AH181" s="6">
        <v>7.5043817800000001</v>
      </c>
    </row>
    <row r="182" spans="1:34" x14ac:dyDescent="0.3">
      <c r="A182" t="s">
        <v>395</v>
      </c>
      <c r="B182">
        <v>217</v>
      </c>
      <c r="C182" s="1">
        <v>9847000</v>
      </c>
      <c r="D182">
        <v>0</v>
      </c>
      <c r="E182">
        <v>0</v>
      </c>
      <c r="G182" s="14">
        <f t="shared" si="12"/>
        <v>0</v>
      </c>
      <c r="J182" t="str">
        <f t="shared" si="13"/>
        <v>Error</v>
      </c>
      <c r="K182" s="12">
        <v>21</v>
      </c>
      <c r="L182" s="12">
        <f t="shared" si="14"/>
        <v>468904.76190476189</v>
      </c>
      <c r="N182">
        <v>17.899999600000001</v>
      </c>
      <c r="O182">
        <v>-62.8333321</v>
      </c>
      <c r="U182" s="9">
        <f t="shared" si="17"/>
        <v>-43831</v>
      </c>
      <c r="V182" s="2">
        <v>43909</v>
      </c>
      <c r="W182" s="9">
        <f t="shared" si="15"/>
        <v>78</v>
      </c>
      <c r="X182" s="9">
        <f t="shared" si="16"/>
        <v>-43909</v>
      </c>
      <c r="Z182">
        <v>0</v>
      </c>
      <c r="AB182" s="3">
        <v>0</v>
      </c>
      <c r="AD182" s="10">
        <v>25.95</v>
      </c>
      <c r="AF182" s="4">
        <v>75</v>
      </c>
      <c r="AH182" s="6">
        <v>6.7997612199999997</v>
      </c>
    </row>
    <row r="183" spans="1:34" x14ac:dyDescent="0.3">
      <c r="A183" t="s">
        <v>396</v>
      </c>
      <c r="B183">
        <v>218</v>
      </c>
      <c r="C183" s="1">
        <v>38002000</v>
      </c>
      <c r="D183">
        <v>316</v>
      </c>
      <c r="E183">
        <v>316451612.89999998</v>
      </c>
      <c r="G183" s="14">
        <f t="shared" si="12"/>
        <v>2.2174671712687472E-10</v>
      </c>
      <c r="I183">
        <v>54.4</v>
      </c>
      <c r="J183">
        <f t="shared" si="13"/>
        <v>698566.17647058831</v>
      </c>
      <c r="K183">
        <v>54.4</v>
      </c>
      <c r="L183">
        <f t="shared" si="14"/>
        <v>698566.17647058831</v>
      </c>
      <c r="N183">
        <v>18.070829400000001</v>
      </c>
      <c r="O183">
        <v>-63.0500793</v>
      </c>
      <c r="U183" s="9">
        <f t="shared" si="17"/>
        <v>-43831</v>
      </c>
      <c r="V183" s="2">
        <v>43909</v>
      </c>
      <c r="W183" s="9">
        <f t="shared" si="15"/>
        <v>78</v>
      </c>
      <c r="X183" s="9">
        <f t="shared" si="16"/>
        <v>-43909</v>
      </c>
      <c r="Z183">
        <v>0</v>
      </c>
      <c r="AB183" s="3">
        <v>0</v>
      </c>
      <c r="AC183" s="9">
        <v>25.25</v>
      </c>
      <c r="AD183" s="9">
        <v>25.25</v>
      </c>
      <c r="AF183" s="4">
        <v>77</v>
      </c>
      <c r="AH183" s="6">
        <v>6.7960929999999999</v>
      </c>
    </row>
    <row r="184" spans="1:34" x14ac:dyDescent="0.3">
      <c r="A184" t="s">
        <v>397</v>
      </c>
      <c r="B184">
        <v>219</v>
      </c>
      <c r="C184" s="1">
        <v>197097000</v>
      </c>
      <c r="D184">
        <v>158</v>
      </c>
      <c r="E184">
        <v>157612903.19999999</v>
      </c>
      <c r="G184" s="14">
        <f t="shared" si="12"/>
        <v>1.1087335856343736E-10</v>
      </c>
      <c r="I184" s="1">
        <v>2821</v>
      </c>
      <c r="J184">
        <f t="shared" si="13"/>
        <v>69867.777383906418</v>
      </c>
      <c r="K184" s="1">
        <v>2821</v>
      </c>
      <c r="L184">
        <f t="shared" si="14"/>
        <v>69867.777383906418</v>
      </c>
      <c r="N184">
        <v>-13.759029999999999</v>
      </c>
      <c r="O184">
        <v>-172.10462899999999</v>
      </c>
      <c r="P184" t="s">
        <v>398</v>
      </c>
      <c r="U184" s="9">
        <f t="shared" si="17"/>
        <v>-43831</v>
      </c>
      <c r="W184" s="9">
        <f t="shared" si="15"/>
        <v>-43831</v>
      </c>
      <c r="X184" s="9">
        <f t="shared" si="16"/>
        <v>0</v>
      </c>
      <c r="Z184">
        <v>0</v>
      </c>
      <c r="AB184" s="3">
        <v>0</v>
      </c>
      <c r="AC184" s="9">
        <v>26.7</v>
      </c>
      <c r="AD184" s="9">
        <v>26.7</v>
      </c>
      <c r="AF184" s="4">
        <v>76</v>
      </c>
      <c r="AH184" s="6">
        <v>7.1005028899999996</v>
      </c>
    </row>
    <row r="185" spans="1:34" x14ac:dyDescent="0.3">
      <c r="A185" t="s">
        <v>399</v>
      </c>
      <c r="B185">
        <v>220</v>
      </c>
      <c r="C185" s="1">
        <v>33860000</v>
      </c>
      <c r="D185">
        <v>80</v>
      </c>
      <c r="E185">
        <v>79935483.870000005</v>
      </c>
      <c r="G185" s="14">
        <f t="shared" si="12"/>
        <v>5.6138409399208788E-11</v>
      </c>
      <c r="I185">
        <v>61</v>
      </c>
      <c r="J185">
        <f t="shared" si="13"/>
        <v>555081.96721311472</v>
      </c>
      <c r="K185">
        <v>61</v>
      </c>
      <c r="L185">
        <f t="shared" si="14"/>
        <v>555081.96721311472</v>
      </c>
      <c r="N185">
        <v>43.942360000000001</v>
      </c>
      <c r="O185">
        <v>12.457777</v>
      </c>
      <c r="P185" t="s">
        <v>400</v>
      </c>
      <c r="U185" s="9">
        <f t="shared" si="17"/>
        <v>-43831</v>
      </c>
      <c r="V185" s="2">
        <v>43890</v>
      </c>
      <c r="W185" s="9">
        <f t="shared" si="15"/>
        <v>59</v>
      </c>
      <c r="X185" s="9">
        <f t="shared" si="16"/>
        <v>-43890</v>
      </c>
      <c r="Z185">
        <v>126</v>
      </c>
      <c r="AB185" s="3">
        <v>0.41</v>
      </c>
      <c r="AC185" s="9">
        <v>11.85</v>
      </c>
      <c r="AD185" s="9">
        <v>11.85</v>
      </c>
      <c r="AF185" s="4">
        <v>78</v>
      </c>
      <c r="AH185" s="6">
        <v>5.9640668899999998</v>
      </c>
    </row>
    <row r="186" spans="1:34" x14ac:dyDescent="0.3">
      <c r="A186" t="s">
        <v>401</v>
      </c>
      <c r="B186">
        <v>221</v>
      </c>
      <c r="C186" s="1">
        <v>215056000</v>
      </c>
      <c r="D186">
        <v>40</v>
      </c>
      <c r="E186">
        <v>39500000</v>
      </c>
      <c r="G186" s="14">
        <f t="shared" si="12"/>
        <v>2.8069204699604394E-11</v>
      </c>
      <c r="I186">
        <v>964</v>
      </c>
      <c r="J186">
        <f t="shared" si="13"/>
        <v>223087.13692946057</v>
      </c>
      <c r="K186">
        <v>964</v>
      </c>
      <c r="L186">
        <f t="shared" si="14"/>
        <v>223087.13692946057</v>
      </c>
      <c r="N186">
        <v>0.18636</v>
      </c>
      <c r="O186">
        <v>6.6130810000000002</v>
      </c>
      <c r="P186" t="s">
        <v>402</v>
      </c>
      <c r="U186" s="9">
        <f t="shared" si="17"/>
        <v>-43831</v>
      </c>
      <c r="W186" s="9">
        <f t="shared" si="15"/>
        <v>-43831</v>
      </c>
      <c r="X186" s="9">
        <f t="shared" si="16"/>
        <v>0</v>
      </c>
      <c r="Z186">
        <v>0</v>
      </c>
      <c r="AB186" s="3">
        <v>0</v>
      </c>
      <c r="AC186" s="9">
        <v>23.75</v>
      </c>
      <c r="AD186" s="9">
        <v>23.75</v>
      </c>
      <c r="AF186" s="4">
        <v>81</v>
      </c>
      <c r="AH186" s="6">
        <v>6.31589533</v>
      </c>
    </row>
    <row r="187" spans="1:34" x14ac:dyDescent="0.3">
      <c r="A187" t="s">
        <v>403</v>
      </c>
      <c r="B187">
        <v>222</v>
      </c>
      <c r="C187" s="1">
        <v>34268528000</v>
      </c>
      <c r="D187" s="1">
        <v>17669</v>
      </c>
      <c r="E187">
        <v>17669193548</v>
      </c>
      <c r="G187" s="14">
        <f t="shared" si="12"/>
        <v>1.2398869445932751E-8</v>
      </c>
      <c r="I187" s="1">
        <v>2149690</v>
      </c>
      <c r="J187">
        <f t="shared" si="13"/>
        <v>15941.148723769475</v>
      </c>
      <c r="K187" s="1">
        <v>2149690</v>
      </c>
      <c r="L187">
        <f t="shared" si="14"/>
        <v>15941.148723769475</v>
      </c>
      <c r="N187">
        <v>23.885940000000002</v>
      </c>
      <c r="O187">
        <v>45.079161999999997</v>
      </c>
      <c r="P187" t="s">
        <v>404</v>
      </c>
      <c r="T187" s="2">
        <v>43901</v>
      </c>
      <c r="U187" s="9">
        <f t="shared" si="17"/>
        <v>70</v>
      </c>
      <c r="V187" s="2">
        <v>43893</v>
      </c>
      <c r="W187" s="9">
        <f t="shared" si="15"/>
        <v>62</v>
      </c>
      <c r="X187" s="9">
        <f t="shared" si="16"/>
        <v>8</v>
      </c>
      <c r="Z187">
        <v>223</v>
      </c>
      <c r="AB187" s="3">
        <v>3.23</v>
      </c>
      <c r="AC187" s="9">
        <v>24.65</v>
      </c>
      <c r="AD187" s="9">
        <v>24.65</v>
      </c>
      <c r="AF187">
        <v>47.146666666666668</v>
      </c>
      <c r="AH187" s="6">
        <v>8.2918487800000005</v>
      </c>
    </row>
    <row r="188" spans="1:34" x14ac:dyDescent="0.3">
      <c r="A188" t="s">
        <v>405</v>
      </c>
      <c r="B188">
        <v>223</v>
      </c>
      <c r="C188" s="1">
        <v>16296364000</v>
      </c>
      <c r="D188" s="1">
        <v>1498</v>
      </c>
      <c r="E188">
        <v>1497857143</v>
      </c>
      <c r="G188" s="14">
        <f t="shared" si="12"/>
        <v>1.0511917160001845E-9</v>
      </c>
      <c r="I188" s="1">
        <v>192530</v>
      </c>
      <c r="J188">
        <f t="shared" si="13"/>
        <v>84643.245208538923</v>
      </c>
      <c r="K188" s="1">
        <v>192530</v>
      </c>
      <c r="L188">
        <f t="shared" si="14"/>
        <v>84643.245208538923</v>
      </c>
      <c r="N188">
        <v>14.497400000000001</v>
      </c>
      <c r="O188">
        <v>-14.452362000000001</v>
      </c>
      <c r="P188" t="s">
        <v>406</v>
      </c>
      <c r="T188" s="2">
        <v>43905</v>
      </c>
      <c r="U188" s="9">
        <f t="shared" si="17"/>
        <v>74</v>
      </c>
      <c r="V188" s="2">
        <v>43895</v>
      </c>
      <c r="W188" s="9">
        <f t="shared" si="15"/>
        <v>64</v>
      </c>
      <c r="X188" s="9">
        <f t="shared" si="16"/>
        <v>10</v>
      </c>
      <c r="Z188">
        <v>28</v>
      </c>
      <c r="AB188" s="3">
        <v>-0.91</v>
      </c>
      <c r="AC188" s="9">
        <v>27.85</v>
      </c>
      <c r="AD188" s="9">
        <v>27.85</v>
      </c>
      <c r="AF188">
        <v>55.440909090909095</v>
      </c>
      <c r="AG188">
        <v>8.2391170000000002</v>
      </c>
      <c r="AH188" s="5">
        <v>8.2391170000000002</v>
      </c>
    </row>
    <row r="189" spans="1:34" x14ac:dyDescent="0.3">
      <c r="A189" t="s">
        <v>407</v>
      </c>
      <c r="B189">
        <v>224</v>
      </c>
      <c r="C189" s="1">
        <v>8772235000</v>
      </c>
      <c r="D189" s="1">
        <v>1748</v>
      </c>
      <c r="E189">
        <v>1747838710</v>
      </c>
      <c r="G189" s="14">
        <f t="shared" si="12"/>
        <v>1.2266242453727121E-9</v>
      </c>
      <c r="I189" s="1">
        <v>77474</v>
      </c>
      <c r="J189">
        <f t="shared" si="13"/>
        <v>113228.11523866071</v>
      </c>
      <c r="K189" s="1">
        <v>77474</v>
      </c>
      <c r="L189">
        <f t="shared" si="14"/>
        <v>113228.11523866071</v>
      </c>
      <c r="N189">
        <v>44.01652</v>
      </c>
      <c r="O189">
        <v>21.005859000000001</v>
      </c>
      <c r="P189" t="s">
        <v>408</v>
      </c>
      <c r="T189" s="2">
        <v>43901</v>
      </c>
      <c r="U189" s="9">
        <f t="shared" si="17"/>
        <v>70</v>
      </c>
      <c r="V189" s="2">
        <v>43896</v>
      </c>
      <c r="W189" s="9">
        <f t="shared" si="15"/>
        <v>65</v>
      </c>
      <c r="X189" s="9">
        <f t="shared" si="16"/>
        <v>5</v>
      </c>
      <c r="Z189">
        <v>139</v>
      </c>
      <c r="AB189" s="3">
        <v>2.66</v>
      </c>
      <c r="AC189" s="9">
        <v>10.55</v>
      </c>
      <c r="AD189" s="9">
        <v>10.55</v>
      </c>
      <c r="AF189" s="4">
        <v>70</v>
      </c>
      <c r="AH189" s="6">
        <v>5.9640668899999998</v>
      </c>
    </row>
    <row r="190" spans="1:34" x14ac:dyDescent="0.3">
      <c r="A190" t="s">
        <v>409</v>
      </c>
      <c r="B190">
        <v>225</v>
      </c>
      <c r="C190" s="1">
        <v>97739000</v>
      </c>
      <c r="D190">
        <v>386</v>
      </c>
      <c r="E190">
        <v>386193548.39999998</v>
      </c>
      <c r="G190" s="14">
        <f t="shared" si="12"/>
        <v>2.7086782535118242E-10</v>
      </c>
      <c r="I190" s="1">
        <v>455</v>
      </c>
      <c r="J190">
        <f t="shared" si="13"/>
        <v>214810.989010989</v>
      </c>
      <c r="K190" s="1">
        <v>455</v>
      </c>
      <c r="L190">
        <f t="shared" si="14"/>
        <v>214810.989010989</v>
      </c>
      <c r="N190">
        <v>-4.67957</v>
      </c>
      <c r="O190">
        <v>55.491976999999999</v>
      </c>
      <c r="P190" t="s">
        <v>410</v>
      </c>
      <c r="U190" s="9">
        <f t="shared" si="17"/>
        <v>-43831</v>
      </c>
      <c r="V190" s="2">
        <v>43906</v>
      </c>
      <c r="W190" s="9">
        <f t="shared" si="15"/>
        <v>75</v>
      </c>
      <c r="X190" s="9">
        <f t="shared" si="16"/>
        <v>-43906</v>
      </c>
      <c r="Z190">
        <v>0</v>
      </c>
      <c r="AB190" s="3">
        <v>0</v>
      </c>
      <c r="AC190" s="9">
        <v>27.15</v>
      </c>
      <c r="AD190" s="9">
        <v>27.15</v>
      </c>
      <c r="AF190">
        <v>79.8</v>
      </c>
      <c r="AG190">
        <v>6.9252050000000001</v>
      </c>
      <c r="AH190" s="5">
        <v>6.9252050000000001</v>
      </c>
    </row>
    <row r="191" spans="1:34" x14ac:dyDescent="0.3">
      <c r="A191" t="s">
        <v>411</v>
      </c>
      <c r="B191">
        <v>226</v>
      </c>
      <c r="C191" s="1">
        <v>7813215000</v>
      </c>
      <c r="D191">
        <v>58</v>
      </c>
      <c r="E191">
        <v>58161290.32</v>
      </c>
      <c r="G191" s="14">
        <f t="shared" si="12"/>
        <v>4.0700346814426371E-11</v>
      </c>
      <c r="I191" s="1">
        <v>71620</v>
      </c>
      <c r="J191">
        <f t="shared" si="13"/>
        <v>109092.64172018989</v>
      </c>
      <c r="K191" s="1">
        <v>71620</v>
      </c>
      <c r="L191">
        <f t="shared" si="14"/>
        <v>109092.64172018989</v>
      </c>
      <c r="N191">
        <v>8.4605599999999992</v>
      </c>
      <c r="O191">
        <v>-11.779889000000001</v>
      </c>
      <c r="P191" t="s">
        <v>412</v>
      </c>
      <c r="U191" s="9">
        <f t="shared" si="17"/>
        <v>-43831</v>
      </c>
      <c r="W191" s="9">
        <f t="shared" si="15"/>
        <v>-43831</v>
      </c>
      <c r="X191" s="9">
        <f t="shared" si="16"/>
        <v>0</v>
      </c>
      <c r="Z191">
        <v>0</v>
      </c>
      <c r="AB191" s="3">
        <v>0</v>
      </c>
      <c r="AC191" s="9">
        <v>26.05</v>
      </c>
      <c r="AD191" s="9">
        <v>26.05</v>
      </c>
      <c r="AF191">
        <v>76.724999999999994</v>
      </c>
      <c r="AG191">
        <v>5.5036069999999997</v>
      </c>
      <c r="AH191" s="5">
        <v>5.5036069999999997</v>
      </c>
    </row>
    <row r="192" spans="1:34" x14ac:dyDescent="0.3">
      <c r="A192" t="s">
        <v>413</v>
      </c>
      <c r="B192">
        <v>227</v>
      </c>
      <c r="C192" s="1">
        <v>5804337000</v>
      </c>
      <c r="D192" s="1">
        <v>15208</v>
      </c>
      <c r="E192">
        <v>15207645161</v>
      </c>
      <c r="G192" s="14">
        <f t="shared" si="12"/>
        <v>1.067191162678959E-8</v>
      </c>
      <c r="I192">
        <v>687</v>
      </c>
      <c r="J192">
        <f t="shared" si="13"/>
        <v>8448816.593886463</v>
      </c>
      <c r="K192">
        <v>687</v>
      </c>
      <c r="L192">
        <f t="shared" si="14"/>
        <v>8448816.593886463</v>
      </c>
      <c r="N192">
        <v>1.3520799999999999</v>
      </c>
      <c r="O192">
        <v>103.819836</v>
      </c>
      <c r="P192" t="s">
        <v>414</v>
      </c>
      <c r="T192" s="2">
        <v>43866</v>
      </c>
      <c r="U192" s="9">
        <f t="shared" si="17"/>
        <v>35</v>
      </c>
      <c r="V192" s="2">
        <v>43857</v>
      </c>
      <c r="W192" s="9">
        <f t="shared" si="15"/>
        <v>26</v>
      </c>
      <c r="X192" s="9">
        <f t="shared" si="16"/>
        <v>9</v>
      </c>
      <c r="Z192">
        <v>317</v>
      </c>
      <c r="AB192" s="3">
        <v>0.42</v>
      </c>
      <c r="AC192" s="9">
        <v>26.45</v>
      </c>
      <c r="AD192" s="9">
        <v>26.45</v>
      </c>
      <c r="AF192" s="4">
        <v>84</v>
      </c>
      <c r="AG192">
        <v>5.5408220000000004</v>
      </c>
      <c r="AH192" s="5">
        <v>5.5408220000000004</v>
      </c>
    </row>
    <row r="193" spans="1:34" x14ac:dyDescent="0.3">
      <c r="A193" t="s">
        <v>415</v>
      </c>
      <c r="B193">
        <v>228</v>
      </c>
      <c r="C193" s="1">
        <v>42388000</v>
      </c>
      <c r="D193" s="1">
        <v>0</v>
      </c>
      <c r="E193">
        <v>0</v>
      </c>
      <c r="G193" s="14">
        <f t="shared" si="12"/>
        <v>0</v>
      </c>
      <c r="I193" s="1">
        <v>34</v>
      </c>
      <c r="J193">
        <f t="shared" si="13"/>
        <v>1246705.8823529412</v>
      </c>
      <c r="K193" s="1">
        <v>34</v>
      </c>
      <c r="L193">
        <f t="shared" si="14"/>
        <v>1246705.8823529412</v>
      </c>
      <c r="N193">
        <v>18.0424805</v>
      </c>
      <c r="O193">
        <v>-63.0548286</v>
      </c>
      <c r="U193" s="9">
        <f t="shared" si="17"/>
        <v>-43831</v>
      </c>
      <c r="V193" s="2">
        <v>43909</v>
      </c>
      <c r="W193" s="9">
        <f t="shared" si="15"/>
        <v>78</v>
      </c>
      <c r="X193" s="9">
        <f t="shared" si="16"/>
        <v>-43909</v>
      </c>
      <c r="Z193">
        <v>0</v>
      </c>
      <c r="AB193" s="3">
        <v>0</v>
      </c>
      <c r="AC193" s="9">
        <v>25.25</v>
      </c>
      <c r="AD193" s="9">
        <v>25.25</v>
      </c>
      <c r="AF193" s="4">
        <v>77</v>
      </c>
      <c r="AH193" s="6">
        <v>6.7960929999999999</v>
      </c>
    </row>
    <row r="194" spans="1:34" x14ac:dyDescent="0.3">
      <c r="A194" t="s">
        <v>416</v>
      </c>
      <c r="B194">
        <v>229</v>
      </c>
      <c r="C194" s="1">
        <v>5457013000</v>
      </c>
      <c r="D194" s="1">
        <v>8269</v>
      </c>
      <c r="E194">
        <v>8269142857</v>
      </c>
      <c r="G194" s="14">
        <f t="shared" si="12"/>
        <v>5.8026063415257184E-9</v>
      </c>
      <c r="I194" s="1">
        <v>48105</v>
      </c>
      <c r="J194">
        <f t="shared" si="13"/>
        <v>113439.62166095001</v>
      </c>
      <c r="K194" s="1">
        <v>48105</v>
      </c>
      <c r="L194">
        <f t="shared" si="14"/>
        <v>113439.62166095001</v>
      </c>
      <c r="N194">
        <v>48.669029999999999</v>
      </c>
      <c r="O194">
        <v>19.699024000000001</v>
      </c>
      <c r="P194" t="s">
        <v>417</v>
      </c>
      <c r="T194" s="2">
        <v>43897</v>
      </c>
      <c r="U194" s="9">
        <f t="shared" si="17"/>
        <v>66</v>
      </c>
      <c r="W194" s="9">
        <f t="shared" si="15"/>
        <v>-43831</v>
      </c>
      <c r="X194" s="9">
        <f t="shared" si="16"/>
        <v>43897</v>
      </c>
      <c r="Z194">
        <v>123</v>
      </c>
      <c r="AB194" s="3">
        <v>1.48</v>
      </c>
      <c r="AC194" s="9">
        <v>6.8</v>
      </c>
      <c r="AD194" s="9">
        <v>6.8</v>
      </c>
      <c r="AF194">
        <v>69.044444444444437</v>
      </c>
      <c r="AH194" s="6">
        <v>5.5152229999999998</v>
      </c>
    </row>
    <row r="195" spans="1:34" x14ac:dyDescent="0.3">
      <c r="A195" t="s">
        <v>418</v>
      </c>
      <c r="B195">
        <v>230</v>
      </c>
      <c r="C195" s="1">
        <v>2078654000</v>
      </c>
      <c r="D195" s="1">
        <v>4283</v>
      </c>
      <c r="E195">
        <v>4283419355</v>
      </c>
      <c r="G195" s="14">
        <f t="shared" ref="G195:G237" si="18">D195/1425049281875.94</f>
        <v>3.0055100932101404E-9</v>
      </c>
      <c r="I195" s="1">
        <v>20151</v>
      </c>
      <c r="J195">
        <f t="shared" ref="J195:J237" si="19">IFERROR(C195/I195,"Error")</f>
        <v>103153.88814450896</v>
      </c>
      <c r="K195" s="1">
        <v>20151</v>
      </c>
      <c r="L195">
        <f t="shared" ref="L195:L237" si="20">C195/K195</f>
        <v>103153.88814450896</v>
      </c>
      <c r="N195">
        <v>46.151240000000001</v>
      </c>
      <c r="O195">
        <v>14.995463000000001</v>
      </c>
      <c r="P195" t="s">
        <v>419</v>
      </c>
      <c r="T195" s="2">
        <v>43896</v>
      </c>
      <c r="U195" s="9">
        <f t="shared" si="17"/>
        <v>65</v>
      </c>
      <c r="V195" s="2">
        <v>43895</v>
      </c>
      <c r="W195" s="9">
        <f t="shared" ref="W195:W237" si="21">V195-DATE(2020,1,1)</f>
        <v>64</v>
      </c>
      <c r="X195" s="9">
        <f t="shared" ref="X195:X237" si="22">U195-W195</f>
        <v>1</v>
      </c>
      <c r="Z195">
        <v>307</v>
      </c>
      <c r="AB195" s="3">
        <v>2.04</v>
      </c>
      <c r="AC195" s="9">
        <v>8.9</v>
      </c>
      <c r="AD195" s="9">
        <v>8.9</v>
      </c>
      <c r="AF195" s="4">
        <v>75</v>
      </c>
      <c r="AH195" s="6">
        <v>5.9202314400000002</v>
      </c>
    </row>
    <row r="196" spans="1:34" x14ac:dyDescent="0.3">
      <c r="A196" t="s">
        <v>420</v>
      </c>
      <c r="B196">
        <v>231</v>
      </c>
      <c r="C196" s="1">
        <v>71428792000</v>
      </c>
      <c r="D196" s="1">
        <v>0</v>
      </c>
      <c r="E196">
        <v>0</v>
      </c>
      <c r="G196" s="14">
        <f t="shared" si="18"/>
        <v>0</v>
      </c>
      <c r="J196" t="str">
        <f t="shared" si="19"/>
        <v>Error</v>
      </c>
      <c r="L196" t="e">
        <f t="shared" si="20"/>
        <v>#DIV/0!</v>
      </c>
      <c r="U196" s="9">
        <f t="shared" ref="U196:U237" si="23">T196-DATE(2020,1,1)</f>
        <v>-43831</v>
      </c>
      <c r="W196" s="9">
        <f t="shared" si="21"/>
        <v>-43831</v>
      </c>
      <c r="X196" s="9">
        <f t="shared" si="22"/>
        <v>0</v>
      </c>
      <c r="AD196" s="10"/>
      <c r="AF196" s="4"/>
      <c r="AH196" s="6"/>
    </row>
    <row r="197" spans="1:34" x14ac:dyDescent="0.3">
      <c r="A197" t="s">
        <v>421</v>
      </c>
      <c r="B197">
        <v>232</v>
      </c>
      <c r="C197" s="1">
        <v>669823000</v>
      </c>
      <c r="D197">
        <v>27</v>
      </c>
      <c r="E197">
        <v>27032258.059999999</v>
      </c>
      <c r="G197" s="14">
        <f t="shared" si="18"/>
        <v>1.8946713172232964E-11</v>
      </c>
      <c r="I197" s="1">
        <v>27986</v>
      </c>
      <c r="J197">
        <f t="shared" si="19"/>
        <v>23934.217108554276</v>
      </c>
      <c r="K197" s="1">
        <v>27986</v>
      </c>
      <c r="L197">
        <f t="shared" si="20"/>
        <v>23934.217108554276</v>
      </c>
      <c r="N197">
        <v>-9.6457099999999993</v>
      </c>
      <c r="O197">
        <v>160.156194</v>
      </c>
      <c r="P197" t="s">
        <v>422</v>
      </c>
      <c r="U197" s="9">
        <f t="shared" si="23"/>
        <v>-43831</v>
      </c>
      <c r="W197" s="9">
        <f t="shared" si="21"/>
        <v>-43831</v>
      </c>
      <c r="X197" s="9">
        <f t="shared" si="22"/>
        <v>0</v>
      </c>
      <c r="Z197">
        <v>0</v>
      </c>
      <c r="AB197" s="3">
        <v>0</v>
      </c>
      <c r="AC197" s="9">
        <v>25.65</v>
      </c>
      <c r="AD197" s="9">
        <v>25.65</v>
      </c>
      <c r="AF197" s="4">
        <v>79</v>
      </c>
      <c r="AH197" s="6">
        <v>6.7181127800000002</v>
      </c>
    </row>
    <row r="198" spans="1:34" x14ac:dyDescent="0.3">
      <c r="A198" t="s">
        <v>423</v>
      </c>
      <c r="B198">
        <v>233</v>
      </c>
      <c r="C198" s="1">
        <v>15442905000</v>
      </c>
      <c r="D198" s="1">
        <v>0</v>
      </c>
      <c r="E198">
        <v>0</v>
      </c>
      <c r="G198" s="14">
        <f t="shared" si="18"/>
        <v>0</v>
      </c>
      <c r="I198" s="1">
        <v>627337</v>
      </c>
      <c r="J198">
        <f t="shared" si="19"/>
        <v>24616.601603284998</v>
      </c>
      <c r="K198" s="1">
        <v>627337</v>
      </c>
      <c r="L198">
        <f t="shared" si="20"/>
        <v>24616.601603284998</v>
      </c>
      <c r="N198">
        <v>5.1521499999999998</v>
      </c>
      <c r="O198">
        <v>46.199615999999999</v>
      </c>
      <c r="P198" t="s">
        <v>424</v>
      </c>
      <c r="U198" s="9">
        <f t="shared" si="23"/>
        <v>-43831</v>
      </c>
      <c r="V198" s="2">
        <v>43907</v>
      </c>
      <c r="W198" s="9">
        <f t="shared" si="21"/>
        <v>76</v>
      </c>
      <c r="X198" s="9">
        <f t="shared" si="22"/>
        <v>-43907</v>
      </c>
      <c r="Z198">
        <v>0</v>
      </c>
      <c r="AB198" s="3">
        <v>0</v>
      </c>
      <c r="AC198" s="9">
        <v>27.05</v>
      </c>
      <c r="AD198" s="9">
        <v>27.05</v>
      </c>
      <c r="AF198" s="4">
        <v>84</v>
      </c>
      <c r="AH198" s="6">
        <v>6.4781293299999998</v>
      </c>
    </row>
    <row r="199" spans="1:34" x14ac:dyDescent="0.3">
      <c r="A199" t="s">
        <v>425</v>
      </c>
      <c r="B199">
        <v>234</v>
      </c>
      <c r="C199" s="1">
        <v>58558270000</v>
      </c>
      <c r="D199" s="1">
        <v>10874</v>
      </c>
      <c r="E199">
        <v>10874354839</v>
      </c>
      <c r="G199" s="14">
        <f t="shared" si="18"/>
        <v>7.6306132975874547E-9</v>
      </c>
      <c r="I199" s="1">
        <v>1214470</v>
      </c>
      <c r="J199">
        <f t="shared" si="19"/>
        <v>48217.139986990209</v>
      </c>
      <c r="K199" s="1">
        <v>1214470</v>
      </c>
      <c r="L199">
        <f t="shared" si="20"/>
        <v>48217.139986990209</v>
      </c>
      <c r="N199">
        <v>-30.559480000000001</v>
      </c>
      <c r="O199">
        <v>22.937505999999999</v>
      </c>
      <c r="P199" t="s">
        <v>426</v>
      </c>
      <c r="T199" s="2">
        <v>43905</v>
      </c>
      <c r="U199" s="9">
        <f t="shared" si="23"/>
        <v>74</v>
      </c>
      <c r="V199" s="2">
        <v>43896</v>
      </c>
      <c r="W199" s="9">
        <f t="shared" si="21"/>
        <v>65</v>
      </c>
      <c r="X199" s="9">
        <f t="shared" si="22"/>
        <v>9</v>
      </c>
      <c r="Z199">
        <v>133</v>
      </c>
      <c r="AB199" s="3">
        <v>5.69</v>
      </c>
      <c r="AC199" s="9">
        <v>17.75</v>
      </c>
      <c r="AD199" s="9">
        <v>17.75</v>
      </c>
      <c r="AF199">
        <v>66.961538461538467</v>
      </c>
      <c r="AG199">
        <v>7.7775340000000002</v>
      </c>
      <c r="AH199" s="5">
        <v>7.7775340000000002</v>
      </c>
    </row>
    <row r="200" spans="1:34" x14ac:dyDescent="0.3">
      <c r="A200" t="s">
        <v>427</v>
      </c>
      <c r="B200">
        <v>236</v>
      </c>
      <c r="C200" s="1">
        <v>11062113000</v>
      </c>
      <c r="D200" s="1">
        <v>0</v>
      </c>
      <c r="E200">
        <v>0</v>
      </c>
      <c r="G200" s="14">
        <f t="shared" si="18"/>
        <v>0</v>
      </c>
      <c r="J200" t="str">
        <f t="shared" si="19"/>
        <v>Error</v>
      </c>
      <c r="K200" s="11">
        <v>644329</v>
      </c>
      <c r="L200" s="12">
        <f t="shared" si="20"/>
        <v>17168.423274445198</v>
      </c>
      <c r="N200">
        <v>4.8593630000000001</v>
      </c>
      <c r="O200">
        <v>31.571251</v>
      </c>
      <c r="U200" s="9">
        <f t="shared" si="23"/>
        <v>-43831</v>
      </c>
      <c r="W200" s="9">
        <f t="shared" si="21"/>
        <v>-43831</v>
      </c>
      <c r="X200" s="9">
        <f t="shared" si="22"/>
        <v>0</v>
      </c>
      <c r="Z200">
        <v>0</v>
      </c>
      <c r="AB200" s="3">
        <v>0</v>
      </c>
      <c r="AD200" s="10">
        <v>25.977777799999998</v>
      </c>
      <c r="AF200" s="4">
        <v>47</v>
      </c>
      <c r="AH200" s="6">
        <v>6.4781293299999998</v>
      </c>
    </row>
    <row r="201" spans="1:34" x14ac:dyDescent="0.3">
      <c r="A201" t="s">
        <v>428</v>
      </c>
      <c r="B201">
        <v>241</v>
      </c>
      <c r="C201" s="1">
        <v>46736776000</v>
      </c>
      <c r="D201" s="1">
        <v>87720</v>
      </c>
      <c r="E201">
        <v>87720000000</v>
      </c>
      <c r="G201" s="14">
        <f t="shared" si="18"/>
        <v>6.1555765906232431E-8</v>
      </c>
      <c r="I201" s="1">
        <v>498980</v>
      </c>
      <c r="J201">
        <f t="shared" si="19"/>
        <v>93664.62784079522</v>
      </c>
      <c r="K201" s="1">
        <v>498980</v>
      </c>
      <c r="L201">
        <f t="shared" si="20"/>
        <v>93664.62784079522</v>
      </c>
      <c r="N201">
        <v>40.46367</v>
      </c>
      <c r="O201">
        <v>-3.7492200000000002</v>
      </c>
      <c r="P201" t="s">
        <v>429</v>
      </c>
      <c r="T201" s="2">
        <v>43864</v>
      </c>
      <c r="U201" s="9">
        <f t="shared" si="23"/>
        <v>33</v>
      </c>
      <c r="V201" s="2">
        <v>43862</v>
      </c>
      <c r="W201" s="9">
        <f t="shared" si="21"/>
        <v>31</v>
      </c>
      <c r="X201" s="9">
        <f t="shared" si="22"/>
        <v>2</v>
      </c>
      <c r="Z201">
        <v>17138</v>
      </c>
      <c r="AB201" s="3">
        <v>38.44</v>
      </c>
      <c r="AC201" s="9">
        <v>13.3</v>
      </c>
      <c r="AD201" s="9">
        <v>13.3</v>
      </c>
      <c r="AF201" s="4">
        <v>61</v>
      </c>
      <c r="AG201">
        <v>6.9664669999999997</v>
      </c>
      <c r="AH201" s="5">
        <v>6.9664669999999997</v>
      </c>
    </row>
    <row r="202" spans="1:34" x14ac:dyDescent="0.3">
      <c r="A202" t="s">
        <v>430</v>
      </c>
      <c r="B202">
        <v>242</v>
      </c>
      <c r="C202" s="1">
        <v>21323733000</v>
      </c>
      <c r="D202" s="1">
        <v>2585</v>
      </c>
      <c r="E202">
        <v>2584838710</v>
      </c>
      <c r="G202" s="14">
        <f t="shared" si="18"/>
        <v>1.8139723537119339E-9</v>
      </c>
      <c r="I202" s="1">
        <v>64630</v>
      </c>
      <c r="J202">
        <f t="shared" si="19"/>
        <v>329935.52529784932</v>
      </c>
      <c r="K202" s="1">
        <v>64630</v>
      </c>
      <c r="L202">
        <f t="shared" si="20"/>
        <v>329935.52529784932</v>
      </c>
      <c r="N202">
        <v>7.8730500000000001</v>
      </c>
      <c r="O202">
        <v>80.771797000000007</v>
      </c>
      <c r="P202" t="s">
        <v>431</v>
      </c>
      <c r="T202" s="2">
        <v>43904</v>
      </c>
      <c r="U202" s="9">
        <f t="shared" si="23"/>
        <v>73</v>
      </c>
      <c r="V202" s="2">
        <v>43858</v>
      </c>
      <c r="W202" s="9">
        <f t="shared" si="21"/>
        <v>27</v>
      </c>
      <c r="X202" s="9">
        <f t="shared" si="22"/>
        <v>46</v>
      </c>
      <c r="Z202">
        <v>58</v>
      </c>
      <c r="AB202" s="3">
        <v>2.4300000000000002</v>
      </c>
      <c r="AC202" s="9">
        <v>26.95</v>
      </c>
      <c r="AD202" s="9">
        <v>26.95</v>
      </c>
      <c r="AF202">
        <v>79.263636363636365</v>
      </c>
      <c r="AG202">
        <v>7.1816440000000004</v>
      </c>
      <c r="AH202" s="5">
        <v>7.1816440000000004</v>
      </c>
    </row>
    <row r="203" spans="1:34" x14ac:dyDescent="0.3">
      <c r="A203" t="s">
        <v>432</v>
      </c>
      <c r="B203">
        <v>243</v>
      </c>
      <c r="C203" s="1">
        <v>4981420000</v>
      </c>
      <c r="D203">
        <v>518</v>
      </c>
      <c r="E203">
        <v>518032258.10000002</v>
      </c>
      <c r="G203" s="14">
        <f t="shared" si="18"/>
        <v>3.6349620085987691E-10</v>
      </c>
      <c r="I203" s="1">
        <v>5640</v>
      </c>
      <c r="J203">
        <f t="shared" si="19"/>
        <v>883230.49645390071</v>
      </c>
      <c r="K203" s="1">
        <v>5640</v>
      </c>
      <c r="L203">
        <f t="shared" si="20"/>
        <v>883230.49645390071</v>
      </c>
      <c r="N203">
        <v>31.952159999999999</v>
      </c>
      <c r="O203">
        <v>35.233153999999999</v>
      </c>
      <c r="P203" t="s">
        <v>433</v>
      </c>
      <c r="T203" s="2">
        <v>43897</v>
      </c>
      <c r="U203" s="9">
        <f t="shared" si="23"/>
        <v>66</v>
      </c>
      <c r="V203" s="2">
        <v>43895</v>
      </c>
      <c r="W203" s="9">
        <f t="shared" si="21"/>
        <v>64</v>
      </c>
      <c r="X203" s="9">
        <f t="shared" si="22"/>
        <v>2</v>
      </c>
      <c r="Z203">
        <v>40</v>
      </c>
      <c r="AB203" s="3">
        <v>-0.23</v>
      </c>
      <c r="AC203" s="9">
        <v>19.2</v>
      </c>
      <c r="AD203" s="9">
        <v>19.2</v>
      </c>
      <c r="AF203" s="4">
        <v>53</v>
      </c>
      <c r="AH203" s="6">
        <v>8.4117654399999999</v>
      </c>
    </row>
    <row r="204" spans="1:34" x14ac:dyDescent="0.3">
      <c r="A204" t="s">
        <v>434</v>
      </c>
      <c r="B204">
        <v>245</v>
      </c>
      <c r="C204" s="1">
        <v>42813238000</v>
      </c>
      <c r="D204">
        <v>923</v>
      </c>
      <c r="E204">
        <v>923465116.29999995</v>
      </c>
      <c r="G204" s="14">
        <f t="shared" si="18"/>
        <v>6.476968984433714E-10</v>
      </c>
      <c r="I204" s="1">
        <v>1861484</v>
      </c>
      <c r="J204">
        <f t="shared" si="19"/>
        <v>22999.519738015475</v>
      </c>
      <c r="K204" s="1">
        <v>1861484</v>
      </c>
      <c r="L204">
        <f t="shared" si="20"/>
        <v>22999.519738015475</v>
      </c>
      <c r="N204">
        <v>12.8628073</v>
      </c>
      <c r="O204">
        <v>30.2176361</v>
      </c>
      <c r="U204" s="9">
        <f t="shared" si="23"/>
        <v>-43831</v>
      </c>
      <c r="V204" s="2">
        <v>43904</v>
      </c>
      <c r="W204" s="9">
        <f t="shared" si="21"/>
        <v>73</v>
      </c>
      <c r="X204" s="9">
        <f t="shared" si="22"/>
        <v>-43904</v>
      </c>
      <c r="Z204">
        <v>0</v>
      </c>
      <c r="AB204" s="3">
        <v>0</v>
      </c>
      <c r="AC204" s="9">
        <v>26.9</v>
      </c>
      <c r="AD204" s="9">
        <v>26.9</v>
      </c>
      <c r="AF204">
        <v>40.602380952380955</v>
      </c>
      <c r="AH204" s="6">
        <v>7.5043817800000001</v>
      </c>
    </row>
    <row r="205" spans="1:34" x14ac:dyDescent="0.3">
      <c r="A205" t="s">
        <v>435</v>
      </c>
      <c r="B205">
        <v>246</v>
      </c>
      <c r="C205" s="1">
        <v>581372000</v>
      </c>
      <c r="D205">
        <v>292</v>
      </c>
      <c r="E205">
        <v>292465116.30000001</v>
      </c>
      <c r="G205" s="14">
        <f t="shared" si="18"/>
        <v>2.0490519430711207E-10</v>
      </c>
      <c r="I205" s="1">
        <v>156000</v>
      </c>
      <c r="J205">
        <f t="shared" si="19"/>
        <v>3726.7435897435898</v>
      </c>
      <c r="K205" s="1">
        <v>156000</v>
      </c>
      <c r="L205">
        <f t="shared" si="20"/>
        <v>3726.7435897435898</v>
      </c>
      <c r="N205">
        <v>3.9193099999999998</v>
      </c>
      <c r="O205">
        <v>-56.027782999999999</v>
      </c>
      <c r="P205" t="s">
        <v>436</v>
      </c>
      <c r="U205" s="9">
        <f t="shared" si="23"/>
        <v>-43831</v>
      </c>
      <c r="V205" s="2">
        <v>43909</v>
      </c>
      <c r="W205" s="9">
        <f t="shared" si="21"/>
        <v>78</v>
      </c>
      <c r="X205" s="9">
        <f t="shared" si="22"/>
        <v>-43909</v>
      </c>
      <c r="Z205">
        <v>0</v>
      </c>
      <c r="AB205" s="3">
        <v>0</v>
      </c>
      <c r="AC205" s="9">
        <v>25.7</v>
      </c>
      <c r="AD205" s="9">
        <v>25.7</v>
      </c>
      <c r="AF205" s="4">
        <v>72</v>
      </c>
      <c r="AH205" s="6">
        <v>6.4460563300000002</v>
      </c>
    </row>
    <row r="206" spans="1:34" x14ac:dyDescent="0.3">
      <c r="A206" t="s">
        <v>437</v>
      </c>
      <c r="B206">
        <v>247</v>
      </c>
      <c r="C206" s="1">
        <v>10036379000</v>
      </c>
      <c r="D206" s="1">
        <v>7054</v>
      </c>
      <c r="E206">
        <v>7054000000</v>
      </c>
      <c r="G206" s="14">
        <f t="shared" si="18"/>
        <v>4.9500042487752352E-9</v>
      </c>
      <c r="I206" s="1">
        <v>410335</v>
      </c>
      <c r="J206">
        <f t="shared" si="19"/>
        <v>24458.988387537014</v>
      </c>
      <c r="K206" s="1">
        <v>410335</v>
      </c>
      <c r="L206">
        <f t="shared" si="20"/>
        <v>24458.988387537014</v>
      </c>
      <c r="N206">
        <v>60.128160000000001</v>
      </c>
      <c r="O206">
        <v>18.643501000000001</v>
      </c>
      <c r="P206" t="s">
        <v>438</v>
      </c>
      <c r="T206" s="2">
        <v>43892</v>
      </c>
      <c r="U206" s="9">
        <f t="shared" si="23"/>
        <v>61</v>
      </c>
      <c r="V206" s="2">
        <v>43868</v>
      </c>
      <c r="W206" s="9">
        <f t="shared" si="21"/>
        <v>37</v>
      </c>
      <c r="X206" s="9">
        <f t="shared" si="22"/>
        <v>24</v>
      </c>
      <c r="Z206">
        <v>1410</v>
      </c>
      <c r="AB206" s="3">
        <v>7.76</v>
      </c>
      <c r="AC206" s="9">
        <v>2.1</v>
      </c>
      <c r="AD206" s="9">
        <v>2.1</v>
      </c>
      <c r="AF206" s="4">
        <v>75</v>
      </c>
      <c r="AG206">
        <v>4.6630140000000004</v>
      </c>
      <c r="AH206" s="5">
        <v>4.6630140000000004</v>
      </c>
    </row>
    <row r="207" spans="1:34" x14ac:dyDescent="0.3">
      <c r="A207" t="s">
        <v>439</v>
      </c>
      <c r="B207">
        <v>248</v>
      </c>
      <c r="C207" s="1">
        <v>8591365000</v>
      </c>
      <c r="D207" s="1">
        <v>7392</v>
      </c>
      <c r="E207">
        <v>7392162791</v>
      </c>
      <c r="G207" s="14">
        <f t="shared" si="18"/>
        <v>5.187189028486892E-9</v>
      </c>
      <c r="I207" s="1">
        <v>39997</v>
      </c>
      <c r="J207">
        <f t="shared" si="19"/>
        <v>214800.23501762631</v>
      </c>
      <c r="K207" s="1">
        <v>39997</v>
      </c>
      <c r="L207">
        <f t="shared" si="20"/>
        <v>214800.23501762631</v>
      </c>
      <c r="N207">
        <v>46.818190000000001</v>
      </c>
      <c r="O207">
        <v>8.2275120000000008</v>
      </c>
      <c r="P207" t="s">
        <v>440</v>
      </c>
      <c r="T207" s="2">
        <v>43892</v>
      </c>
      <c r="U207" s="9">
        <f t="shared" si="23"/>
        <v>61</v>
      </c>
      <c r="V207" s="2">
        <v>43887</v>
      </c>
      <c r="W207" s="9">
        <f t="shared" si="21"/>
        <v>56</v>
      </c>
      <c r="X207" s="9">
        <f t="shared" si="22"/>
        <v>5</v>
      </c>
      <c r="Z207">
        <v>3839</v>
      </c>
      <c r="AB207" s="3">
        <v>33.26</v>
      </c>
      <c r="AC207" s="9">
        <v>5.5</v>
      </c>
      <c r="AD207" s="9">
        <v>5.5</v>
      </c>
      <c r="AF207">
        <v>74.275000000000006</v>
      </c>
      <c r="AG207">
        <v>4.7915749999999999</v>
      </c>
      <c r="AH207" s="5">
        <v>4.7915749999999999</v>
      </c>
    </row>
    <row r="208" spans="1:34" x14ac:dyDescent="0.3">
      <c r="A208" t="s">
        <v>441</v>
      </c>
      <c r="B208">
        <v>249</v>
      </c>
      <c r="C208" s="1">
        <v>17070135000</v>
      </c>
      <c r="D208">
        <v>0</v>
      </c>
      <c r="E208">
        <v>0</v>
      </c>
      <c r="G208" s="14">
        <f t="shared" si="18"/>
        <v>0</v>
      </c>
      <c r="I208" s="1">
        <v>183630</v>
      </c>
      <c r="J208">
        <f t="shared" si="19"/>
        <v>92959.402058487176</v>
      </c>
      <c r="K208" s="1">
        <v>183630</v>
      </c>
      <c r="L208">
        <f t="shared" si="20"/>
        <v>92959.402058487176</v>
      </c>
      <c r="N208">
        <v>34.802079999999997</v>
      </c>
      <c r="O208">
        <v>38.996814999999998</v>
      </c>
      <c r="P208" t="s">
        <v>442</v>
      </c>
      <c r="U208" s="9">
        <f t="shared" si="23"/>
        <v>-43831</v>
      </c>
      <c r="W208" s="9">
        <f t="shared" si="21"/>
        <v>-43831</v>
      </c>
      <c r="X208" s="9">
        <f t="shared" si="22"/>
        <v>0</v>
      </c>
      <c r="Z208">
        <v>0</v>
      </c>
      <c r="AB208" s="3">
        <v>0</v>
      </c>
      <c r="AC208" s="9">
        <v>17.75</v>
      </c>
      <c r="AD208" s="9">
        <v>17.75</v>
      </c>
      <c r="AF208">
        <v>53.377272727272732</v>
      </c>
      <c r="AG208">
        <v>8.4328459999999996</v>
      </c>
      <c r="AH208" s="5">
        <v>8.4328459999999996</v>
      </c>
    </row>
    <row r="209" spans="1:34" x14ac:dyDescent="0.3">
      <c r="A209" t="s">
        <v>443</v>
      </c>
      <c r="B209">
        <v>250</v>
      </c>
      <c r="C209" s="1">
        <v>9321018000</v>
      </c>
      <c r="D209" s="1">
        <v>1015</v>
      </c>
      <c r="E209">
        <v>1014929825</v>
      </c>
      <c r="G209" s="14">
        <f t="shared" si="18"/>
        <v>7.1225606925246152E-10</v>
      </c>
      <c r="I209" s="1">
        <v>141510</v>
      </c>
      <c r="J209">
        <f t="shared" si="19"/>
        <v>65868.263726945093</v>
      </c>
      <c r="K209" s="1">
        <v>141510</v>
      </c>
      <c r="L209">
        <f t="shared" si="20"/>
        <v>65868.263726945093</v>
      </c>
      <c r="N209">
        <v>38.86103</v>
      </c>
      <c r="O209">
        <v>71.276093000000003</v>
      </c>
      <c r="P209" t="s">
        <v>444</v>
      </c>
      <c r="U209" s="9">
        <f t="shared" si="23"/>
        <v>-43831</v>
      </c>
      <c r="W209" s="9">
        <f t="shared" si="21"/>
        <v>-43831</v>
      </c>
      <c r="X209" s="9">
        <f t="shared" si="22"/>
        <v>0</v>
      </c>
      <c r="Z209">
        <v>0</v>
      </c>
      <c r="AB209" s="3">
        <v>0</v>
      </c>
      <c r="AC209" s="9">
        <v>2</v>
      </c>
      <c r="AD209" s="9">
        <v>2</v>
      </c>
      <c r="AF209" s="4">
        <v>54</v>
      </c>
      <c r="AG209">
        <v>7.3945210000000001</v>
      </c>
      <c r="AH209" s="5">
        <v>7.3945210000000001</v>
      </c>
    </row>
    <row r="210" spans="1:34" x14ac:dyDescent="0.3">
      <c r="A210" t="s">
        <v>445</v>
      </c>
      <c r="B210">
        <v>251</v>
      </c>
      <c r="C210" s="1">
        <v>69625582000</v>
      </c>
      <c r="D210" s="1">
        <v>41036</v>
      </c>
      <c r="E210">
        <v>41035580645</v>
      </c>
      <c r="G210" s="14">
        <f t="shared" si="18"/>
        <v>2.8796197101324148E-8</v>
      </c>
      <c r="I210" s="1">
        <v>510890</v>
      </c>
      <c r="J210">
        <f t="shared" si="19"/>
        <v>136282.92195971735</v>
      </c>
      <c r="K210" s="1">
        <v>510890</v>
      </c>
      <c r="L210">
        <f t="shared" si="20"/>
        <v>136282.92195971735</v>
      </c>
      <c r="N210">
        <v>15.87003</v>
      </c>
      <c r="O210">
        <v>100.992541</v>
      </c>
      <c r="P210" t="s">
        <v>446</v>
      </c>
      <c r="T210" s="2">
        <v>43864</v>
      </c>
      <c r="U210" s="9">
        <f t="shared" si="23"/>
        <v>33</v>
      </c>
      <c r="V210" s="2">
        <v>43850</v>
      </c>
      <c r="W210" s="9">
        <f t="shared" si="21"/>
        <v>19</v>
      </c>
      <c r="X210" s="9">
        <f t="shared" si="22"/>
        <v>14</v>
      </c>
      <c r="Z210">
        <v>291</v>
      </c>
      <c r="AB210" s="3">
        <v>0.65</v>
      </c>
      <c r="AC210" s="9">
        <v>26.3</v>
      </c>
      <c r="AD210" s="9">
        <v>26.3</v>
      </c>
      <c r="AF210" s="4">
        <v>78</v>
      </c>
      <c r="AG210">
        <v>7.2424819999999999</v>
      </c>
      <c r="AH210" s="5">
        <v>7.2424819999999999</v>
      </c>
    </row>
    <row r="211" spans="1:34" x14ac:dyDescent="0.3">
      <c r="A211" t="s">
        <v>447</v>
      </c>
      <c r="B211">
        <v>252</v>
      </c>
      <c r="C211" s="1">
        <v>1293119000</v>
      </c>
      <c r="D211" s="1">
        <v>0</v>
      </c>
      <c r="E211">
        <v>0</v>
      </c>
      <c r="G211" s="14">
        <f t="shared" si="18"/>
        <v>0</v>
      </c>
      <c r="J211" t="str">
        <f t="shared" si="19"/>
        <v>Error</v>
      </c>
      <c r="K211" s="11">
        <v>14919</v>
      </c>
      <c r="L211" s="12">
        <f t="shared" si="20"/>
        <v>86675.983645016415</v>
      </c>
      <c r="N211">
        <v>-8.8742199999999993</v>
      </c>
      <c r="O211">
        <v>125.72753899999999</v>
      </c>
      <c r="P211" t="s">
        <v>448</v>
      </c>
      <c r="U211" s="9">
        <f t="shared" si="23"/>
        <v>-43831</v>
      </c>
      <c r="W211" s="9">
        <f t="shared" si="21"/>
        <v>-43831</v>
      </c>
      <c r="X211" s="9">
        <f t="shared" si="22"/>
        <v>0</v>
      </c>
      <c r="Z211">
        <v>0</v>
      </c>
      <c r="AB211" s="3">
        <v>0</v>
      </c>
      <c r="AC211" s="9">
        <v>25.25</v>
      </c>
      <c r="AD211" s="9">
        <v>25.25</v>
      </c>
      <c r="AF211" s="4">
        <v>76</v>
      </c>
      <c r="AH211" s="6">
        <v>6.8283384399999996</v>
      </c>
    </row>
    <row r="212" spans="1:34" x14ac:dyDescent="0.3">
      <c r="A212" t="s">
        <v>449</v>
      </c>
      <c r="B212">
        <v>253</v>
      </c>
      <c r="C212" s="1">
        <v>8082366000</v>
      </c>
      <c r="D212">
        <v>568</v>
      </c>
      <c r="E212">
        <v>568193548.39999998</v>
      </c>
      <c r="G212" s="14">
        <f t="shared" si="18"/>
        <v>3.9858270673438241E-10</v>
      </c>
      <c r="I212" s="1">
        <v>54385</v>
      </c>
      <c r="J212">
        <f t="shared" si="19"/>
        <v>148613.88250436701</v>
      </c>
      <c r="K212" s="1">
        <v>54385</v>
      </c>
      <c r="L212">
        <f t="shared" si="20"/>
        <v>148613.88250436701</v>
      </c>
      <c r="N212">
        <v>8.6195400000000006</v>
      </c>
      <c r="O212">
        <v>0.82478200000000002</v>
      </c>
      <c r="P212" t="s">
        <v>450</v>
      </c>
      <c r="U212" s="9">
        <f t="shared" si="23"/>
        <v>-43831</v>
      </c>
      <c r="V212" s="2">
        <v>43897</v>
      </c>
      <c r="W212" s="9">
        <f t="shared" si="21"/>
        <v>66</v>
      </c>
      <c r="X212" s="9">
        <f t="shared" si="22"/>
        <v>-43897</v>
      </c>
      <c r="Z212">
        <v>0</v>
      </c>
      <c r="AB212" s="3">
        <v>0</v>
      </c>
      <c r="AC212" s="9">
        <v>27.15</v>
      </c>
      <c r="AD212" s="9">
        <v>27.15</v>
      </c>
      <c r="AF212" s="4">
        <v>83</v>
      </c>
      <c r="AG212">
        <v>6.7542470000000003</v>
      </c>
      <c r="AH212" s="5">
        <v>6.7542470000000003</v>
      </c>
    </row>
    <row r="213" spans="1:34" x14ac:dyDescent="0.3">
      <c r="A213" t="s">
        <v>451</v>
      </c>
      <c r="B213">
        <v>254</v>
      </c>
      <c r="C213" s="1">
        <v>1340000</v>
      </c>
      <c r="D213" s="1">
        <v>0</v>
      </c>
      <c r="E213">
        <v>0</v>
      </c>
      <c r="G213" s="14">
        <f t="shared" si="18"/>
        <v>0</v>
      </c>
      <c r="J213" t="str">
        <f t="shared" si="19"/>
        <v>Error</v>
      </c>
      <c r="K213" s="12">
        <v>12</v>
      </c>
      <c r="L213" s="12">
        <f t="shared" si="20"/>
        <v>111666.66666666667</v>
      </c>
      <c r="N213">
        <v>-8.9673599999999993</v>
      </c>
      <c r="O213">
        <v>-171.85588100000001</v>
      </c>
      <c r="P213" t="s">
        <v>452</v>
      </c>
      <c r="U213" s="9">
        <f t="shared" si="23"/>
        <v>-43831</v>
      </c>
      <c r="W213" s="9">
        <f t="shared" si="21"/>
        <v>-43831</v>
      </c>
      <c r="X213" s="9">
        <f t="shared" si="22"/>
        <v>0</v>
      </c>
      <c r="Z213">
        <v>0</v>
      </c>
      <c r="AB213" s="3">
        <v>0</v>
      </c>
      <c r="AD213" s="10">
        <v>23.8444444</v>
      </c>
      <c r="AF213" s="4">
        <v>79</v>
      </c>
      <c r="AH213" s="6">
        <v>6.8283384399999996</v>
      </c>
    </row>
    <row r="214" spans="1:34" x14ac:dyDescent="0.3">
      <c r="A214" t="s">
        <v>453</v>
      </c>
      <c r="B214">
        <v>255</v>
      </c>
      <c r="C214" s="1">
        <v>104494000</v>
      </c>
      <c r="D214">
        <v>67</v>
      </c>
      <c r="E214">
        <v>66976744.189999998</v>
      </c>
      <c r="G214" s="14">
        <f t="shared" si="18"/>
        <v>4.7015917871837358E-11</v>
      </c>
      <c r="I214" s="1">
        <v>717</v>
      </c>
      <c r="J214">
        <f t="shared" si="19"/>
        <v>145737.79637377962</v>
      </c>
      <c r="K214" s="1">
        <v>717</v>
      </c>
      <c r="L214">
        <f t="shared" si="20"/>
        <v>145737.79637377962</v>
      </c>
      <c r="N214">
        <v>-21.178989999999999</v>
      </c>
      <c r="O214">
        <v>-175.19824199999999</v>
      </c>
      <c r="P214" t="s">
        <v>454</v>
      </c>
      <c r="U214" s="9">
        <f t="shared" si="23"/>
        <v>-43831</v>
      </c>
      <c r="W214" s="9">
        <f t="shared" si="21"/>
        <v>-43831</v>
      </c>
      <c r="X214" s="9">
        <f t="shared" si="22"/>
        <v>0</v>
      </c>
      <c r="Z214">
        <v>0</v>
      </c>
      <c r="AB214" s="3">
        <v>0</v>
      </c>
      <c r="AC214" s="9">
        <v>25.25</v>
      </c>
      <c r="AD214" s="9">
        <v>25.25</v>
      </c>
      <c r="AF214" s="4">
        <v>77</v>
      </c>
      <c r="AH214" s="6">
        <v>7.0471854399999998</v>
      </c>
    </row>
    <row r="215" spans="1:34" x14ac:dyDescent="0.3">
      <c r="A215" t="s">
        <v>455</v>
      </c>
      <c r="B215">
        <v>256</v>
      </c>
      <c r="C215" s="1">
        <v>1394973000</v>
      </c>
      <c r="D215">
        <v>391</v>
      </c>
      <c r="E215">
        <v>391000000</v>
      </c>
      <c r="G215" s="14">
        <f t="shared" si="18"/>
        <v>2.7437647593863296E-10</v>
      </c>
      <c r="I215" s="1">
        <v>5128</v>
      </c>
      <c r="J215">
        <f t="shared" si="19"/>
        <v>272030.61622464901</v>
      </c>
      <c r="K215" s="1">
        <v>5128</v>
      </c>
      <c r="L215">
        <f t="shared" si="20"/>
        <v>272030.61622464901</v>
      </c>
      <c r="N215">
        <v>10.691800000000001</v>
      </c>
      <c r="O215">
        <v>-61.222503000000003</v>
      </c>
      <c r="P215" t="s">
        <v>456</v>
      </c>
      <c r="U215" s="9">
        <f t="shared" si="23"/>
        <v>-43831</v>
      </c>
      <c r="V215" s="2">
        <v>43904</v>
      </c>
      <c r="W215" s="9">
        <f t="shared" si="21"/>
        <v>73</v>
      </c>
      <c r="X215" s="9">
        <f t="shared" si="22"/>
        <v>-43904</v>
      </c>
      <c r="Z215">
        <v>0</v>
      </c>
      <c r="AB215" s="3">
        <v>0</v>
      </c>
      <c r="AC215" s="9">
        <v>25.75</v>
      </c>
      <c r="AD215" s="9">
        <v>25.75</v>
      </c>
      <c r="AF215">
        <v>82.1</v>
      </c>
      <c r="AG215">
        <v>7.1517809999999997</v>
      </c>
      <c r="AH215" s="5">
        <v>7.1517809999999997</v>
      </c>
    </row>
    <row r="216" spans="1:34" x14ac:dyDescent="0.3">
      <c r="A216" t="s">
        <v>457</v>
      </c>
      <c r="B216">
        <v>257</v>
      </c>
      <c r="C216" s="1">
        <v>11694719000</v>
      </c>
      <c r="D216" s="1">
        <v>7067</v>
      </c>
      <c r="E216">
        <v>7066967742</v>
      </c>
      <c r="G216" s="14">
        <f t="shared" si="18"/>
        <v>4.9591267403026066E-9</v>
      </c>
      <c r="I216" s="1">
        <v>155360</v>
      </c>
      <c r="J216">
        <f t="shared" si="19"/>
        <v>75274.967816683828</v>
      </c>
      <c r="K216" s="1">
        <v>155360</v>
      </c>
      <c r="L216">
        <f t="shared" si="20"/>
        <v>75274.967816683828</v>
      </c>
      <c r="N216">
        <v>33.886920000000003</v>
      </c>
      <c r="O216">
        <v>9.5374990000000004</v>
      </c>
      <c r="P216" t="s">
        <v>458</v>
      </c>
      <c r="T216" s="2">
        <v>43901</v>
      </c>
      <c r="U216" s="9">
        <f t="shared" si="23"/>
        <v>70</v>
      </c>
      <c r="V216" s="2">
        <v>43893</v>
      </c>
      <c r="W216" s="9">
        <f t="shared" si="21"/>
        <v>62</v>
      </c>
      <c r="X216" s="9">
        <f t="shared" si="22"/>
        <v>8</v>
      </c>
      <c r="Z216">
        <v>36</v>
      </c>
      <c r="AB216" s="3">
        <v>0.55000000000000004</v>
      </c>
      <c r="AC216" s="9">
        <v>19.2</v>
      </c>
      <c r="AD216" s="9">
        <v>19.2</v>
      </c>
      <c r="AF216">
        <v>63.928571428571431</v>
      </c>
      <c r="AG216">
        <v>8.4277099999999994</v>
      </c>
      <c r="AH216" s="5">
        <v>8.4277099999999994</v>
      </c>
    </row>
    <row r="217" spans="1:34" x14ac:dyDescent="0.3">
      <c r="A217" t="s">
        <v>459</v>
      </c>
      <c r="B217">
        <v>258</v>
      </c>
      <c r="C217" s="1">
        <v>83429615000</v>
      </c>
      <c r="D217" s="1">
        <v>41067</v>
      </c>
      <c r="E217">
        <v>41067064516</v>
      </c>
      <c r="G217" s="14">
        <f t="shared" si="18"/>
        <v>2.881795073496634E-8</v>
      </c>
      <c r="I217" s="1">
        <v>769632</v>
      </c>
      <c r="J217">
        <f t="shared" si="19"/>
        <v>108401.95703920836</v>
      </c>
      <c r="K217" s="1">
        <v>769632</v>
      </c>
      <c r="L217">
        <f t="shared" si="20"/>
        <v>108401.95703920836</v>
      </c>
      <c r="N217">
        <v>38.963749999999997</v>
      </c>
      <c r="O217">
        <v>35.243321999999999</v>
      </c>
      <c r="P217" t="s">
        <v>460</v>
      </c>
      <c r="T217" s="2">
        <v>43909</v>
      </c>
      <c r="U217" s="9">
        <f t="shared" si="23"/>
        <v>78</v>
      </c>
      <c r="V217" s="2">
        <v>43902</v>
      </c>
      <c r="W217" s="9">
        <f t="shared" si="21"/>
        <v>71</v>
      </c>
      <c r="X217" s="9">
        <f t="shared" si="22"/>
        <v>7</v>
      </c>
      <c r="Z217">
        <v>51</v>
      </c>
      <c r="AB217" s="3">
        <v>-51</v>
      </c>
      <c r="AC217" s="9">
        <v>11.1</v>
      </c>
      <c r="AD217" s="9">
        <v>11.1</v>
      </c>
      <c r="AF217" s="4">
        <v>76</v>
      </c>
      <c r="AH217" s="6">
        <v>6.9589464400000001</v>
      </c>
    </row>
    <row r="218" spans="1:34" x14ac:dyDescent="0.3">
      <c r="A218" t="s">
        <v>461</v>
      </c>
      <c r="B218">
        <v>259</v>
      </c>
      <c r="C218" s="1">
        <v>5942089000</v>
      </c>
      <c r="D218" s="1">
        <v>0</v>
      </c>
      <c r="E218">
        <v>0</v>
      </c>
      <c r="G218" s="14">
        <f t="shared" si="18"/>
        <v>0</v>
      </c>
      <c r="I218" s="1">
        <v>469930</v>
      </c>
      <c r="J218">
        <f t="shared" si="19"/>
        <v>12644.62579533122</v>
      </c>
      <c r="K218" s="1">
        <v>469930</v>
      </c>
      <c r="L218">
        <f t="shared" si="20"/>
        <v>12644.62579533122</v>
      </c>
      <c r="N218">
        <v>38.969720000000002</v>
      </c>
      <c r="O218">
        <v>59.556277999999999</v>
      </c>
      <c r="P218" t="s">
        <v>462</v>
      </c>
      <c r="U218" s="9">
        <f t="shared" si="23"/>
        <v>-43831</v>
      </c>
      <c r="W218" s="9">
        <f t="shared" si="21"/>
        <v>-43831</v>
      </c>
      <c r="X218" s="9">
        <f t="shared" si="22"/>
        <v>0</v>
      </c>
      <c r="Z218">
        <v>0</v>
      </c>
      <c r="AB218" s="3">
        <v>0</v>
      </c>
      <c r="AC218" s="9">
        <v>15.1</v>
      </c>
      <c r="AD218" s="9">
        <v>15.1</v>
      </c>
      <c r="AF218">
        <v>30.32692307692307</v>
      </c>
      <c r="AG218">
        <v>7.9422829999999998</v>
      </c>
      <c r="AH218" s="5">
        <v>7.9422829999999998</v>
      </c>
    </row>
    <row r="219" spans="1:34" x14ac:dyDescent="0.3">
      <c r="A219" t="s">
        <v>463</v>
      </c>
      <c r="B219">
        <v>260</v>
      </c>
      <c r="C219" s="1">
        <v>38191000</v>
      </c>
      <c r="D219">
        <v>489</v>
      </c>
      <c r="E219">
        <v>489209302.30000001</v>
      </c>
      <c r="G219" s="14">
        <f t="shared" si="18"/>
        <v>3.4314602745266369E-10</v>
      </c>
      <c r="I219">
        <v>948</v>
      </c>
      <c r="J219">
        <f t="shared" si="19"/>
        <v>40285.864978902951</v>
      </c>
      <c r="K219">
        <v>948</v>
      </c>
      <c r="L219">
        <f t="shared" si="20"/>
        <v>40285.864978902951</v>
      </c>
      <c r="N219">
        <v>21.694030000000001</v>
      </c>
      <c r="O219">
        <v>-71.797927999999999</v>
      </c>
      <c r="P219" t="s">
        <v>464</v>
      </c>
      <c r="U219" s="9">
        <f t="shared" si="23"/>
        <v>-43831</v>
      </c>
      <c r="W219" s="9">
        <f t="shared" si="21"/>
        <v>-43831</v>
      </c>
      <c r="X219" s="9">
        <f t="shared" si="22"/>
        <v>0</v>
      </c>
      <c r="Z219">
        <v>0</v>
      </c>
      <c r="AB219" s="3">
        <v>0</v>
      </c>
      <c r="AC219" s="9">
        <v>28</v>
      </c>
      <c r="AD219" s="9">
        <v>28</v>
      </c>
      <c r="AF219" s="4">
        <v>87</v>
      </c>
      <c r="AH219" s="6">
        <v>7.30263989</v>
      </c>
    </row>
    <row r="220" spans="1:34" x14ac:dyDescent="0.3">
      <c r="A220" t="s">
        <v>465</v>
      </c>
      <c r="B220">
        <v>261</v>
      </c>
      <c r="C220" s="1">
        <v>11646000</v>
      </c>
      <c r="D220">
        <v>2</v>
      </c>
      <c r="E220">
        <v>2277777.7799999998</v>
      </c>
      <c r="G220" s="14">
        <f t="shared" si="18"/>
        <v>1.4034602349802197E-12</v>
      </c>
      <c r="I220" s="1">
        <v>26</v>
      </c>
      <c r="J220">
        <f t="shared" si="19"/>
        <v>447923.07692307694</v>
      </c>
      <c r="K220" s="1">
        <v>26</v>
      </c>
      <c r="L220">
        <f t="shared" si="20"/>
        <v>447923.07692307694</v>
      </c>
      <c r="N220">
        <v>-7.10954</v>
      </c>
      <c r="O220">
        <v>177.64932999999999</v>
      </c>
      <c r="P220" t="s">
        <v>466</v>
      </c>
      <c r="U220" s="9">
        <f t="shared" si="23"/>
        <v>-43831</v>
      </c>
      <c r="W220" s="9">
        <f t="shared" si="21"/>
        <v>-43831</v>
      </c>
      <c r="X220" s="9">
        <f t="shared" si="22"/>
        <v>0</v>
      </c>
      <c r="Z220">
        <v>0</v>
      </c>
      <c r="AB220" s="3">
        <v>0</v>
      </c>
      <c r="AC220" s="9">
        <v>28</v>
      </c>
      <c r="AD220" s="9">
        <v>28</v>
      </c>
      <c r="AF220" s="4">
        <v>79</v>
      </c>
      <c r="AH220" s="6">
        <v>6.6320806699999997</v>
      </c>
    </row>
    <row r="221" spans="1:34" x14ac:dyDescent="0.3">
      <c r="A221" t="s">
        <v>467</v>
      </c>
      <c r="B221">
        <v>262</v>
      </c>
      <c r="C221" s="1">
        <v>44269594000</v>
      </c>
      <c r="D221" s="1">
        <v>1725</v>
      </c>
      <c r="E221">
        <v>1725419355</v>
      </c>
      <c r="G221" s="14">
        <f t="shared" si="18"/>
        <v>1.2104844526704394E-9</v>
      </c>
      <c r="I221" s="1">
        <v>197100</v>
      </c>
      <c r="J221">
        <f t="shared" si="19"/>
        <v>224604.73871131404</v>
      </c>
      <c r="K221" s="1">
        <v>197100</v>
      </c>
      <c r="L221">
        <f t="shared" si="20"/>
        <v>224604.73871131404</v>
      </c>
      <c r="N221">
        <v>1.3733299999999999</v>
      </c>
      <c r="O221">
        <v>32.290275000000001</v>
      </c>
      <c r="P221" t="s">
        <v>468</v>
      </c>
      <c r="U221" s="9">
        <f t="shared" si="23"/>
        <v>-43831</v>
      </c>
      <c r="W221" s="9">
        <f t="shared" si="21"/>
        <v>-43831</v>
      </c>
      <c r="X221" s="9">
        <f t="shared" si="22"/>
        <v>0</v>
      </c>
      <c r="Z221">
        <v>0</v>
      </c>
      <c r="AB221" s="3">
        <v>0</v>
      </c>
      <c r="AC221" s="9">
        <v>22.8</v>
      </c>
      <c r="AD221" s="9">
        <v>22.8</v>
      </c>
      <c r="AF221" s="4">
        <v>77</v>
      </c>
      <c r="AH221" s="6">
        <v>6.31589533</v>
      </c>
    </row>
    <row r="222" spans="1:34" x14ac:dyDescent="0.3">
      <c r="A222" t="s">
        <v>469</v>
      </c>
      <c r="B222">
        <v>263</v>
      </c>
      <c r="C222" s="1">
        <v>43993638000</v>
      </c>
      <c r="D222" s="1">
        <v>12129</v>
      </c>
      <c r="E222">
        <v>12129290323</v>
      </c>
      <c r="G222" s="14">
        <f t="shared" si="18"/>
        <v>8.5112845950375423E-9</v>
      </c>
      <c r="I222" s="1">
        <v>579330</v>
      </c>
      <c r="J222">
        <f t="shared" si="19"/>
        <v>75938.82243281031</v>
      </c>
      <c r="K222" s="1">
        <v>579330</v>
      </c>
      <c r="L222">
        <f t="shared" si="20"/>
        <v>75938.82243281031</v>
      </c>
      <c r="N222">
        <v>48.379429999999999</v>
      </c>
      <c r="O222">
        <v>31.165579999999999</v>
      </c>
      <c r="P222" t="s">
        <v>470</v>
      </c>
      <c r="T222" s="2">
        <v>43907</v>
      </c>
      <c r="U222" s="9">
        <f t="shared" si="23"/>
        <v>76</v>
      </c>
      <c r="V222" s="2">
        <v>43894</v>
      </c>
      <c r="W222" s="9">
        <f t="shared" si="21"/>
        <v>63</v>
      </c>
      <c r="X222" s="9">
        <f t="shared" si="22"/>
        <v>13</v>
      </c>
      <c r="Z222">
        <v>20</v>
      </c>
      <c r="AB222" s="3">
        <v>-1.4</v>
      </c>
      <c r="AC222" s="9">
        <v>8.3000000000000007</v>
      </c>
      <c r="AD222" s="9">
        <v>8.3000000000000007</v>
      </c>
      <c r="AF222" s="4">
        <v>76</v>
      </c>
      <c r="AG222">
        <v>5.6255709999999999</v>
      </c>
      <c r="AH222" s="5">
        <v>5.6255709999999999</v>
      </c>
    </row>
    <row r="223" spans="1:34" x14ac:dyDescent="0.3">
      <c r="A223" t="s">
        <v>471</v>
      </c>
      <c r="B223">
        <v>264</v>
      </c>
      <c r="C223" s="1">
        <v>9770529000</v>
      </c>
      <c r="D223" s="1">
        <v>17717</v>
      </c>
      <c r="E223">
        <v>17717225806</v>
      </c>
      <c r="G223" s="14">
        <f t="shared" si="18"/>
        <v>1.2432552491572276E-8</v>
      </c>
      <c r="I223" s="1">
        <v>83600</v>
      </c>
      <c r="J223">
        <f t="shared" si="19"/>
        <v>116872.35645933014</v>
      </c>
      <c r="K223" s="1">
        <v>83600</v>
      </c>
      <c r="L223">
        <f t="shared" si="20"/>
        <v>116872.35645933014</v>
      </c>
      <c r="N223">
        <v>23.42408</v>
      </c>
      <c r="O223">
        <v>53.847817999999997</v>
      </c>
      <c r="P223" t="s">
        <v>472</v>
      </c>
      <c r="T223" s="2">
        <v>43878</v>
      </c>
      <c r="U223" s="9">
        <f t="shared" si="23"/>
        <v>47</v>
      </c>
      <c r="V223" s="2">
        <v>43858</v>
      </c>
      <c r="W223" s="9">
        <f t="shared" si="21"/>
        <v>27</v>
      </c>
      <c r="X223" s="9">
        <f t="shared" si="22"/>
        <v>20</v>
      </c>
      <c r="Z223">
        <v>130</v>
      </c>
      <c r="AB223" s="3">
        <v>0.36</v>
      </c>
      <c r="AC223" s="9">
        <v>27</v>
      </c>
      <c r="AD223" s="9">
        <v>27</v>
      </c>
      <c r="AF223">
        <v>59.546666666666674</v>
      </c>
      <c r="AG223">
        <v>9.5729860000000002</v>
      </c>
      <c r="AH223" s="5">
        <v>9.5729860000000002</v>
      </c>
    </row>
    <row r="224" spans="1:34" x14ac:dyDescent="0.3">
      <c r="A224" t="s">
        <v>473</v>
      </c>
      <c r="B224">
        <v>265</v>
      </c>
      <c r="C224" s="1">
        <v>67530172000</v>
      </c>
      <c r="D224" s="1">
        <v>38784</v>
      </c>
      <c r="E224">
        <v>38783580645</v>
      </c>
      <c r="G224" s="14">
        <f t="shared" si="18"/>
        <v>2.7215900876736419E-8</v>
      </c>
      <c r="I224" s="1">
        <v>241930</v>
      </c>
      <c r="J224">
        <f t="shared" si="19"/>
        <v>279131.03790352581</v>
      </c>
      <c r="K224" s="1">
        <v>241930</v>
      </c>
      <c r="L224">
        <f t="shared" si="20"/>
        <v>279131.03790352581</v>
      </c>
      <c r="N224">
        <v>55.378050000000002</v>
      </c>
      <c r="O224">
        <v>-3.4359730000000002</v>
      </c>
      <c r="P224" t="s">
        <v>474</v>
      </c>
      <c r="T224" s="2">
        <v>43864</v>
      </c>
      <c r="U224" s="9">
        <f t="shared" si="23"/>
        <v>33</v>
      </c>
      <c r="V224" s="2">
        <v>43862</v>
      </c>
      <c r="W224" s="9">
        <f t="shared" si="21"/>
        <v>31</v>
      </c>
      <c r="X224" s="9">
        <f t="shared" si="22"/>
        <v>2</v>
      </c>
      <c r="Z224">
        <v>3266</v>
      </c>
      <c r="AB224" s="3">
        <v>7.27</v>
      </c>
      <c r="AC224" s="9">
        <v>8.4499999999999993</v>
      </c>
      <c r="AD224" s="9">
        <v>8.4499999999999993</v>
      </c>
      <c r="AF224">
        <v>81.410000000000011</v>
      </c>
      <c r="AG224">
        <v>3.9020679999999999</v>
      </c>
      <c r="AH224" s="5">
        <v>3.9020679999999999</v>
      </c>
    </row>
    <row r="225" spans="1:35" x14ac:dyDescent="0.3">
      <c r="A225" t="s">
        <v>475</v>
      </c>
      <c r="B225">
        <v>266</v>
      </c>
      <c r="C225" s="1">
        <v>58005463000</v>
      </c>
      <c r="D225" s="1">
        <v>1443</v>
      </c>
      <c r="E225">
        <v>1443465116</v>
      </c>
      <c r="G225" s="14">
        <f t="shared" si="18"/>
        <v>1.0125965595382285E-9</v>
      </c>
      <c r="I225" s="1">
        <v>885800</v>
      </c>
      <c r="J225">
        <f t="shared" si="19"/>
        <v>65483.701738541429</v>
      </c>
      <c r="K225" s="1">
        <v>885800</v>
      </c>
      <c r="L225">
        <f t="shared" si="20"/>
        <v>65483.701738541429</v>
      </c>
      <c r="N225">
        <v>-6.3690300000000004</v>
      </c>
      <c r="O225">
        <v>34.888821999999998</v>
      </c>
      <c r="P225" t="s">
        <v>476</v>
      </c>
      <c r="U225" s="9">
        <f t="shared" si="23"/>
        <v>-43831</v>
      </c>
      <c r="V225" s="2">
        <v>43908</v>
      </c>
      <c r="W225" s="9">
        <f t="shared" si="21"/>
        <v>77</v>
      </c>
      <c r="X225" s="9">
        <f t="shared" si="22"/>
        <v>-43908</v>
      </c>
      <c r="Z225">
        <v>0</v>
      </c>
      <c r="AB225" s="3">
        <v>0</v>
      </c>
      <c r="AC225" s="9">
        <v>22.35</v>
      </c>
      <c r="AD225" s="9">
        <v>22.35</v>
      </c>
      <c r="AF225" s="4">
        <v>73</v>
      </c>
      <c r="AH225" s="6">
        <v>6.6320806699999997</v>
      </c>
    </row>
    <row r="226" spans="1:35" x14ac:dyDescent="0.3">
      <c r="A226" t="s">
        <v>477</v>
      </c>
      <c r="B226">
        <v>267</v>
      </c>
      <c r="C226" s="1">
        <v>329064917000</v>
      </c>
      <c r="D226" s="1">
        <v>84155</v>
      </c>
      <c r="E226">
        <v>84155000000</v>
      </c>
      <c r="G226" s="14">
        <f t="shared" si="18"/>
        <v>5.9054098037380191E-8</v>
      </c>
      <c r="I226" s="1">
        <v>9161966</v>
      </c>
      <c r="J226">
        <f t="shared" si="19"/>
        <v>35916.408879928174</v>
      </c>
      <c r="K226" s="1">
        <v>9161966</v>
      </c>
      <c r="L226">
        <f t="shared" si="20"/>
        <v>35916.408879928174</v>
      </c>
      <c r="N226">
        <v>37.090240000000001</v>
      </c>
      <c r="O226">
        <v>-95.712890999999999</v>
      </c>
      <c r="P226" t="s">
        <v>478</v>
      </c>
      <c r="T226" t="s">
        <v>479</v>
      </c>
      <c r="U226" s="9" t="e">
        <f t="shared" si="23"/>
        <v>#VALUE!</v>
      </c>
      <c r="V226" s="2">
        <v>43853</v>
      </c>
      <c r="W226" s="9">
        <f t="shared" si="21"/>
        <v>22</v>
      </c>
      <c r="X226" s="9" t="e">
        <f t="shared" si="22"/>
        <v>#VALUE!</v>
      </c>
      <c r="Z226">
        <v>10349</v>
      </c>
      <c r="AB226" s="3">
        <v>107.37</v>
      </c>
      <c r="AC226" s="9">
        <v>8.5500000000000007</v>
      </c>
      <c r="AD226" s="9">
        <v>8.5500000000000007</v>
      </c>
      <c r="AF226">
        <v>68.338053485313466</v>
      </c>
      <c r="AG226">
        <v>7.4352869999999998</v>
      </c>
      <c r="AH226" s="5">
        <v>7.4352869999999998</v>
      </c>
    </row>
    <row r="227" spans="1:35" x14ac:dyDescent="0.3">
      <c r="A227" t="s">
        <v>480</v>
      </c>
      <c r="B227">
        <v>268</v>
      </c>
      <c r="C227" s="1">
        <v>104578000</v>
      </c>
      <c r="D227">
        <v>489</v>
      </c>
      <c r="E227">
        <v>488548387.10000002</v>
      </c>
      <c r="G227" s="14">
        <f t="shared" si="18"/>
        <v>3.4314602745266369E-10</v>
      </c>
      <c r="I227" s="1">
        <v>36</v>
      </c>
      <c r="J227">
        <f t="shared" si="19"/>
        <v>2904944.4444444445</v>
      </c>
      <c r="K227" s="1">
        <v>36</v>
      </c>
      <c r="L227">
        <f t="shared" si="20"/>
        <v>2904944.4444444445</v>
      </c>
      <c r="N227">
        <v>18.33577</v>
      </c>
      <c r="O227">
        <v>-64.896334999999993</v>
      </c>
      <c r="P227" t="s">
        <v>481</v>
      </c>
      <c r="U227" s="9">
        <f t="shared" si="23"/>
        <v>-43831</v>
      </c>
      <c r="V227" s="2">
        <v>43908</v>
      </c>
      <c r="W227" s="9">
        <f t="shared" si="21"/>
        <v>77</v>
      </c>
      <c r="X227" s="9">
        <f t="shared" si="22"/>
        <v>-43908</v>
      </c>
      <c r="Z227">
        <v>0</v>
      </c>
      <c r="AB227" s="3">
        <v>0</v>
      </c>
      <c r="AC227" s="9">
        <v>25.6</v>
      </c>
      <c r="AD227" s="9">
        <v>25.6</v>
      </c>
      <c r="AF227">
        <v>68.338053485313466</v>
      </c>
      <c r="AH227" s="6">
        <v>6.7960929999999999</v>
      </c>
    </row>
    <row r="228" spans="1:35" x14ac:dyDescent="0.3">
      <c r="A228" t="s">
        <v>482</v>
      </c>
      <c r="B228">
        <v>270</v>
      </c>
      <c r="C228" s="1">
        <v>3461734000</v>
      </c>
      <c r="D228" s="1">
        <v>3705</v>
      </c>
      <c r="E228">
        <v>3704645161</v>
      </c>
      <c r="G228" s="14">
        <f t="shared" si="18"/>
        <v>2.599910085300857E-9</v>
      </c>
      <c r="I228" s="1">
        <v>175015</v>
      </c>
      <c r="J228">
        <f t="shared" si="19"/>
        <v>19779.641744993285</v>
      </c>
      <c r="K228" s="1">
        <v>175015</v>
      </c>
      <c r="L228">
        <f t="shared" si="20"/>
        <v>19779.641744993285</v>
      </c>
      <c r="N228">
        <v>-32.522779999999997</v>
      </c>
      <c r="O228">
        <v>-55.765835000000003</v>
      </c>
      <c r="P228" t="s">
        <v>483</v>
      </c>
      <c r="U228" s="9">
        <f t="shared" si="23"/>
        <v>-43831</v>
      </c>
      <c r="V228" s="2">
        <v>43906</v>
      </c>
      <c r="W228" s="9">
        <f t="shared" si="21"/>
        <v>75</v>
      </c>
      <c r="X228" s="9">
        <f t="shared" si="22"/>
        <v>-43906</v>
      </c>
      <c r="Z228">
        <v>0</v>
      </c>
      <c r="AB228" s="3">
        <v>0</v>
      </c>
      <c r="AC228" s="9">
        <v>17.55</v>
      </c>
      <c r="AD228" s="9">
        <v>17.55</v>
      </c>
      <c r="AF228" s="4">
        <v>76</v>
      </c>
      <c r="AG228">
        <v>6.7656790000000004</v>
      </c>
      <c r="AH228" s="5">
        <v>6.7656790000000004</v>
      </c>
    </row>
    <row r="229" spans="1:35" x14ac:dyDescent="0.3">
      <c r="A229" t="s">
        <v>484</v>
      </c>
      <c r="B229">
        <v>271</v>
      </c>
      <c r="C229" s="1">
        <v>32981716000</v>
      </c>
      <c r="D229" s="1">
        <v>4030</v>
      </c>
      <c r="E229">
        <v>4029555556</v>
      </c>
      <c r="G229" s="14">
        <f t="shared" si="18"/>
        <v>2.8279723734851428E-9</v>
      </c>
      <c r="I229" s="1">
        <v>425400</v>
      </c>
      <c r="J229">
        <f t="shared" si="19"/>
        <v>77531.067230841567</v>
      </c>
      <c r="K229" s="1">
        <v>425400</v>
      </c>
      <c r="L229">
        <f t="shared" si="20"/>
        <v>77531.067230841567</v>
      </c>
      <c r="N229">
        <v>41.377490000000002</v>
      </c>
      <c r="O229">
        <v>64.585262</v>
      </c>
      <c r="P229" t="s">
        <v>485</v>
      </c>
      <c r="U229" s="9">
        <f t="shared" si="23"/>
        <v>-43831</v>
      </c>
      <c r="V229" s="2">
        <v>43906</v>
      </c>
      <c r="W229" s="9">
        <f t="shared" si="21"/>
        <v>75</v>
      </c>
      <c r="X229" s="9">
        <f t="shared" si="22"/>
        <v>-43906</v>
      </c>
      <c r="Z229">
        <v>0</v>
      </c>
      <c r="AB229" s="3">
        <v>0</v>
      </c>
      <c r="AC229" s="9">
        <v>12.05</v>
      </c>
      <c r="AD229" s="9">
        <v>12.05</v>
      </c>
      <c r="AF229">
        <v>73.572307692307703</v>
      </c>
      <c r="AG229">
        <v>7.7784930000000001</v>
      </c>
      <c r="AH229" s="5">
        <v>7.7784930000000001</v>
      </c>
    </row>
    <row r="230" spans="1:35" x14ac:dyDescent="0.3">
      <c r="A230" t="s">
        <v>486</v>
      </c>
      <c r="B230">
        <v>272</v>
      </c>
      <c r="C230" s="1">
        <v>299882000</v>
      </c>
      <c r="D230">
        <v>111</v>
      </c>
      <c r="E230">
        <v>111193548.40000001</v>
      </c>
      <c r="G230" s="14">
        <f t="shared" si="18"/>
        <v>7.7892043041402198E-11</v>
      </c>
      <c r="I230" s="1">
        <v>12189</v>
      </c>
      <c r="J230">
        <f t="shared" si="19"/>
        <v>24602.674542620396</v>
      </c>
      <c r="K230" s="1">
        <v>12189</v>
      </c>
      <c r="L230">
        <f t="shared" si="20"/>
        <v>24602.674542620396</v>
      </c>
      <c r="N230">
        <v>-15.376709999999999</v>
      </c>
      <c r="O230">
        <v>166.959158</v>
      </c>
      <c r="P230" t="s">
        <v>487</v>
      </c>
      <c r="U230" s="9">
        <f t="shared" si="23"/>
        <v>-43831</v>
      </c>
      <c r="W230" s="9">
        <f t="shared" si="21"/>
        <v>-43831</v>
      </c>
      <c r="X230" s="9">
        <f t="shared" si="22"/>
        <v>0</v>
      </c>
      <c r="Z230">
        <v>0</v>
      </c>
      <c r="AB230" s="3">
        <v>0</v>
      </c>
      <c r="AC230" s="9">
        <v>23.95</v>
      </c>
      <c r="AD230" s="9">
        <v>23.95</v>
      </c>
      <c r="AF230" s="4">
        <v>73</v>
      </c>
      <c r="AH230" s="6">
        <v>7.1005028899999996</v>
      </c>
    </row>
    <row r="231" spans="1:35" x14ac:dyDescent="0.3">
      <c r="A231" t="s">
        <v>488</v>
      </c>
      <c r="B231">
        <v>273</v>
      </c>
      <c r="C231" s="1">
        <v>28515829000</v>
      </c>
      <c r="D231">
        <v>495</v>
      </c>
      <c r="E231">
        <v>495372093</v>
      </c>
      <c r="G231" s="14">
        <f t="shared" si="18"/>
        <v>3.473564081576044E-10</v>
      </c>
      <c r="I231" s="1">
        <v>882050</v>
      </c>
      <c r="J231">
        <f t="shared" si="19"/>
        <v>32329.039170115073</v>
      </c>
      <c r="K231" s="1">
        <v>882050</v>
      </c>
      <c r="L231">
        <f t="shared" si="20"/>
        <v>32329.039170115073</v>
      </c>
      <c r="N231">
        <v>6.4237500000000001</v>
      </c>
      <c r="O231">
        <v>-66.589730000000003</v>
      </c>
      <c r="P231" t="s">
        <v>489</v>
      </c>
      <c r="U231" s="9">
        <f t="shared" si="23"/>
        <v>-43831</v>
      </c>
      <c r="V231" s="2">
        <v>43904</v>
      </c>
      <c r="W231" s="9">
        <f t="shared" si="21"/>
        <v>73</v>
      </c>
      <c r="X231" s="9">
        <f t="shared" si="22"/>
        <v>-43904</v>
      </c>
      <c r="Z231">
        <v>0</v>
      </c>
      <c r="AB231" s="3">
        <v>0</v>
      </c>
      <c r="AC231" s="9">
        <v>25.35</v>
      </c>
      <c r="AD231" s="9">
        <v>25.35</v>
      </c>
      <c r="AF231" s="4">
        <v>82</v>
      </c>
      <c r="AG231">
        <v>7.1050680000000002</v>
      </c>
      <c r="AH231" s="5">
        <v>7.1050680000000002</v>
      </c>
    </row>
    <row r="232" spans="1:35" x14ac:dyDescent="0.3">
      <c r="A232" t="s">
        <v>490</v>
      </c>
      <c r="B232">
        <v>274</v>
      </c>
      <c r="C232" s="1">
        <v>96462106000</v>
      </c>
      <c r="D232" s="1">
        <v>15345</v>
      </c>
      <c r="E232">
        <v>15344645161</v>
      </c>
      <c r="G232" s="14">
        <f t="shared" si="18"/>
        <v>1.0768048652885736E-8</v>
      </c>
      <c r="I232" s="1">
        <v>310070</v>
      </c>
      <c r="J232">
        <f t="shared" si="19"/>
        <v>311097.83597252233</v>
      </c>
      <c r="K232" s="1">
        <v>310070</v>
      </c>
      <c r="L232">
        <f t="shared" si="20"/>
        <v>311097.83597252233</v>
      </c>
      <c r="N232">
        <v>14.05832</v>
      </c>
      <c r="O232">
        <v>108.277199</v>
      </c>
      <c r="P232" t="s">
        <v>491</v>
      </c>
      <c r="T232" s="2">
        <v>43857</v>
      </c>
      <c r="U232" s="9">
        <f t="shared" si="23"/>
        <v>26</v>
      </c>
      <c r="V232" s="2">
        <v>43864</v>
      </c>
      <c r="W232" s="9">
        <f t="shared" si="21"/>
        <v>33</v>
      </c>
      <c r="X232" s="9">
        <f t="shared" si="22"/>
        <v>-7</v>
      </c>
      <c r="Z232">
        <v>75</v>
      </c>
      <c r="AB232" s="3">
        <v>0.12</v>
      </c>
      <c r="AC232" s="9">
        <v>24.45</v>
      </c>
      <c r="AD232" s="9">
        <v>24.45</v>
      </c>
      <c r="AF232" s="4">
        <v>72</v>
      </c>
      <c r="AH232" s="6">
        <v>7.4946067799999998</v>
      </c>
    </row>
    <row r="233" spans="1:35" x14ac:dyDescent="0.3">
      <c r="A233" t="s">
        <v>492</v>
      </c>
      <c r="B233">
        <v>275</v>
      </c>
      <c r="C233" s="1">
        <v>11432000</v>
      </c>
      <c r="D233" s="1">
        <v>0</v>
      </c>
      <c r="E233">
        <v>0</v>
      </c>
      <c r="G233" s="14">
        <f t="shared" si="18"/>
        <v>0</v>
      </c>
      <c r="J233" t="str">
        <f t="shared" si="19"/>
        <v>Error</v>
      </c>
      <c r="K233" s="12">
        <v>142</v>
      </c>
      <c r="L233" s="12">
        <f t="shared" si="20"/>
        <v>80507.042253521126</v>
      </c>
      <c r="N233">
        <v>-13.768750000000001</v>
      </c>
      <c r="O233">
        <v>-177.15609699999999</v>
      </c>
      <c r="P233" t="s">
        <v>493</v>
      </c>
      <c r="U233" s="9">
        <f t="shared" si="23"/>
        <v>-43831</v>
      </c>
      <c r="W233" s="9">
        <f t="shared" si="21"/>
        <v>-43831</v>
      </c>
      <c r="X233" s="9">
        <f t="shared" si="22"/>
        <v>0</v>
      </c>
      <c r="Z233">
        <v>0</v>
      </c>
      <c r="AB233" s="3">
        <v>0</v>
      </c>
      <c r="AD233" s="10">
        <v>23.55</v>
      </c>
      <c r="AF233" s="4">
        <v>79</v>
      </c>
      <c r="AH233" s="6">
        <v>7.1005028899999996</v>
      </c>
    </row>
    <row r="234" spans="1:35" x14ac:dyDescent="0.3">
      <c r="A234" t="s">
        <v>494</v>
      </c>
      <c r="B234">
        <v>279</v>
      </c>
      <c r="C234" s="1">
        <v>582463000</v>
      </c>
      <c r="D234" s="1">
        <v>0</v>
      </c>
      <c r="E234">
        <v>0</v>
      </c>
      <c r="G234" s="14">
        <f t="shared" si="18"/>
        <v>0</v>
      </c>
      <c r="J234" t="str">
        <f t="shared" si="19"/>
        <v>Error</v>
      </c>
      <c r="K234" s="11">
        <v>266000</v>
      </c>
      <c r="L234" s="12">
        <f t="shared" si="20"/>
        <v>2189.7105263157896</v>
      </c>
      <c r="N234">
        <v>24.215530000000001</v>
      </c>
      <c r="O234">
        <v>-12.885833999999999</v>
      </c>
      <c r="P234" t="s">
        <v>495</v>
      </c>
      <c r="U234" s="9">
        <f t="shared" si="23"/>
        <v>-43831</v>
      </c>
      <c r="W234" s="9">
        <f t="shared" si="21"/>
        <v>-43831</v>
      </c>
      <c r="X234" s="9">
        <f t="shared" si="22"/>
        <v>0</v>
      </c>
      <c r="Z234">
        <v>0</v>
      </c>
      <c r="AB234" s="3">
        <v>0</v>
      </c>
      <c r="AD234" s="10">
        <v>24.694444399999998</v>
      </c>
      <c r="AF234" s="4">
        <v>62</v>
      </c>
      <c r="AH234" s="6">
        <v>8.2918487800000005</v>
      </c>
    </row>
    <row r="235" spans="1:35" x14ac:dyDescent="0.3">
      <c r="A235" t="s">
        <v>496</v>
      </c>
      <c r="B235">
        <v>280</v>
      </c>
      <c r="C235" s="1">
        <v>29161922000</v>
      </c>
      <c r="D235" s="1">
        <v>0</v>
      </c>
      <c r="E235">
        <v>0</v>
      </c>
      <c r="G235" s="14">
        <f t="shared" si="18"/>
        <v>0</v>
      </c>
      <c r="I235" s="1">
        <v>527968</v>
      </c>
      <c r="J235">
        <f t="shared" si="19"/>
        <v>55234.260409721799</v>
      </c>
      <c r="K235" s="1">
        <v>527968</v>
      </c>
      <c r="L235">
        <f t="shared" si="20"/>
        <v>55234.260409721799</v>
      </c>
      <c r="N235">
        <v>15.55273</v>
      </c>
      <c r="O235">
        <v>48.516387999999999</v>
      </c>
      <c r="P235" t="s">
        <v>497</v>
      </c>
      <c r="U235" s="9">
        <f t="shared" si="23"/>
        <v>-43831</v>
      </c>
      <c r="W235" s="9">
        <f t="shared" si="21"/>
        <v>-43831</v>
      </c>
      <c r="X235" s="9">
        <f t="shared" si="22"/>
        <v>0</v>
      </c>
      <c r="Z235">
        <v>0</v>
      </c>
      <c r="AB235" s="3">
        <v>0</v>
      </c>
      <c r="AC235" s="9">
        <v>23.85</v>
      </c>
      <c r="AD235" s="9">
        <v>23.85</v>
      </c>
      <c r="AF235" s="4">
        <v>69</v>
      </c>
      <c r="AH235" s="6">
        <v>7.6025351099999998</v>
      </c>
    </row>
    <row r="236" spans="1:35" x14ac:dyDescent="0.3">
      <c r="A236" t="s">
        <v>498</v>
      </c>
      <c r="B236">
        <v>281</v>
      </c>
      <c r="C236" s="1">
        <v>17861030000</v>
      </c>
      <c r="D236" s="1">
        <v>1106</v>
      </c>
      <c r="E236">
        <v>1105930233</v>
      </c>
      <c r="G236" s="14">
        <f t="shared" si="18"/>
        <v>7.7611350994406154E-10</v>
      </c>
      <c r="I236" s="1">
        <v>743398</v>
      </c>
      <c r="J236">
        <f t="shared" si="19"/>
        <v>24026.201308047639</v>
      </c>
      <c r="K236" s="1">
        <v>743398</v>
      </c>
      <c r="L236">
        <f t="shared" si="20"/>
        <v>24026.201308047639</v>
      </c>
      <c r="N236">
        <v>-13.133900000000001</v>
      </c>
      <c r="O236">
        <v>27.849332</v>
      </c>
      <c r="P236" t="s">
        <v>499</v>
      </c>
      <c r="U236" s="9">
        <f t="shared" si="23"/>
        <v>-43831</v>
      </c>
      <c r="V236" s="2">
        <v>43909</v>
      </c>
      <c r="W236" s="9">
        <f t="shared" si="21"/>
        <v>78</v>
      </c>
      <c r="X236" s="9">
        <f t="shared" si="22"/>
        <v>-43909</v>
      </c>
      <c r="Z236">
        <v>0</v>
      </c>
      <c r="AB236" s="3">
        <v>0</v>
      </c>
      <c r="AC236" s="9">
        <v>21.4</v>
      </c>
      <c r="AD236" s="9">
        <v>21.4</v>
      </c>
      <c r="AF236">
        <v>63.233333333333327</v>
      </c>
      <c r="AG236">
        <v>7.8164490000000004</v>
      </c>
      <c r="AH236" s="5">
        <v>7.8164490000000004</v>
      </c>
    </row>
    <row r="237" spans="1:35" x14ac:dyDescent="0.3">
      <c r="A237" t="s">
        <v>500</v>
      </c>
      <c r="B237">
        <v>282</v>
      </c>
      <c r="C237" s="1">
        <v>14645468000</v>
      </c>
      <c r="D237" s="1">
        <v>2463</v>
      </c>
      <c r="E237">
        <v>2462548387</v>
      </c>
      <c r="G237" s="14">
        <f t="shared" si="18"/>
        <v>1.7283612793781406E-9</v>
      </c>
      <c r="I237" s="1">
        <v>386847</v>
      </c>
      <c r="J237">
        <f t="shared" si="19"/>
        <v>37858.55389856972</v>
      </c>
      <c r="K237" s="1">
        <v>386847</v>
      </c>
      <c r="L237">
        <f t="shared" si="20"/>
        <v>37858.55389856972</v>
      </c>
      <c r="N237">
        <v>-19.015440000000002</v>
      </c>
      <c r="O237">
        <v>29.154857</v>
      </c>
      <c r="P237" t="s">
        <v>501</v>
      </c>
      <c r="U237" s="9">
        <f t="shared" si="23"/>
        <v>-43831</v>
      </c>
      <c r="W237" s="9">
        <f t="shared" si="21"/>
        <v>-43831</v>
      </c>
      <c r="X237" s="9">
        <f t="shared" si="22"/>
        <v>0</v>
      </c>
      <c r="Z237">
        <v>0</v>
      </c>
      <c r="AB237" s="3">
        <v>0</v>
      </c>
      <c r="AC237" s="9">
        <v>21</v>
      </c>
      <c r="AD237" s="9">
        <v>21</v>
      </c>
      <c r="AF237" s="4">
        <v>59</v>
      </c>
      <c r="AG237">
        <v>7.0718589999999999</v>
      </c>
      <c r="AH237" s="5">
        <v>7.0718589999999999</v>
      </c>
      <c r="AI237" t="s">
        <v>515</v>
      </c>
    </row>
    <row r="238" spans="1:35" x14ac:dyDescent="0.3">
      <c r="E238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Aly</dc:creator>
  <cp:lastModifiedBy>Reham Aly</cp:lastModifiedBy>
  <dcterms:created xsi:type="dcterms:W3CDTF">2020-03-23T07:09:20Z</dcterms:created>
  <dcterms:modified xsi:type="dcterms:W3CDTF">2020-03-26T08:16:35Z</dcterms:modified>
</cp:coreProperties>
</file>