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D:\Pioneer\Running projects\Meezan Bank Head Office\BOQ\IPC-01\"/>
    </mc:Choice>
  </mc:AlternateContent>
  <xr:revisionPtr revIDLastSave="0" documentId="13_ncr:1_{CCA227F2-D727-4EC8-A98E-921A409BB83C}" xr6:coauthVersionLast="47" xr6:coauthVersionMax="47" xr10:uidLastSave="{00000000-0000-0000-0000-000000000000}"/>
  <bookViews>
    <workbookView xWindow="-120" yWindow="-120" windowWidth="29040" windowHeight="15840" xr2:uid="{00000000-000D-0000-FFFF-FFFF00000000}"/>
  </bookViews>
  <sheets>
    <sheet name="Table 1" sheetId="1" r:id="rId1"/>
    <sheet name="Finance" sheetId="2" r:id="rId2"/>
  </sheets>
  <externalReferences>
    <externalReference r:id="rId3"/>
  </externalReferences>
  <definedNames>
    <definedName name="_xlnm.Print_Area" localSheetId="0">'Table 1'!$A$1:$K$108</definedName>
    <definedName name="_xlnm.Print_Titles" localSheetId="0">'Table 1'!$1:$8</definedName>
  </definedNames>
  <calcPr calcId="181029"/>
</workbook>
</file>

<file path=xl/calcChain.xml><?xml version="1.0" encoding="utf-8"?>
<calcChain xmlns="http://schemas.openxmlformats.org/spreadsheetml/2006/main">
  <c r="H65" i="1" l="1"/>
  <c r="H64" i="1"/>
  <c r="H63" i="1"/>
  <c r="H62" i="1"/>
  <c r="H61" i="1"/>
  <c r="H60" i="1"/>
  <c r="H59" i="1"/>
  <c r="H58" i="1"/>
  <c r="H57" i="1"/>
  <c r="H56" i="1"/>
  <c r="J89" i="1" l="1"/>
  <c r="H89" i="1"/>
  <c r="J70" i="1"/>
  <c r="K70" i="1" s="1"/>
  <c r="H70" i="1"/>
  <c r="C29" i="2"/>
  <c r="D29" i="2"/>
  <c r="K89" i="1" l="1"/>
  <c r="I107" i="1"/>
  <c r="J107" i="1" s="1"/>
  <c r="K107" i="1" s="1"/>
  <c r="H107" i="1"/>
  <c r="I106" i="1"/>
  <c r="J106" i="1" s="1"/>
  <c r="H106" i="1"/>
  <c r="I105" i="1"/>
  <c r="J105" i="1" s="1"/>
  <c r="K105" i="1" s="1"/>
  <c r="H105" i="1"/>
  <c r="I104" i="1"/>
  <c r="J104" i="1" s="1"/>
  <c r="H104" i="1"/>
  <c r="I103" i="1"/>
  <c r="J103" i="1" s="1"/>
  <c r="K103" i="1" s="1"/>
  <c r="H103" i="1"/>
  <c r="I102" i="1"/>
  <c r="J102" i="1" s="1"/>
  <c r="H102" i="1"/>
  <c r="I101" i="1"/>
  <c r="J101" i="1" s="1"/>
  <c r="K101" i="1" s="1"/>
  <c r="H101" i="1"/>
  <c r="I100" i="1"/>
  <c r="J100" i="1" s="1"/>
  <c r="H100" i="1"/>
  <c r="I99" i="1"/>
  <c r="J99" i="1" s="1"/>
  <c r="K99" i="1" s="1"/>
  <c r="H99" i="1"/>
  <c r="I98" i="1"/>
  <c r="J98" i="1" s="1"/>
  <c r="H98" i="1"/>
  <c r="I97" i="1"/>
  <c r="J97" i="1" s="1"/>
  <c r="K97" i="1" s="1"/>
  <c r="H97" i="1"/>
  <c r="I96" i="1"/>
  <c r="J96" i="1" s="1"/>
  <c r="K96" i="1" s="1"/>
  <c r="H96" i="1"/>
  <c r="I95" i="1"/>
  <c r="J95" i="1" s="1"/>
  <c r="K95" i="1" s="1"/>
  <c r="H95" i="1"/>
  <c r="I94" i="1"/>
  <c r="J94" i="1" s="1"/>
  <c r="H94" i="1"/>
  <c r="I93" i="1"/>
  <c r="J93" i="1" s="1"/>
  <c r="K93" i="1" s="1"/>
  <c r="H93" i="1"/>
  <c r="I92" i="1"/>
  <c r="J92" i="1" s="1"/>
  <c r="H92" i="1"/>
  <c r="I91" i="1"/>
  <c r="J91" i="1" s="1"/>
  <c r="K91" i="1" s="1"/>
  <c r="H91" i="1"/>
  <c r="I90" i="1"/>
  <c r="J90" i="1" s="1"/>
  <c r="H90" i="1"/>
  <c r="I88" i="1"/>
  <c r="J88" i="1" s="1"/>
  <c r="H88" i="1"/>
  <c r="I87" i="1"/>
  <c r="J87" i="1" s="1"/>
  <c r="K87" i="1" s="1"/>
  <c r="H87" i="1"/>
  <c r="I86" i="1"/>
  <c r="J86" i="1" s="1"/>
  <c r="H86" i="1"/>
  <c r="I85" i="1"/>
  <c r="J85" i="1" s="1"/>
  <c r="K85" i="1" s="1"/>
  <c r="H85" i="1"/>
  <c r="I84" i="1"/>
  <c r="J84" i="1" s="1"/>
  <c r="H84" i="1"/>
  <c r="I83" i="1"/>
  <c r="J83" i="1" s="1"/>
  <c r="K83" i="1" s="1"/>
  <c r="H83" i="1"/>
  <c r="I82" i="1"/>
  <c r="J82" i="1" s="1"/>
  <c r="H82" i="1"/>
  <c r="I81" i="1"/>
  <c r="J81" i="1" s="1"/>
  <c r="K81" i="1" s="1"/>
  <c r="H81" i="1"/>
  <c r="I80" i="1"/>
  <c r="J80" i="1" s="1"/>
  <c r="H80" i="1"/>
  <c r="I79" i="1"/>
  <c r="J79" i="1" s="1"/>
  <c r="H79" i="1"/>
  <c r="I78" i="1"/>
  <c r="J78" i="1" s="1"/>
  <c r="H78" i="1"/>
  <c r="I77" i="1"/>
  <c r="J77" i="1" s="1"/>
  <c r="K77" i="1" s="1"/>
  <c r="H77" i="1"/>
  <c r="I76" i="1"/>
  <c r="J76" i="1" s="1"/>
  <c r="H76" i="1"/>
  <c r="I75" i="1"/>
  <c r="J75" i="1" s="1"/>
  <c r="H75" i="1"/>
  <c r="I74" i="1"/>
  <c r="J74" i="1" s="1"/>
  <c r="K74" i="1" s="1"/>
  <c r="H74" i="1"/>
  <c r="I73" i="1"/>
  <c r="J73" i="1" s="1"/>
  <c r="H73" i="1"/>
  <c r="I72" i="1"/>
  <c r="J72" i="1" s="1"/>
  <c r="K72" i="1" s="1"/>
  <c r="H72" i="1"/>
  <c r="I71" i="1"/>
  <c r="J71" i="1" s="1"/>
  <c r="H71" i="1"/>
  <c r="I69" i="1"/>
  <c r="J69" i="1" s="1"/>
  <c r="H69" i="1"/>
  <c r="I68" i="1"/>
  <c r="J68" i="1" s="1"/>
  <c r="H68" i="1"/>
  <c r="I67" i="1"/>
  <c r="J67" i="1" s="1"/>
  <c r="H67" i="1"/>
  <c r="I66" i="1"/>
  <c r="J66" i="1" s="1"/>
  <c r="H66" i="1"/>
  <c r="I65" i="1"/>
  <c r="J65" i="1" s="1"/>
  <c r="I64" i="1"/>
  <c r="J64" i="1" s="1"/>
  <c r="I63" i="1"/>
  <c r="J63" i="1" s="1"/>
  <c r="I62" i="1"/>
  <c r="J62" i="1" s="1"/>
  <c r="I61" i="1"/>
  <c r="J61" i="1" s="1"/>
  <c r="J60" i="1"/>
  <c r="I59" i="1"/>
  <c r="J59" i="1" s="1"/>
  <c r="J58" i="1"/>
  <c r="J57" i="1"/>
  <c r="K57" i="1" s="1"/>
  <c r="I56" i="1"/>
  <c r="J56" i="1" s="1"/>
  <c r="K55" i="1"/>
  <c r="J55" i="1"/>
  <c r="I55" i="1"/>
  <c r="H55" i="1"/>
  <c r="J54" i="1"/>
  <c r="I54" i="1"/>
  <c r="H54" i="1"/>
  <c r="K54" i="1" s="1"/>
  <c r="K53" i="1"/>
  <c r="J53" i="1"/>
  <c r="I53" i="1"/>
  <c r="H53" i="1"/>
  <c r="K52" i="1"/>
  <c r="J52" i="1"/>
  <c r="I52" i="1"/>
  <c r="H52" i="1"/>
  <c r="K51" i="1"/>
  <c r="J51" i="1"/>
  <c r="I51" i="1"/>
  <c r="H51" i="1"/>
  <c r="K50" i="1"/>
  <c r="J50" i="1"/>
  <c r="I50" i="1"/>
  <c r="H50" i="1"/>
  <c r="J49" i="1"/>
  <c r="K49" i="1" s="1"/>
  <c r="I49" i="1"/>
  <c r="H49" i="1"/>
  <c r="K48" i="1"/>
  <c r="J48" i="1"/>
  <c r="I48" i="1"/>
  <c r="H48" i="1"/>
  <c r="K47" i="1"/>
  <c r="J47" i="1"/>
  <c r="I47" i="1"/>
  <c r="H47" i="1"/>
  <c r="K46" i="1"/>
  <c r="J46" i="1"/>
  <c r="I46" i="1"/>
  <c r="H46" i="1"/>
  <c r="K45" i="1"/>
  <c r="J45" i="1"/>
  <c r="I45" i="1"/>
  <c r="H45" i="1"/>
  <c r="K44" i="1"/>
  <c r="J44" i="1"/>
  <c r="I44" i="1"/>
  <c r="H44" i="1"/>
  <c r="K43" i="1"/>
  <c r="J43" i="1"/>
  <c r="I43" i="1"/>
  <c r="H43" i="1"/>
  <c r="J42" i="1"/>
  <c r="K42" i="1" s="1"/>
  <c r="I42" i="1"/>
  <c r="H42" i="1"/>
  <c r="I41" i="1"/>
  <c r="J41" i="1" s="1"/>
  <c r="K41" i="1" s="1"/>
  <c r="H41" i="1"/>
  <c r="I40" i="1"/>
  <c r="J40" i="1" s="1"/>
  <c r="K40" i="1" s="1"/>
  <c r="H40" i="1"/>
  <c r="I39" i="1"/>
  <c r="J39" i="1" s="1"/>
  <c r="K39" i="1" s="1"/>
  <c r="H39" i="1"/>
  <c r="K38" i="1"/>
  <c r="J38" i="1"/>
  <c r="I38" i="1"/>
  <c r="H38" i="1"/>
  <c r="I37" i="1"/>
  <c r="J37" i="1" s="1"/>
  <c r="K37" i="1" s="1"/>
  <c r="H37" i="1"/>
  <c r="K36" i="1"/>
  <c r="J36" i="1"/>
  <c r="I36" i="1"/>
  <c r="H36" i="1"/>
  <c r="K35" i="1"/>
  <c r="J35" i="1"/>
  <c r="I35" i="1"/>
  <c r="H35" i="1"/>
  <c r="J34" i="1"/>
  <c r="I34" i="1"/>
  <c r="H34" i="1"/>
  <c r="J33" i="1"/>
  <c r="K33" i="1" s="1"/>
  <c r="I33" i="1"/>
  <c r="H33" i="1"/>
  <c r="K32" i="1"/>
  <c r="J32" i="1"/>
  <c r="I32" i="1"/>
  <c r="H32" i="1"/>
  <c r="K31" i="1"/>
  <c r="J31" i="1"/>
  <c r="I31" i="1"/>
  <c r="H31" i="1"/>
  <c r="J30" i="1"/>
  <c r="I30" i="1"/>
  <c r="H30" i="1"/>
  <c r="K29" i="1"/>
  <c r="J29" i="1"/>
  <c r="I29" i="1"/>
  <c r="H29" i="1"/>
  <c r="J28" i="1"/>
  <c r="I28" i="1"/>
  <c r="H28" i="1"/>
  <c r="K27" i="1"/>
  <c r="J27" i="1"/>
  <c r="I27" i="1"/>
  <c r="H27" i="1"/>
  <c r="J26" i="1"/>
  <c r="K26" i="1" s="1"/>
  <c r="I26" i="1"/>
  <c r="H26" i="1"/>
  <c r="K25" i="1"/>
  <c r="J25" i="1"/>
  <c r="I25" i="1"/>
  <c r="H25" i="1"/>
  <c r="K24" i="1"/>
  <c r="J24" i="1"/>
  <c r="I24" i="1"/>
  <c r="H24" i="1"/>
  <c r="K23" i="1"/>
  <c r="J23" i="1"/>
  <c r="I23" i="1"/>
  <c r="H23" i="1"/>
  <c r="J22" i="1"/>
  <c r="I22" i="1"/>
  <c r="H22" i="1"/>
  <c r="J21" i="1"/>
  <c r="K21" i="1" s="1"/>
  <c r="I21" i="1"/>
  <c r="H21" i="1"/>
  <c r="J20" i="1"/>
  <c r="K20" i="1" s="1"/>
  <c r="I20" i="1"/>
  <c r="H20" i="1"/>
  <c r="K19" i="1"/>
  <c r="J19" i="1"/>
  <c r="I19" i="1"/>
  <c r="H19" i="1"/>
  <c r="J18" i="1"/>
  <c r="K18" i="1" s="1"/>
  <c r="I18" i="1"/>
  <c r="H18" i="1"/>
  <c r="J17" i="1"/>
  <c r="K17" i="1" s="1"/>
  <c r="I17" i="1"/>
  <c r="H17" i="1"/>
  <c r="J16" i="1"/>
  <c r="K16" i="1" s="1"/>
  <c r="I16" i="1"/>
  <c r="H16" i="1"/>
  <c r="K15" i="1"/>
  <c r="J15" i="1"/>
  <c r="I15" i="1"/>
  <c r="H15" i="1"/>
  <c r="K14" i="1"/>
  <c r="J14" i="1"/>
  <c r="I14" i="1"/>
  <c r="H14" i="1"/>
  <c r="I13" i="1"/>
  <c r="J13" i="1" s="1"/>
  <c r="K13" i="1" s="1"/>
  <c r="H13" i="1"/>
  <c r="I12" i="1"/>
  <c r="J12" i="1" s="1"/>
  <c r="H12" i="1"/>
  <c r="I11" i="1"/>
  <c r="J11" i="1" s="1"/>
  <c r="K11" i="1" s="1"/>
  <c r="H11" i="1"/>
  <c r="K34" i="1" l="1"/>
  <c r="K106" i="1"/>
  <c r="K104" i="1"/>
  <c r="K102" i="1"/>
  <c r="K100" i="1"/>
  <c r="K98" i="1"/>
  <c r="K94" i="1"/>
  <c r="K92" i="1"/>
  <c r="K90" i="1"/>
  <c r="K88" i="1"/>
  <c r="K86" i="1"/>
  <c r="K84" i="1"/>
  <c r="K82" i="1"/>
  <c r="K80" i="1"/>
  <c r="K79" i="1"/>
  <c r="K78" i="1"/>
  <c r="K76" i="1"/>
  <c r="K75" i="1"/>
  <c r="K73" i="1"/>
  <c r="K71" i="1"/>
  <c r="K69" i="1"/>
  <c r="K68" i="1"/>
  <c r="K67" i="1"/>
  <c r="K64" i="1"/>
  <c r="K62" i="1"/>
  <c r="K56" i="1"/>
  <c r="K30" i="1"/>
  <c r="K28" i="1"/>
  <c r="K22" i="1"/>
  <c r="K66" i="1"/>
  <c r="K65" i="1"/>
  <c r="K63" i="1"/>
  <c r="K61" i="1"/>
  <c r="K60" i="1"/>
  <c r="K59" i="1"/>
  <c r="K58" i="1"/>
  <c r="K12" i="1"/>
  <c r="F12" i="2"/>
  <c r="F6" i="2" l="1"/>
  <c r="F7" i="2" s="1"/>
  <c r="F8" i="2" s="1"/>
  <c r="F9" i="2" l="1"/>
  <c r="F28" i="2"/>
  <c r="F11" i="2" l="1"/>
  <c r="F13" i="2" s="1"/>
  <c r="F29" i="2"/>
  <c r="K108" i="1" l="1"/>
  <c r="C17" i="2" s="1"/>
</calcChain>
</file>

<file path=xl/sharedStrings.xml><?xml version="1.0" encoding="utf-8"?>
<sst xmlns="http://schemas.openxmlformats.org/spreadsheetml/2006/main" count="248" uniqueCount="130">
  <si>
    <t>S.NO.</t>
  </si>
  <si>
    <t>DESCRIPTION</t>
  </si>
  <si>
    <t>UNIT</t>
  </si>
  <si>
    <t>QTY</t>
  </si>
  <si>
    <t>MATERIAL</t>
  </si>
  <si>
    <t>LABOUR</t>
  </si>
  <si>
    <t>TOTAL</t>
  </si>
  <si>
    <t>RATE</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</si>
  <si>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</si>
  <si>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</si>
  <si>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</si>
  <si>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</si>
  <si>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</si>
  <si>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</si>
  <si>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</si>
  <si>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</si>
  <si>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</si>
  <si>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</si>
  <si>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</si>
  <si>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</si>
  <si>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</si>
  <si>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</si>
  <si>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</si>
  <si>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</si>
  <si>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</si>
  <si>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</si>
  <si>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</si>
  <si>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</si>
  <si>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</si>
  <si>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</si>
  <si>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</si>
  <si>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</si>
  <si>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</si>
  <si>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</si>
  <si>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</si>
  <si>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</si>
  <si>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</si>
  <si>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</si>
  <si>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</si>
  <si>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</si>
  <si>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</si>
  <si>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</si>
  <si>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</si>
  <si>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</si>
  <si>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</si>
  <si>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</si>
  <si>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</si>
  <si>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</si>
  <si>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</si>
  <si>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</si>
  <si>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</si>
  <si>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</si>
  <si>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</si>
  <si>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</si>
  <si>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</si>
  <si>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</si>
  <si>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</si>
  <si>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</si>
  <si>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</si>
  <si>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</si>
  <si>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</si>
  <si>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</si>
  <si>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</si>
  <si>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</si>
  <si>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</si>
  <si>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</si>
  <si>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</si>
  <si>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</si>
  <si>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</si>
  <si>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</si>
  <si>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</si>
  <si>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</si>
  <si>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</si>
  <si>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</si>
  <si>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</si>
  <si>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</si>
  <si>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</si>
  <si>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</si>
  <si>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</si>
  <si>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</si>
  <si>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</si>
  <si>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</si>
  <si>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</si>
  <si>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</si>
  <si>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</si>
  <si>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</si>
  <si>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</si>
  <si>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</si>
  <si>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</si>
  <si>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</si>
  <si>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</si>
  <si>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</si>
  <si>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</si>
  <si>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</si>
  <si>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</si>
  <si>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</si>
  <si>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</si>
  <si>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</si>
  <si>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</si>
  <si>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</si>
  <si>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</si>
  <si>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</si>
  <si>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</si>
  <si>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</si>
  <si>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</si>
  <si>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Contract Value</t>
  </si>
  <si>
    <t>Receiving details</t>
  </si>
  <si>
    <t>Receiving date</t>
  </si>
  <si>
    <t>Chq amount</t>
  </si>
  <si>
    <t>Total receiving till todate</t>
  </si>
  <si>
    <t>Net Receivable amount</t>
  </si>
  <si>
    <t>Less 8% SRB</t>
  </si>
  <si>
    <t>Less 7% WHT</t>
  </si>
  <si>
    <t>Net deal</t>
  </si>
  <si>
    <t>Financial Summary for the project Meezan Bank</t>
  </si>
  <si>
    <t>Adv received</t>
  </si>
  <si>
    <t>Advance remaining</t>
  </si>
  <si>
    <t>Mob adv 30%</t>
  </si>
  <si>
    <t>BILL OF QUANTITIES</t>
  </si>
  <si>
    <t>RUNNING BILL NO 1</t>
  </si>
  <si>
    <t>Material</t>
  </si>
  <si>
    <t>Amount</t>
  </si>
  <si>
    <t>Labour</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</si>
  <si>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</si>
  <si>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Bill Qty</t>
  </si>
  <si>
    <t>Bill #</t>
  </si>
  <si>
    <t>Date</t>
  </si>
  <si>
    <t>Submitted Amount</t>
  </si>
  <si>
    <t>Verified Amount</t>
  </si>
  <si>
    <t>verified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</si>
</sst>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_(* #,##0_);_(* \(#,##0\);_(* &quot;-&quot;??_);_(@_)"/>
    <numFmt numFmtId="167" formatCode="_(* #,##0.0_);_(* \(#,##0.0\);_(* &quot;-&quot;?_);_(@_)"/>
    <numFmt numFmtId="168" formatCode="_(* #,##0.0_);_(* \(#,##0.0\);_(* &quot;-&quot;??_);_(@_)"/>
  </numFmts>
  <fonts count="20" x14ac:knownFonts="1">
    <font>
      <sz val="10"/>
      <color rgb="FF000000"/>
      <name val="Times New Roman"/>
      <charset val="204"/>
    </font>
    <font>
      <sz val="11"/>
      <color theme="1"/>
      <name val="Calibri"/>
      <family val="2"/>
      <scheme val="minor"/>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b/>
      <sz val="18"/>
      <name val="Calibri"/>
      <family val="2"/>
      <scheme val="minor"/>
    </font>
    <font>
      <b/>
      <sz val="18"/>
      <color rgb="FF000000"/>
      <name val="Calibri"/>
      <family val="2"/>
      <scheme val="minor"/>
    </font>
    <font>
      <sz val="12"/>
      <color rgb="FF000000"/>
      <name val="Times New Roman"/>
      <family val="1"/>
    </font>
    <font>
      <sz val="10"/>
      <color rgb="FF00000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s>
  <cellStyleXfs count="3">
    <xf numFmtId="0" fontId="0" fillId="0" borderId="0"/>
    <xf numFmtId="164" fontId="2" fillId="0" borderId="0" applyFont="0" applyFill="0" applyBorder="0" applyAlignment="0" applyProtection="0"/>
    <xf numFmtId="9" fontId="19" fillId="0" borderId="0" applyFont="0" applyFill="0" applyBorder="0" applyAlignment="0" applyProtection="0"/>
  </cellStyleXfs>
  <cellXfs count="69">
    <xf numFmtId="0" fontId="0" fillId="0" borderId="0" xfId="0" applyAlignment="1">
      <alignment horizontal="left" vertical="top"/>
    </xf>
    <xf numFmtId="0" fontId="4" fillId="0" borderId="0" xfId="0" applyFont="1" applyAlignment="1">
      <alignment horizontal="left" vertical="top"/>
    </xf>
    <xf numFmtId="0" fontId="5" fillId="0" borderId="1" xfId="0" applyFont="1" applyBorder="1" applyAlignment="1">
      <alignment horizontal="center" vertical="center" wrapText="1"/>
    </xf>
    <xf numFmtId="1" fontId="4" fillId="0" borderId="1" xfId="0" applyNumberFormat="1" applyFont="1" applyBorder="1" applyAlignment="1">
      <alignment horizontal="center" vertical="center" shrinkToFit="1"/>
    </xf>
    <xf numFmtId="0" fontId="4" fillId="0" borderId="0" xfId="0" applyFont="1" applyAlignment="1">
      <alignment horizontal="center" vertical="center"/>
    </xf>
    <xf numFmtId="0" fontId="8" fillId="0" borderId="0" xfId="0" applyFont="1" applyAlignment="1">
      <alignment horizontal="left" vertical="top"/>
    </xf>
    <xf numFmtId="166" fontId="4" fillId="0" borderId="1" xfId="1" applyNumberFormat="1" applyFont="1" applyBorder="1" applyAlignment="1">
      <alignment horizontal="right" vertical="center" wrapText="1"/>
    </xf>
    <xf numFmtId="166" fontId="4" fillId="0" borderId="1" xfId="1" applyNumberFormat="1" applyFont="1" applyBorder="1" applyAlignment="1">
      <alignment vertical="center" wrapText="1"/>
    </xf>
    <xf numFmtId="0" fontId="4" fillId="0" borderId="1" xfId="0" applyFont="1" applyBorder="1" applyAlignment="1">
      <alignment vertical="center" wrapText="1"/>
    </xf>
    <xf numFmtId="3" fontId="4" fillId="0" borderId="1" xfId="0" applyNumberFormat="1" applyFont="1" applyBorder="1" applyAlignment="1">
      <alignment horizontal="center" vertical="center" shrinkToFit="1"/>
    </xf>
    <xf numFmtId="166" fontId="9"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0" fontId="4" fillId="0" borderId="0" xfId="0" applyFont="1" applyAlignment="1">
      <alignment horizontal="center" vertical="top"/>
    </xf>
    <xf numFmtId="0" fontId="5" fillId="0" borderId="1" xfId="0" applyFont="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left" vertical="center" wrapText="1"/>
    </xf>
    <xf numFmtId="165" fontId="4" fillId="0" borderId="1" xfId="0" applyNumberFormat="1" applyFont="1" applyBorder="1" applyAlignment="1">
      <alignment horizontal="center" vertical="center" shrinkToFit="1"/>
    </xf>
    <xf numFmtId="2" fontId="4" fillId="0" borderId="1" xfId="0" applyNumberFormat="1" applyFont="1" applyBorder="1" applyAlignment="1">
      <alignment horizontal="center" vertical="center" shrinkToFit="1"/>
    </xf>
    <xf numFmtId="0" fontId="11" fillId="0" borderId="0" xfId="0" applyFont="1" applyAlignment="1">
      <alignment horizontal="left" vertical="top"/>
    </xf>
    <xf numFmtId="0" fontId="7" fillId="0" borderId="1" xfId="0" applyFont="1" applyBorder="1" applyAlignment="1">
      <alignment vertical="center" wrapText="1"/>
    </xf>
    <xf numFmtId="166" fontId="4" fillId="0" borderId="0" xfId="0" applyNumberFormat="1" applyFont="1" applyAlignment="1">
      <alignment horizontal="left" vertical="top"/>
    </xf>
    <xf numFmtId="166" fontId="4" fillId="0" borderId="0" xfId="0" applyNumberFormat="1" applyFont="1" applyAlignment="1">
      <alignment horizontal="left" vertical="center"/>
    </xf>
    <xf numFmtId="166" fontId="8" fillId="0" borderId="0" xfId="1" applyNumberFormat="1" applyFont="1" applyAlignment="1">
      <alignment horizontal="left"/>
    </xf>
    <xf numFmtId="164" fontId="4" fillId="0" borderId="0" xfId="0" applyNumberFormat="1" applyFont="1" applyAlignment="1">
      <alignment horizontal="left" vertical="top"/>
    </xf>
    <xf numFmtId="166" fontId="4" fillId="0" borderId="0" xfId="1" applyNumberFormat="1" applyFont="1" applyAlignment="1">
      <alignment horizontal="left" vertical="top"/>
    </xf>
    <xf numFmtId="9" fontId="4" fillId="0" borderId="0" xfId="0" applyNumberFormat="1" applyFont="1" applyAlignment="1">
      <alignment horizontal="left" vertical="top"/>
    </xf>
    <xf numFmtId="166" fontId="0" fillId="0" borderId="0" xfId="1" applyNumberFormat="1" applyFont="1"/>
    <xf numFmtId="0" fontId="0" fillId="0" borderId="0" xfId="0"/>
    <xf numFmtId="166" fontId="13" fillId="0" borderId="4" xfId="1" applyNumberFormat="1" applyFont="1" applyBorder="1" applyAlignment="1"/>
    <xf numFmtId="166" fontId="13" fillId="0" borderId="5" xfId="1" applyNumberFormat="1" applyFont="1" applyBorder="1"/>
    <xf numFmtId="166" fontId="13" fillId="0" borderId="2" xfId="1" applyNumberFormat="1" applyFont="1" applyBorder="1" applyAlignment="1"/>
    <xf numFmtId="166" fontId="13" fillId="0" borderId="1" xfId="1" applyNumberFormat="1" applyFont="1" applyBorder="1"/>
    <xf numFmtId="166" fontId="0" fillId="0" borderId="0" xfId="0" applyNumberFormat="1"/>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xf numFmtId="166" fontId="15" fillId="0" borderId="1" xfId="0" applyNumberFormat="1" applyFont="1" applyBorder="1"/>
    <xf numFmtId="166" fontId="15" fillId="0" borderId="1" xfId="1" applyNumberFormat="1" applyFont="1" applyBorder="1"/>
    <xf numFmtId="167" fontId="0" fillId="0" borderId="0" xfId="0" applyNumberFormat="1"/>
    <xf numFmtId="166" fontId="1" fillId="0" borderId="7" xfId="1" applyNumberFormat="1" applyFont="1" applyBorder="1" applyAlignment="1">
      <alignment vertical="center"/>
    </xf>
    <xf numFmtId="0" fontId="7" fillId="0" borderId="1" xfId="0" applyFont="1" applyBorder="1" applyAlignment="1">
      <alignment horizontal="center" vertical="center" wrapText="1"/>
    </xf>
    <xf numFmtId="0" fontId="4" fillId="0" borderId="1" xfId="0" applyFont="1" applyBorder="1" applyAlignment="1">
      <alignment horizontal="right" vertical="center" wrapText="1"/>
    </xf>
    <xf numFmtId="168" fontId="4" fillId="0" borderId="1" xfId="1" applyNumberFormat="1" applyFont="1" applyBorder="1" applyAlignment="1">
      <alignment horizontal="righ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15" fontId="12" fillId="0" borderId="0" xfId="0" applyNumberFormat="1" applyFont="1" applyAlignment="1">
      <alignment horizontal="right" vertical="top" wrapText="1"/>
    </xf>
    <xf numFmtId="0" fontId="12" fillId="0" borderId="0" xfId="0" applyFont="1" applyAlignment="1">
      <alignment horizontal="right" vertical="top" wrapText="1"/>
    </xf>
    <xf numFmtId="0" fontId="12" fillId="0" borderId="0" xfId="0" applyFont="1" applyAlignment="1">
      <alignment horizontal="left" vertical="top" wrapText="1"/>
    </xf>
    <xf numFmtId="43" fontId="13" fillId="0" borderId="1" xfId="1" applyNumberFormat="1" applyFont="1" applyBorder="1"/>
    <xf numFmtId="15" fontId="5" fillId="0" borderId="1" xfId="0" applyNumberFormat="1" applyFont="1" applyBorder="1" applyAlignment="1">
      <alignment vertical="center"/>
    </xf>
    <xf numFmtId="166" fontId="18" fillId="0" borderId="1" xfId="1" applyNumberFormat="1" applyFont="1" applyFill="1" applyBorder="1" applyAlignment="1">
      <alignment horizontal="right" vertical="center"/>
    </xf>
    <xf numFmtId="166" fontId="18" fillId="0" borderId="1" xfId="1" applyNumberFormat="1" applyFont="1" applyFill="1" applyBorder="1" applyAlignment="1">
      <alignment vertical="center"/>
    </xf>
    <xf numFmtId="0" fontId="18" fillId="0" borderId="1" xfId="0" applyFont="1" applyBorder="1"/>
    <xf numFmtId="166" fontId="18" fillId="0" borderId="1" xfId="1" applyNumberFormat="1" applyFont="1" applyBorder="1" applyAlignment="1">
      <alignment vertical="center"/>
    </xf>
    <xf numFmtId="166" fontId="18" fillId="0" borderId="1" xfId="1" applyNumberFormat="1" applyFont="1" applyBorder="1"/>
    <xf numFmtId="0" fontId="14" fillId="0" borderId="0" xfId="0" applyFont="1" applyAlignment="1">
      <alignment horizontal="center"/>
    </xf>
    <xf numFmtId="0" fontId="14" fillId="0" borderId="8" xfId="0" applyFont="1" applyBorder="1" applyAlignment="1">
      <alignment horizontal="center"/>
    </xf>
    <xf numFmtId="164" fontId="4" fillId="0" borderId="1" xfId="1" applyFont="1" applyBorder="1" applyAlignment="1">
      <alignment horizontal="right" vertical="center" wrapText="1"/>
    </xf>
    <xf numFmtId="9" fontId="4" fillId="0" borderId="0" xfId="2" applyFont="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7" fillId="0" borderId="1" xfId="0" applyFont="1" applyBorder="1" applyAlignment="1">
      <alignment horizontal="center" vertical="center" wrapText="1"/>
    </xf>
    <xf numFmtId="0" fontId="16" fillId="0" borderId="1" xfId="0" applyFont="1" applyBorder="1" applyAlignment="1">
      <alignment horizontal="center" vertical="top" wrapText="1"/>
    </xf>
    <xf numFmtId="0" fontId="17" fillId="0" borderId="1" xfId="0" applyFont="1" applyBorder="1" applyAlignment="1">
      <alignment horizontal="center" vertical="center" wrapText="1"/>
    </xf>
    <xf numFmtId="0" fontId="14" fillId="0" borderId="1" xfId="0" applyFont="1" applyBorder="1" applyAlignment="1">
      <alignment horizontal="center"/>
    </xf>
    <xf numFmtId="0" fontId="14" fillId="0" borderId="2" xfId="0" applyFont="1" applyBorder="1" applyAlignment="1">
      <alignment horizontal="center"/>
    </xf>
    <xf numFmtId="0" fontId="14" fillId="0" borderId="6" xfId="0"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21168</xdr:colOff>
      <xdr:row>54</xdr:row>
      <xdr:rowOff>592667</xdr:rowOff>
    </xdr:from>
    <xdr:to>
      <xdr:col>41</xdr:col>
      <xdr:colOff>5552</xdr:colOff>
      <xdr:row>66</xdr:row>
      <xdr:rowOff>573116</xdr:rowOff>
    </xdr:to>
    <xdr:pic>
      <xdr:nvPicPr>
        <xdr:cNvPr id="4" name="Picture 3">
          <a:extLst>
            <a:ext uri="{FF2B5EF4-FFF2-40B4-BE49-F238E27FC236}">
              <a16:creationId xmlns:a16="http://schemas.microsoft.com/office/drawing/2014/main" id="{486E3C5E-2D2B-418A-14E8-8BA2DF51D43A}"/>
            </a:ext>
          </a:extLst>
        </xdr:cNvPr>
        <xdr:cNvPicPr>
          <a:picLocks noChangeAspect="1"/>
        </xdr:cNvPicPr>
      </xdr:nvPicPr>
      <xdr:blipFill>
        <a:blip xmlns:r="http://schemas.openxmlformats.org/officeDocument/2006/relationships" r:embed="rId1"/>
        <a:stretch>
          <a:fillRect/>
        </a:stretch>
      </xdr:blipFill>
      <xdr:spPr>
        <a:xfrm>
          <a:off x="12731751" y="27347334"/>
          <a:ext cx="17023551" cy="3991532"/>
        </a:xfrm>
        <a:prstGeom prst="rect">
          <a:avLst/>
        </a:prstGeom>
      </xdr:spPr>
    </xdr:pic>
    <xdr:clientData/>
  </xdr:twoCellAnchor>
  <xdr:twoCellAnchor editAs="oneCell">
    <xdr:from>
      <xdr:col>11</xdr:col>
      <xdr:colOff>412750</xdr:colOff>
      <xdr:row>98</xdr:row>
      <xdr:rowOff>1534583</xdr:rowOff>
    </xdr:from>
    <xdr:to>
      <xdr:col>17</xdr:col>
      <xdr:colOff>201814</xdr:colOff>
      <xdr:row>114</xdr:row>
      <xdr:rowOff>193611</xdr:rowOff>
    </xdr:to>
    <xdr:pic>
      <xdr:nvPicPr>
        <xdr:cNvPr id="2" name="Picture 1">
          <a:extLst>
            <a:ext uri="{FF2B5EF4-FFF2-40B4-BE49-F238E27FC236}">
              <a16:creationId xmlns:a16="http://schemas.microsoft.com/office/drawing/2014/main" id="{FCFC5B23-5ACC-8081-CDF9-C82CDAE280A5}"/>
            </a:ext>
          </a:extLst>
        </xdr:cNvPr>
        <xdr:cNvPicPr>
          <a:picLocks noChangeAspect="1"/>
        </xdr:cNvPicPr>
      </xdr:nvPicPr>
      <xdr:blipFill>
        <a:blip xmlns:r="http://schemas.openxmlformats.org/officeDocument/2006/relationships" r:embed="rId2"/>
        <a:stretch>
          <a:fillRect/>
        </a:stretch>
      </xdr:blipFill>
      <xdr:spPr>
        <a:xfrm>
          <a:off x="11440583" y="61531500"/>
          <a:ext cx="5239481" cy="7125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Supplier"/>
      <sheetName val="Glo"/>
      <sheetName val="Sup summ"/>
      <sheetName val="Sub Cont"/>
      <sheetName val="s"/>
      <sheetName val="Project wise Supplier balance"/>
      <sheetName val="Main Summary"/>
      <sheetName val="Receiving"/>
      <sheetName val="Profit"/>
      <sheetName val="Profit Summary"/>
      <sheetName val="old Profit Sharing"/>
      <sheetName val="old Sharing details"/>
      <sheetName val="Sheet1"/>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M. Ismail Jee Sanitry PORTA</v>
          </cell>
          <cell r="D9991" t="str">
            <v>porta tank and fixtures</v>
          </cell>
          <cell r="E9991">
            <v>7500</v>
          </cell>
        </row>
        <row r="9992">
          <cell r="B9992" t="str">
            <v>Food Court JPMC</v>
          </cell>
          <cell r="C9992" t="str">
            <v>M. Ismail Jee Sanitry PORTA</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Electrician</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Electrician</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Electrician</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Electrician</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fans</v>
          </cell>
          <cell r="D17832" t="str">
            <v>Online by Al madina steel</v>
          </cell>
          <cell r="E17832">
            <v>400000</v>
          </cell>
        </row>
        <row r="17833">
          <cell r="B17833" t="str">
            <v>Meezan bank Head office</v>
          </cell>
          <cell r="C17833" t="str">
            <v>khurshid fans</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C17990" t="str">
            <v>Tahiri sanitary</v>
          </cell>
          <cell r="D17990" t="str">
            <v>Online by Al madina steel</v>
          </cell>
          <cell r="E17990">
            <v>250000</v>
          </cell>
        </row>
        <row r="17991">
          <cell r="B17991" t="str">
            <v>Ernst &amp; Young</v>
          </cell>
          <cell r="C17991" t="str">
            <v>material</v>
          </cell>
          <cell r="D17991" t="str">
            <v>misc by abbas plumber</v>
          </cell>
          <cell r="E17991">
            <v>2700</v>
          </cell>
        </row>
        <row r="17992">
          <cell r="B17992" t="str">
            <v>Meezan bank Head office</v>
          </cell>
          <cell r="C17992" t="str">
            <v>Drill tech</v>
          </cell>
          <cell r="D17992" t="str">
            <v>online by adeel steel</v>
          </cell>
          <cell r="E17992">
            <v>35000</v>
          </cell>
        </row>
        <row r="17993">
          <cell r="B17993" t="str">
            <v>Engro Office</v>
          </cell>
          <cell r="C17993" t="str">
            <v>sami duct</v>
          </cell>
          <cell r="D17993" t="str">
            <v xml:space="preserve">Sheet hawala adjustment from al madina steel </v>
          </cell>
          <cell r="E17993">
            <v>765000</v>
          </cell>
        </row>
        <row r="17994">
          <cell r="B17994" t="str">
            <v>Dawood Center</v>
          </cell>
          <cell r="C17994" t="str">
            <v>voldam nec</v>
          </cell>
          <cell r="D17994" t="str">
            <v>Purchased fans (rec by saqib insilation)</v>
          </cell>
          <cell r="E17994">
            <v>28300</v>
          </cell>
        </row>
        <row r="17995">
          <cell r="B17995" t="str">
            <v>Dawood Center</v>
          </cell>
          <cell r="C17995" t="str">
            <v>voldam nec</v>
          </cell>
          <cell r="D17995" t="str">
            <v>Returned cash to saqib by VOLDAM fans</v>
          </cell>
          <cell r="E17995">
            <v>-5700</v>
          </cell>
        </row>
        <row r="17996">
          <cell r="B17996" t="str">
            <v>Meezan bank Head office</v>
          </cell>
          <cell r="C17996" t="str">
            <v>nadeem bhai</v>
          </cell>
          <cell r="D17996" t="str">
            <v>mobile balance</v>
          </cell>
          <cell r="E17996">
            <v>1000</v>
          </cell>
        </row>
        <row r="17997">
          <cell r="B17997" t="str">
            <v>daraz office</v>
          </cell>
          <cell r="C17997" t="str">
            <v>fare</v>
          </cell>
          <cell r="D17997" t="str">
            <v>paid</v>
          </cell>
          <cell r="E17997">
            <v>1700</v>
          </cell>
        </row>
        <row r="17998">
          <cell r="B17998" t="str">
            <v>Meezan bank Head office</v>
          </cell>
          <cell r="C17998" t="str">
            <v>Zubair AC</v>
          </cell>
          <cell r="D17998" t="str">
            <v>cash paid</v>
          </cell>
          <cell r="E17998">
            <v>20000</v>
          </cell>
        </row>
        <row r="17999">
          <cell r="B17999" t="str">
            <v>daraz office</v>
          </cell>
          <cell r="C17999" t="str">
            <v>Tahir insulator</v>
          </cell>
          <cell r="D17999" t="str">
            <v>cash paid</v>
          </cell>
          <cell r="E17999">
            <v>31000</v>
          </cell>
        </row>
        <row r="18000">
          <cell r="B18000" t="str">
            <v>O/M The Place</v>
          </cell>
          <cell r="C18000" t="str">
            <v>Majid AHU</v>
          </cell>
          <cell r="D18000" t="str">
            <v>cash paid</v>
          </cell>
          <cell r="E18000">
            <v>50000</v>
          </cell>
        </row>
        <row r="18001">
          <cell r="B18001" t="str">
            <v>BAH 22 &amp; 23rd Floor</v>
          </cell>
          <cell r="C18001" t="str">
            <v>fare</v>
          </cell>
          <cell r="D18001" t="str">
            <v>paid</v>
          </cell>
          <cell r="E18001">
            <v>1500</v>
          </cell>
        </row>
        <row r="18002">
          <cell r="B18002" t="str">
            <v>daraz office</v>
          </cell>
          <cell r="C18002" t="str">
            <v>Naeem</v>
          </cell>
          <cell r="D18002" t="str">
            <v>Advance given for BMS work (recommended by BH)</v>
          </cell>
          <cell r="E18002">
            <v>50000</v>
          </cell>
        </row>
        <row r="18003">
          <cell r="B18003" t="str">
            <v>office</v>
          </cell>
          <cell r="C18003" t="str">
            <v>office</v>
          </cell>
          <cell r="D18003" t="str">
            <v>office expenses</v>
          </cell>
          <cell r="E18003">
            <v>1700</v>
          </cell>
        </row>
        <row r="18004">
          <cell r="B18004" t="str">
            <v>ueP 17th Floor</v>
          </cell>
          <cell r="C18004" t="str">
            <v>fuel</v>
          </cell>
          <cell r="D18004" t="str">
            <v>claimed by ahsan</v>
          </cell>
          <cell r="E18004">
            <v>1200</v>
          </cell>
        </row>
        <row r="18005">
          <cell r="B18005" t="str">
            <v>Riazeda project</v>
          </cell>
          <cell r="C18005" t="str">
            <v>alfa engineering services</v>
          </cell>
          <cell r="D18005" t="str">
            <v>Advance to Alfa engineering for electrical work (online bY BH)</v>
          </cell>
          <cell r="E18005">
            <v>100000</v>
          </cell>
        </row>
        <row r="18006">
          <cell r="B18006" t="str">
            <v>Engro Office</v>
          </cell>
          <cell r="C18006" t="str">
            <v>misc</v>
          </cell>
          <cell r="D18006" t="str">
            <v>bilal bhai car work</v>
          </cell>
          <cell r="E18006">
            <v>14780</v>
          </cell>
        </row>
        <row r="18007">
          <cell r="B18007" t="str">
            <v>Ernst &amp; Young</v>
          </cell>
          <cell r="C18007" t="str">
            <v>IMS Engineering</v>
          </cell>
          <cell r="D18007" t="str">
            <v>Advance given in EY deal (Cash collect by tajammul from Al madina steel)</v>
          </cell>
          <cell r="E18007">
            <v>1000000</v>
          </cell>
        </row>
        <row r="18008">
          <cell r="B18008" t="str">
            <v>Ernst &amp; Young</v>
          </cell>
          <cell r="C18008" t="str">
            <v>IMS Engineering</v>
          </cell>
          <cell r="D18008" t="str">
            <v>Online by adeel steel</v>
          </cell>
          <cell r="E18008">
            <v>250000</v>
          </cell>
        </row>
        <row r="18009">
          <cell r="B18009" t="str">
            <v>Ernst &amp; Young</v>
          </cell>
          <cell r="C18009" t="str">
            <v>IMS Engineering</v>
          </cell>
          <cell r="D18009" t="str">
            <v>Online by adeel steel</v>
          </cell>
          <cell r="E18009">
            <v>250000</v>
          </cell>
        </row>
        <row r="18010">
          <cell r="B18010" t="str">
            <v>daraz office</v>
          </cell>
          <cell r="C18010" t="str">
            <v>material</v>
          </cell>
          <cell r="D18010" t="str">
            <v>purchaed self screw nuts adam jee</v>
          </cell>
          <cell r="E18010">
            <v>1120</v>
          </cell>
        </row>
        <row r="18011">
          <cell r="B18011" t="str">
            <v>office</v>
          </cell>
          <cell r="C18011" t="str">
            <v>water tanker</v>
          </cell>
          <cell r="D18011" t="str">
            <v>cash paid</v>
          </cell>
          <cell r="E18011">
            <v>5330</v>
          </cell>
        </row>
        <row r="18012">
          <cell r="B18012" t="str">
            <v>ueP 17th Floor</v>
          </cell>
          <cell r="C18012" t="str">
            <v>fare</v>
          </cell>
          <cell r="D18012" t="str">
            <v>paid</v>
          </cell>
          <cell r="E18012">
            <v>1500</v>
          </cell>
        </row>
        <row r="18013">
          <cell r="B18013" t="str">
            <v>Engro Office</v>
          </cell>
          <cell r="C18013" t="str">
            <v>fare</v>
          </cell>
          <cell r="D18013" t="str">
            <v>paid</v>
          </cell>
          <cell r="E18013">
            <v>550</v>
          </cell>
        </row>
        <row r="18014">
          <cell r="B18014" t="str">
            <v>Dawood Center</v>
          </cell>
          <cell r="C18014" t="str">
            <v>shabbir brothers</v>
          </cell>
          <cell r="D18014" t="str">
            <v>Online by adeel steel for dawood center cylinder</v>
          </cell>
          <cell r="E18014">
            <v>47000</v>
          </cell>
        </row>
        <row r="18015">
          <cell r="B18015" t="str">
            <v>OT area JPMC</v>
          </cell>
          <cell r="C18015" t="str">
            <v>Flow tab</v>
          </cell>
          <cell r="D18015" t="str">
            <v>MCB chq 1968625841</v>
          </cell>
          <cell r="E18015">
            <v>80000</v>
          </cell>
        </row>
        <row r="18016">
          <cell r="B18016" t="str">
            <v>Engro Office</v>
          </cell>
          <cell r="C18016" t="str">
            <v>saqib insulation</v>
          </cell>
          <cell r="D18016" t="str">
            <v>MCB chq 1968625842</v>
          </cell>
          <cell r="E18016">
            <v>250000</v>
          </cell>
        </row>
        <row r="18017">
          <cell r="B18017" t="str">
            <v>Baf 10A Floor</v>
          </cell>
          <cell r="C18017" t="str">
            <v>SST Tax</v>
          </cell>
          <cell r="D18017" t="str">
            <v>MCB 1973738845 = 83858</v>
          </cell>
          <cell r="E18017">
            <v>15900</v>
          </cell>
        </row>
        <row r="18018">
          <cell r="B18018" t="str">
            <v>O/M The Place</v>
          </cell>
          <cell r="C18018" t="str">
            <v>SST Tax</v>
          </cell>
          <cell r="D18018" t="str">
            <v>MCB 1973738845 = 83858</v>
          </cell>
          <cell r="E18018">
            <v>32760</v>
          </cell>
        </row>
        <row r="18019">
          <cell r="B18019" t="str">
            <v xml:space="preserve">O/M Nue Multiplex </v>
          </cell>
          <cell r="C18019" t="str">
            <v>SST Tax</v>
          </cell>
          <cell r="D18019" t="str">
            <v>MCB 1973738845 = 83858</v>
          </cell>
          <cell r="E18019">
            <v>35360</v>
          </cell>
        </row>
        <row r="18020">
          <cell r="B18020" t="str">
            <v>Engro Office</v>
          </cell>
          <cell r="C18020" t="str">
            <v>Sadiq Pipe</v>
          </cell>
          <cell r="D18020" t="str">
            <v>MCB chq 1968625844</v>
          </cell>
          <cell r="E18020">
            <v>250000</v>
          </cell>
        </row>
        <row r="18021">
          <cell r="B18021" t="str">
            <v>ueP 17th Floor</v>
          </cell>
          <cell r="C18021" t="str">
            <v>Nawaz insulator</v>
          </cell>
          <cell r="D18021" t="str">
            <v>MCB 1973738846</v>
          </cell>
          <cell r="E18021">
            <v>150000</v>
          </cell>
        </row>
        <row r="18022">
          <cell r="B18022" t="str">
            <v>Riazeda project</v>
          </cell>
          <cell r="C18022" t="str">
            <v>rizwan vrf</v>
          </cell>
          <cell r="D18022" t="str">
            <v>MCB 1973738847</v>
          </cell>
          <cell r="E18022">
            <v>50000</v>
          </cell>
        </row>
        <row r="18023">
          <cell r="B18023" t="str">
            <v>uep 17th Floor</v>
          </cell>
          <cell r="C18023" t="str">
            <v>saqib insulation</v>
          </cell>
          <cell r="D18023" t="str">
            <v>MCB 1973738848 = 179,000</v>
          </cell>
          <cell r="E18023">
            <v>45000</v>
          </cell>
        </row>
        <row r="18024">
          <cell r="B18024" t="str">
            <v>amreli steel</v>
          </cell>
          <cell r="C18024" t="str">
            <v>saqib insulation</v>
          </cell>
          <cell r="D18024" t="str">
            <v>MCB 1973738848 = 179,000</v>
          </cell>
          <cell r="E18024">
            <v>10000</v>
          </cell>
        </row>
        <row r="18025">
          <cell r="B18025" t="str">
            <v>Dawood Center</v>
          </cell>
          <cell r="C18025" t="str">
            <v>saqib insulation</v>
          </cell>
          <cell r="D18025" t="str">
            <v>MCB 1973738848 = 179,000</v>
          </cell>
          <cell r="E18025">
            <v>75000</v>
          </cell>
        </row>
        <row r="18026">
          <cell r="B18026" t="str">
            <v>Engro Office</v>
          </cell>
          <cell r="C18026" t="str">
            <v>saqib insulation</v>
          </cell>
          <cell r="D18026" t="str">
            <v>MCB 1973738848 = 179,000</v>
          </cell>
          <cell r="E18026">
            <v>49000</v>
          </cell>
        </row>
        <row r="18027">
          <cell r="B18027" t="str">
            <v>Meezan bank Head office</v>
          </cell>
          <cell r="C18027" t="str">
            <v>Habib insulation</v>
          </cell>
          <cell r="D18027" t="str">
            <v>CHQ given Paid for 200 P3 sheet  i.e 10,400 SFT ducting
(CHQ Rec from Total in BAH Payment rec on 16 Dec 23)</v>
          </cell>
          <cell r="E18027">
            <v>1500000</v>
          </cell>
        </row>
        <row r="18028">
          <cell r="B18028" t="str">
            <v>Engro Office</v>
          </cell>
          <cell r="C18028" t="str">
            <v>fakhri brothers</v>
          </cell>
          <cell r="D18028" t="str">
            <v>CHQ rec from NEC in Engro Acc</v>
          </cell>
          <cell r="E18028">
            <v>189553</v>
          </cell>
        </row>
        <row r="18029">
          <cell r="B18029" t="str">
            <v>ueP 17th Floor</v>
          </cell>
          <cell r="C18029" t="str">
            <v>Global Technologies</v>
          </cell>
          <cell r="D18029" t="str">
            <v>CHQ Paid (CHQ given from Total in BAH deal Rec)</v>
          </cell>
          <cell r="E18029">
            <v>1500000</v>
          </cell>
        </row>
        <row r="18030">
          <cell r="B18030" t="str">
            <v>Engro Office</v>
          </cell>
          <cell r="C18030" t="str">
            <v>fakhri brothers</v>
          </cell>
          <cell r="D18030" t="str">
            <v>CHQ rec from NEC in Engro Acc</v>
          </cell>
          <cell r="E18030">
            <v>472527</v>
          </cell>
        </row>
        <row r="18031">
          <cell r="B18031" t="str">
            <v>ueP 17th Floor</v>
          </cell>
          <cell r="C18031" t="str">
            <v>IMS Engineering</v>
          </cell>
          <cell r="D18031" t="str">
            <v>CHQ Paid (CHQ given from Total in BAH deal Rec)</v>
          </cell>
          <cell r="E18031">
            <v>1000000</v>
          </cell>
        </row>
        <row r="18032">
          <cell r="B18032" t="str">
            <v>Ernst &amp; Young</v>
          </cell>
          <cell r="C18032" t="str">
            <v>De Creator</v>
          </cell>
          <cell r="D18032" t="str">
            <v>CHQ Paid (CHQ given from Total in BAH deal Rec)</v>
          </cell>
          <cell r="E18032">
            <v>1000000</v>
          </cell>
        </row>
        <row r="18033">
          <cell r="B18033" t="str">
            <v>OPS falcon</v>
          </cell>
          <cell r="C18033" t="str">
            <v>Received</v>
          </cell>
          <cell r="D18033" t="str">
            <v>Received cash payment (Given to BH)</v>
          </cell>
          <cell r="F18033">
            <v>1000000</v>
          </cell>
        </row>
        <row r="18034">
          <cell r="B18034" t="str">
            <v>Maria-B</v>
          </cell>
          <cell r="C18034" t="str">
            <v>Received</v>
          </cell>
          <cell r="D18034" t="str">
            <v>Received cash payment (Paid in Charity by BH)</v>
          </cell>
          <cell r="F18034">
            <v>100000</v>
          </cell>
        </row>
        <row r="18035">
          <cell r="B18035" t="str">
            <v>Maria-B</v>
          </cell>
          <cell r="C18035" t="str">
            <v>Received</v>
          </cell>
          <cell r="D18035" t="str">
            <v>Given in charity</v>
          </cell>
          <cell r="F18035">
            <v>-100000</v>
          </cell>
        </row>
        <row r="18036">
          <cell r="B18036" t="str">
            <v>Standard chartered bank</v>
          </cell>
          <cell r="C18036" t="str">
            <v>Received</v>
          </cell>
          <cell r="D18036" t="str">
            <v>Received from Total in acc of Standard Chartered Bank (Transfer in Mohsin Traders Acount)</v>
          </cell>
          <cell r="F18036">
            <v>520000</v>
          </cell>
        </row>
        <row r="18037">
          <cell r="B18037" t="str">
            <v>Khaadi Canteen</v>
          </cell>
          <cell r="C18037" t="str">
            <v>Received</v>
          </cell>
          <cell r="D18037" t="str">
            <v>Received from IK Associatse (Given to Karachi steel Traders)</v>
          </cell>
          <cell r="F18037">
            <v>3221233</v>
          </cell>
        </row>
        <row r="18038">
          <cell r="B18038" t="str">
            <v>Daraz Office</v>
          </cell>
          <cell r="C18038" t="str">
            <v>Received</v>
          </cell>
          <cell r="D18038" t="str">
            <v>Received from IK Associatse (Given to Karachi steel Traders)</v>
          </cell>
          <cell r="F18038">
            <v>1000000</v>
          </cell>
        </row>
        <row r="18039">
          <cell r="B18039" t="str">
            <v>Khaadi Canteen</v>
          </cell>
          <cell r="C18039" t="str">
            <v>Received</v>
          </cell>
          <cell r="D18039" t="str">
            <v>1% invoice charges</v>
          </cell>
          <cell r="E18039">
            <v>42212</v>
          </cell>
        </row>
        <row r="18040">
          <cell r="B18040" t="str">
            <v>O/M The Place</v>
          </cell>
          <cell r="C18040" t="str">
            <v>Received</v>
          </cell>
          <cell r="D18040" t="str">
            <v>received Nov 2023 bill</v>
          </cell>
          <cell r="F18040">
            <v>359992</v>
          </cell>
        </row>
        <row r="18041">
          <cell r="B18041" t="str">
            <v>BAH 22 &amp; 23rd Floor</v>
          </cell>
          <cell r="C18041" t="str">
            <v>Received</v>
          </cell>
          <cell r="D18041" t="str">
            <v>Received from Total (Online to ZARA Engineers in acc of EY)</v>
          </cell>
          <cell r="F18041">
            <v>1500000</v>
          </cell>
        </row>
        <row r="18042">
          <cell r="B18042" t="str">
            <v>BAH 22 &amp; 23rd Floor</v>
          </cell>
          <cell r="C18042" t="str">
            <v>Received</v>
          </cell>
          <cell r="D18042" t="str">
            <v>Received from Total (Online to Noman Siddiqui c/o Noman Ducting)</v>
          </cell>
          <cell r="F18042">
            <v>1000000</v>
          </cell>
        </row>
        <row r="18043">
          <cell r="B18043" t="str">
            <v>BAH 22 &amp; 23rd Floor</v>
          </cell>
          <cell r="C18043" t="str">
            <v>Received</v>
          </cell>
          <cell r="D18043" t="str">
            <v>Received from Total (Online to Industrial marketing links c/o Global Technologies)</v>
          </cell>
          <cell r="F18043">
            <v>1000000</v>
          </cell>
        </row>
        <row r="18044">
          <cell r="B18044" t="str">
            <v>BAH 22 &amp; 23rd Floor</v>
          </cell>
          <cell r="C18044" t="str">
            <v>Received</v>
          </cell>
          <cell r="D18044" t="str">
            <v>Received from Total (Online to Air Guide company)</v>
          </cell>
          <cell r="F18044">
            <v>1000000</v>
          </cell>
        </row>
        <row r="18045">
          <cell r="B18045" t="str">
            <v>BAH 22 &amp; 23rd Floor</v>
          </cell>
          <cell r="C18045" t="str">
            <v>Received</v>
          </cell>
          <cell r="D18045" t="str">
            <v>Received from Total (Online to Sabro Technologies)</v>
          </cell>
          <cell r="F18045">
            <v>1000000</v>
          </cell>
        </row>
        <row r="18046">
          <cell r="B18046" t="str">
            <v>BAH 22 &amp; 23rd Floor</v>
          </cell>
          <cell r="C18046" t="str">
            <v>Received</v>
          </cell>
          <cell r="D18046" t="str">
            <v>Received from Total (Online to M. Shakeel hashmi c/o Saeed Sons)</v>
          </cell>
          <cell r="F18046">
            <v>1500000</v>
          </cell>
        </row>
        <row r="18047">
          <cell r="B18047" t="str">
            <v>BAH 22 &amp; 23rd Floor</v>
          </cell>
          <cell r="C18047" t="str">
            <v>Received</v>
          </cell>
          <cell r="D18047" t="str">
            <v>Received from Total (cash cross cheque given to IMS in UEP Deal)</v>
          </cell>
          <cell r="F18047">
            <v>1000000</v>
          </cell>
        </row>
        <row r="18048">
          <cell r="B18048" t="str">
            <v>BAH 22 &amp; 23rd Floor</v>
          </cell>
          <cell r="C18048" t="str">
            <v>Received</v>
          </cell>
          <cell r="D18048" t="str">
            <v>Received from Total (cash cross cheque given to Khalid najmi for flush tanks in EY)</v>
          </cell>
          <cell r="F18048">
            <v>1000000</v>
          </cell>
        </row>
        <row r="18049">
          <cell r="B18049" t="str">
            <v>BAH 22 &amp; 23rd Floor</v>
          </cell>
          <cell r="C18049" t="str">
            <v>Received</v>
          </cell>
          <cell r="D18049" t="str">
            <v>Received from Total (cash cross cheque given to Global)</v>
          </cell>
          <cell r="F18049">
            <v>1000000</v>
          </cell>
        </row>
        <row r="18050">
          <cell r="B18050" t="str">
            <v>BAH 22 &amp; 23rd Floor</v>
          </cell>
          <cell r="C18050" t="str">
            <v>Received</v>
          </cell>
          <cell r="D18050" t="str">
            <v>Received from Total (cash cross cheque given to  Habib Insulation against 200 P3 sheet  i.e 10,400 SFT ducting)</v>
          </cell>
          <cell r="F18050">
            <v>1500000</v>
          </cell>
        </row>
        <row r="18051">
          <cell r="B18051" t="str">
            <v>BAH 22 &amp; 23rd Floor</v>
          </cell>
          <cell r="C18051" t="str">
            <v>Received</v>
          </cell>
          <cell r="D18051" t="str">
            <v>Received from Total (cash cross cheque given to Global Techology)</v>
          </cell>
          <cell r="F18051">
            <v>1500000</v>
          </cell>
        </row>
        <row r="18052">
          <cell r="B18052" t="str">
            <v>BAH 22 &amp; 23rd Floor</v>
          </cell>
          <cell r="C18052" t="str">
            <v>Received</v>
          </cell>
          <cell r="D18052" t="str">
            <v>Received from Total (cash cross cheque given to Haier in Dawwod center deal)</v>
          </cell>
          <cell r="F18052">
            <v>1417880</v>
          </cell>
        </row>
        <row r="18053">
          <cell r="B18053" t="str">
            <v>BAH 22 &amp; 23rd Floor</v>
          </cell>
          <cell r="C18053" t="str">
            <v>Received</v>
          </cell>
          <cell r="D18053" t="str">
            <v>Received from Total (hard cash received)</v>
          </cell>
          <cell r="F18053">
            <v>2200</v>
          </cell>
        </row>
        <row r="18054">
          <cell r="B18054" t="str">
            <v>Khaadi Canteen</v>
          </cell>
          <cell r="C18054" t="str">
            <v>Received</v>
          </cell>
          <cell r="D18054" t="str">
            <v>Received from IK Associatse (Given to Al madina steel Traders) Final payment</v>
          </cell>
          <cell r="F18054">
            <v>5000000</v>
          </cell>
        </row>
        <row r="18055">
          <cell r="B18055" t="str">
            <v>Khaadi Canteen</v>
          </cell>
          <cell r="C18055" t="str">
            <v>Received</v>
          </cell>
          <cell r="D18055" t="str">
            <v>CHQs returned to IK against Margin (Total construction chqs returned received in BAH on 23 Dec 23)</v>
          </cell>
          <cell r="F18055">
            <v>-650000</v>
          </cell>
        </row>
        <row r="18056">
          <cell r="B18056" t="str">
            <v>Khaadi Canteen</v>
          </cell>
          <cell r="C18056" t="str">
            <v>Received</v>
          </cell>
          <cell r="D18056" t="str">
            <v>CHQs returned to IK against Margin (Total construction chqs returned received in BAH on 23 Dec 23)</v>
          </cell>
          <cell r="F18056">
            <v>-750000</v>
          </cell>
        </row>
        <row r="18057">
          <cell r="B18057" t="str">
            <v>Khaadi Canteen</v>
          </cell>
          <cell r="C18057" t="str">
            <v>Received</v>
          </cell>
          <cell r="D18057" t="str">
            <v>CHQs returned to IK against Margin (Total construction chqs returned received in BAH on 23 Dec 23)</v>
          </cell>
          <cell r="F18057">
            <v>-850000</v>
          </cell>
        </row>
        <row r="18058">
          <cell r="B18058" t="str">
            <v>Khaadi Canteen</v>
          </cell>
          <cell r="C18058" t="str">
            <v>Received</v>
          </cell>
          <cell r="D18058" t="str">
            <v>Cash returned to by BH to IK against Margin</v>
          </cell>
          <cell r="F18058">
            <v>-950000</v>
          </cell>
        </row>
        <row r="18059">
          <cell r="B18059" t="str">
            <v>Khaadi Canteen</v>
          </cell>
          <cell r="C18059" t="str">
            <v>Received</v>
          </cell>
          <cell r="D18059" t="str">
            <v>1% invoice charges</v>
          </cell>
          <cell r="E18059">
            <v>15850</v>
          </cell>
        </row>
        <row r="18060">
          <cell r="B18060" t="str">
            <v>BAH 22 &amp; 23rd Floor</v>
          </cell>
          <cell r="C18060" t="str">
            <v>Received</v>
          </cell>
          <cell r="D18060" t="str">
            <v>Received from Total (cash cross cheque given to MEHRAN)</v>
          </cell>
          <cell r="F18060">
            <v>550000</v>
          </cell>
        </row>
        <row r="18061">
          <cell r="B18061" t="str">
            <v>BAH 22 &amp; 23rd Floor</v>
          </cell>
          <cell r="C18061" t="str">
            <v>Received</v>
          </cell>
          <cell r="D18061" t="str">
            <v>Received from Total (cash cross cheque given to MEHRAN)</v>
          </cell>
          <cell r="F18061">
            <v>600000</v>
          </cell>
        </row>
        <row r="18062">
          <cell r="B18062" t="str">
            <v>BAH 22 &amp; 23rd Floor</v>
          </cell>
          <cell r="C18062" t="str">
            <v>Received</v>
          </cell>
          <cell r="D18062" t="str">
            <v>Received from Total (cash cross cheque given to Given to IK in adjustment of Margin  in Khaadi Kanteen Project)</v>
          </cell>
          <cell r="F18062">
            <v>650000</v>
          </cell>
        </row>
        <row r="18063">
          <cell r="B18063" t="str">
            <v>BAH 22 &amp; 23rd Floor</v>
          </cell>
          <cell r="C18063" t="str">
            <v>Received</v>
          </cell>
          <cell r="D18063" t="str">
            <v>Received from Total (cash cross cheque given to INDEX)</v>
          </cell>
          <cell r="F18063">
            <v>700000</v>
          </cell>
        </row>
        <row r="18064">
          <cell r="B18064" t="str">
            <v>BAH 22 &amp; 23rd Floor</v>
          </cell>
          <cell r="C18064" t="str">
            <v>Received</v>
          </cell>
          <cell r="D18064" t="str">
            <v>Received from Total (cash cross cheque given to Given to IK in adjustment of Margin  in Khaadi Kanteen Project)</v>
          </cell>
          <cell r="F18064">
            <v>750000</v>
          </cell>
        </row>
        <row r="18065">
          <cell r="B18065" t="str">
            <v>BAH 22 &amp; 23rd Floor</v>
          </cell>
          <cell r="C18065" t="str">
            <v>Received</v>
          </cell>
          <cell r="D18065" t="str">
            <v>Received from Total (cash cross cheque given to Given to IK in adjustment of Margin  in Khaadi Kanteen Project)</v>
          </cell>
          <cell r="F18065">
            <v>850000</v>
          </cell>
        </row>
        <row r="18066">
          <cell r="B18066" t="str">
            <v>BAH 22 &amp; 23rd Floor</v>
          </cell>
          <cell r="C18066" t="str">
            <v>Received</v>
          </cell>
          <cell r="D18066" t="str">
            <v>Received from Total (cash cross cheque given to Haier in Dawwod center deal)</v>
          </cell>
          <cell r="F18066">
            <v>900000</v>
          </cell>
        </row>
        <row r="18067">
          <cell r="B18067" t="str">
            <v>Engro Office</v>
          </cell>
          <cell r="C18067" t="str">
            <v>Received</v>
          </cell>
          <cell r="D18067" t="str">
            <v>Received from NEC (Chq given to ST brother against GST invoice)</v>
          </cell>
          <cell r="F18067">
            <v>189553</v>
          </cell>
        </row>
        <row r="18068">
          <cell r="B18068" t="str">
            <v>Engro Office</v>
          </cell>
          <cell r="C18068" t="str">
            <v>Received</v>
          </cell>
          <cell r="D18068" t="str">
            <v>Received from NEC (Chq given to ST brother against GST invoice)</v>
          </cell>
          <cell r="F18068">
            <v>472527</v>
          </cell>
        </row>
        <row r="18069">
          <cell r="B18069" t="str">
            <v xml:space="preserve">O/M Nue Multiplex </v>
          </cell>
          <cell r="C18069" t="str">
            <v>Received</v>
          </cell>
          <cell r="D18069" t="str">
            <v>Received against November 2023</v>
          </cell>
          <cell r="F18069">
            <v>333522</v>
          </cell>
        </row>
        <row r="18070">
          <cell r="B18070" t="str">
            <v>BAH 22 &amp; 23rd Floor</v>
          </cell>
          <cell r="C18070" t="str">
            <v>Received</v>
          </cell>
          <cell r="D18070" t="str">
            <v>Received from Total (Chq given to Iqbal sons against GST invoice)</v>
          </cell>
          <cell r="F18070">
            <v>1075700</v>
          </cell>
        </row>
        <row r="18071">
          <cell r="B18071" t="str">
            <v>Food Court (Hydery)</v>
          </cell>
          <cell r="C18071" t="str">
            <v>Received</v>
          </cell>
          <cell r="D18071" t="str">
            <v>(Online fund transfer) Received against Invoice # 327 &amp; 328 with SST invoice # 1020</v>
          </cell>
          <cell r="F18071">
            <v>561910</v>
          </cell>
        </row>
        <row r="18072">
          <cell r="B18072" t="str">
            <v>Ahmed Villa</v>
          </cell>
          <cell r="C18072" t="str">
            <v>Received</v>
          </cell>
          <cell r="D18072" t="str">
            <v>Online fund transfer) Received against Invoice # 096 &amp; SST # 1017</v>
          </cell>
          <cell r="F18072">
            <v>112665</v>
          </cell>
        </row>
        <row r="18073">
          <cell r="B18073" t="str">
            <v>Engro Office</v>
          </cell>
          <cell r="C18073" t="str">
            <v>Received</v>
          </cell>
          <cell r="D18073" t="str">
            <v>Rec from NEC (Given to Karachi steel Trader against GSt invoice)
Received                     = 4,416,116 &gt; actual rec in Engro project
add 3% inv charges   =   132,000    ---- Given to BH
Total                            = 4,548,000/-</v>
          </cell>
          <cell r="F18073">
            <v>4416116</v>
          </cell>
        </row>
        <row r="18074">
          <cell r="B18074" t="str">
            <v>Misc</v>
          </cell>
          <cell r="C18074" t="str">
            <v>Received</v>
          </cell>
          <cell r="D18074" t="str">
            <v>Rec from NEC (Given to Karachi steel Trader against GSt invoice)
Received                     = 4,416,116 &gt; actual rec in Engro project
add 3% inv charges   =   132,000    ---- Given to BH
Total                            = 4,548,000/-</v>
          </cell>
          <cell r="F18074">
            <v>132000</v>
          </cell>
        </row>
        <row r="18075">
          <cell r="B18075" t="str">
            <v>Misc</v>
          </cell>
          <cell r="C18075" t="str">
            <v>Received</v>
          </cell>
          <cell r="D18075" t="str">
            <v>1% invoice charges</v>
          </cell>
          <cell r="E18075">
            <v>45000</v>
          </cell>
        </row>
        <row r="18076">
          <cell r="B18076" t="str">
            <v>burhani mehal</v>
          </cell>
          <cell r="C18076" t="str">
            <v>Received</v>
          </cell>
          <cell r="D18076" t="str">
            <v>Received against swimming pool work Bill # 012 &amp; SST inv # 1018</v>
          </cell>
          <cell r="F18076">
            <v>369964</v>
          </cell>
        </row>
        <row r="18077">
          <cell r="B18077" t="str">
            <v>Standard chartered bank</v>
          </cell>
          <cell r="C18077" t="str">
            <v>saeed sons</v>
          </cell>
          <cell r="D18077" t="str">
            <v>Online by adeel steel</v>
          </cell>
          <cell r="E18077">
            <v>250000</v>
          </cell>
        </row>
        <row r="18078">
          <cell r="C18078" t="str">
            <v>shahid painter</v>
          </cell>
          <cell r="E18078">
            <v>5000</v>
          </cell>
        </row>
        <row r="18079">
          <cell r="B18079" t="str">
            <v>office</v>
          </cell>
          <cell r="C18079" t="str">
            <v>office</v>
          </cell>
          <cell r="D18079" t="str">
            <v>office expenses</v>
          </cell>
          <cell r="E18079">
            <v>3000</v>
          </cell>
        </row>
        <row r="18080">
          <cell r="B18080" t="str">
            <v>misc</v>
          </cell>
          <cell r="C18080" t="str">
            <v>Farooq mehboob</v>
          </cell>
          <cell r="D18080" t="str">
            <v>paid for pump work</v>
          </cell>
          <cell r="E18080">
            <v>3000</v>
          </cell>
        </row>
        <row r="18081">
          <cell r="B18081" t="str">
            <v>Dawood Center</v>
          </cell>
          <cell r="C18081" t="str">
            <v>charity</v>
          </cell>
          <cell r="D18081" t="str">
            <v>paid to faheem for cahrity purpose</v>
          </cell>
          <cell r="E18081">
            <v>39000</v>
          </cell>
        </row>
        <row r="18082">
          <cell r="C18082" t="str">
            <v>mungo</v>
          </cell>
          <cell r="D18082" t="str">
            <v>purcahsed channel 41 x 41 4 pices</v>
          </cell>
          <cell r="E18082">
            <v>16000</v>
          </cell>
        </row>
        <row r="18083">
          <cell r="B18083" t="str">
            <v>amreli steel</v>
          </cell>
          <cell r="C18083" t="str">
            <v>bharmal</v>
          </cell>
          <cell r="D18083" t="str">
            <v>purcahsed thermowell and nipples from bharmal</v>
          </cell>
          <cell r="E18083">
            <v>3740</v>
          </cell>
        </row>
        <row r="18084">
          <cell r="B18084" t="str">
            <v>Engro Office</v>
          </cell>
          <cell r="C18084" t="str">
            <v>fare</v>
          </cell>
          <cell r="D18084" t="str">
            <v>paid</v>
          </cell>
          <cell r="E18084">
            <v>600</v>
          </cell>
        </row>
        <row r="18085">
          <cell r="B18085" t="str">
            <v>office</v>
          </cell>
          <cell r="C18085" t="str">
            <v>office</v>
          </cell>
          <cell r="D18085" t="str">
            <v>purchased office crockery</v>
          </cell>
          <cell r="E18085">
            <v>740</v>
          </cell>
        </row>
        <row r="18086">
          <cell r="B18086" t="str">
            <v>ueP 17th Floor</v>
          </cell>
          <cell r="C18086" t="str">
            <v>material</v>
          </cell>
          <cell r="D18086" t="str">
            <v>misc by jahangeer</v>
          </cell>
          <cell r="E18086">
            <v>3800</v>
          </cell>
        </row>
        <row r="18087">
          <cell r="B18087" t="str">
            <v>Daraz Office</v>
          </cell>
          <cell r="C18087" t="str">
            <v>material</v>
          </cell>
          <cell r="D18087" t="str">
            <v>Paid to Index Online by adeel  = 357400</v>
          </cell>
          <cell r="E18087">
            <v>44500</v>
          </cell>
        </row>
        <row r="18088">
          <cell r="B18088" t="str">
            <v>Engro Office</v>
          </cell>
          <cell r="C18088" t="str">
            <v>material</v>
          </cell>
          <cell r="D18088" t="str">
            <v>Paid to Index Online by adeel  = 357400</v>
          </cell>
          <cell r="E18088">
            <v>280400</v>
          </cell>
        </row>
        <row r="18089">
          <cell r="B18089" t="str">
            <v>Dawood Center</v>
          </cell>
          <cell r="C18089" t="str">
            <v>material</v>
          </cell>
          <cell r="D18089" t="str">
            <v>Paid to Index Online by adeel  = 357400</v>
          </cell>
          <cell r="E18089">
            <v>3000</v>
          </cell>
        </row>
        <row r="18090">
          <cell r="B18090" t="str">
            <v>BAH 22 &amp; 23rd Floor</v>
          </cell>
          <cell r="C18090" t="str">
            <v>material</v>
          </cell>
          <cell r="D18090" t="str">
            <v>Paid to Index Online by adeel  = 357400</v>
          </cell>
          <cell r="E18090">
            <v>25000</v>
          </cell>
        </row>
        <row r="18091">
          <cell r="B18091" t="str">
            <v>Standard chartered bank</v>
          </cell>
          <cell r="C18091" t="str">
            <v>material</v>
          </cell>
          <cell r="D18091" t="str">
            <v>Paid to Index Online by adeel  = 357400</v>
          </cell>
          <cell r="E18091">
            <v>4500</v>
          </cell>
        </row>
        <row r="18092">
          <cell r="B18092" t="str">
            <v>Standard chartered bank</v>
          </cell>
          <cell r="C18092" t="str">
            <v>air guide</v>
          </cell>
          <cell r="D18092" t="str">
            <v>Online by adeel steel</v>
          </cell>
          <cell r="E18092">
            <v>267000</v>
          </cell>
        </row>
        <row r="18093">
          <cell r="B18093" t="str">
            <v>burhani mehal</v>
          </cell>
          <cell r="C18093" t="str">
            <v xml:space="preserve">qadri pool </v>
          </cell>
          <cell r="D18093" t="str">
            <v>cash paid for heater repaired</v>
          </cell>
          <cell r="E18093">
            <v>15000</v>
          </cell>
        </row>
        <row r="18094">
          <cell r="B18094" t="str">
            <v>O/M The Place</v>
          </cell>
          <cell r="C18094" t="str">
            <v>fuel</v>
          </cell>
          <cell r="D18094" t="str">
            <v>claimed by mumtaz</v>
          </cell>
          <cell r="E18094">
            <v>500</v>
          </cell>
        </row>
        <row r="18095">
          <cell r="B18095" t="str">
            <v>O/M The Place</v>
          </cell>
          <cell r="C18095" t="str">
            <v>fare</v>
          </cell>
          <cell r="D18095" t="str">
            <v>paid</v>
          </cell>
          <cell r="E18095">
            <v>2500</v>
          </cell>
        </row>
        <row r="18096">
          <cell r="B18096" t="str">
            <v>BAH 22 &amp; 23rd Floor</v>
          </cell>
          <cell r="C18096" t="str">
            <v>fare</v>
          </cell>
          <cell r="D18096" t="str">
            <v>paid</v>
          </cell>
          <cell r="E18096">
            <v>1800</v>
          </cell>
        </row>
        <row r="18097">
          <cell r="B18097" t="str">
            <v>office</v>
          </cell>
          <cell r="C18097" t="str">
            <v>office</v>
          </cell>
          <cell r="D18097" t="str">
            <v>paid charity by Rehan</v>
          </cell>
          <cell r="E18097">
            <v>5000</v>
          </cell>
        </row>
        <row r="18098">
          <cell r="B18098" t="str">
            <v>Daraz Office</v>
          </cell>
          <cell r="C18098" t="str">
            <v>material</v>
          </cell>
          <cell r="D18098" t="str">
            <v>purchased cable tray from waqar (online by adeel steel)=76000</v>
          </cell>
          <cell r="E18098">
            <v>38000</v>
          </cell>
        </row>
        <row r="18099">
          <cell r="B18099" t="str">
            <v>Meezan bank Head office</v>
          </cell>
          <cell r="C18099" t="str">
            <v>material</v>
          </cell>
          <cell r="D18099" t="str">
            <v>purchased cable tray from waqar (online by adeel steel) = 76000</v>
          </cell>
          <cell r="E18099">
            <v>38000</v>
          </cell>
        </row>
        <row r="18100">
          <cell r="B18100" t="str">
            <v>OPS falcon</v>
          </cell>
          <cell r="C18100" t="str">
            <v>material</v>
          </cell>
          <cell r="D18100" t="str">
            <v>purchased eye ball diffuser 6" 21 Nos (online by adeel steel to asad mushtag care off KM engineering)</v>
          </cell>
          <cell r="E18100">
            <v>100000</v>
          </cell>
        </row>
        <row r="18101">
          <cell r="B18101" t="str">
            <v>FTC Floors</v>
          </cell>
          <cell r="C18101" t="str">
            <v>salary</v>
          </cell>
          <cell r="D18101" t="str">
            <v>adnan salary (for 2 days salary)</v>
          </cell>
          <cell r="E18101">
            <v>5000</v>
          </cell>
        </row>
        <row r="18102">
          <cell r="B18102" t="str">
            <v>daraz office</v>
          </cell>
          <cell r="C18102" t="str">
            <v>material</v>
          </cell>
          <cell r="D18102" t="str">
            <v>purhcased holtite, tapes and plug by shabbir</v>
          </cell>
          <cell r="E18102">
            <v>3000</v>
          </cell>
        </row>
        <row r="18103">
          <cell r="B18103" t="str">
            <v>Meezan bank Head office</v>
          </cell>
          <cell r="C18103" t="str">
            <v>transportation</v>
          </cell>
          <cell r="D18103" t="str">
            <v>fans transportation</v>
          </cell>
          <cell r="E18103">
            <v>7000</v>
          </cell>
        </row>
        <row r="18104">
          <cell r="B18104" t="str">
            <v>daraz office</v>
          </cell>
          <cell r="C18104" t="str">
            <v>shabbir pipe</v>
          </cell>
          <cell r="D18104" t="str">
            <v>cash paid</v>
          </cell>
          <cell r="E18104">
            <v>40000</v>
          </cell>
        </row>
        <row r="18105">
          <cell r="B18105" t="str">
            <v>BAH 22 &amp; 23rd Floor</v>
          </cell>
          <cell r="C18105" t="str">
            <v>fare</v>
          </cell>
          <cell r="D18105" t="str">
            <v>paid</v>
          </cell>
          <cell r="E18105">
            <v>700</v>
          </cell>
        </row>
        <row r="18106">
          <cell r="B18106" t="str">
            <v>office</v>
          </cell>
          <cell r="C18106" t="str">
            <v>office</v>
          </cell>
          <cell r="D18106" t="str">
            <v>office expenses</v>
          </cell>
          <cell r="E18106">
            <v>3000</v>
          </cell>
        </row>
        <row r="18107">
          <cell r="B18107" t="str">
            <v>Meezan bank Head office</v>
          </cell>
          <cell r="C18107" t="str">
            <v>material</v>
          </cell>
          <cell r="D18107" t="str">
            <v>paid to zubair AC for insulation and flare nuts</v>
          </cell>
          <cell r="E18107">
            <v>7000</v>
          </cell>
        </row>
        <row r="18108">
          <cell r="B18108" t="str">
            <v>BAH 22 &amp; 23rd Floor</v>
          </cell>
          <cell r="C18108" t="str">
            <v>material</v>
          </cell>
          <cell r="D18108" t="str">
            <v>purchased 100 nos jubilee clamp + cable tie 1packet</v>
          </cell>
          <cell r="E18108">
            <v>6000</v>
          </cell>
        </row>
        <row r="18109">
          <cell r="B18109" t="str">
            <v>office</v>
          </cell>
          <cell r="C18109" t="str">
            <v>office</v>
          </cell>
          <cell r="D18109" t="str">
            <v>office expenses</v>
          </cell>
          <cell r="E18109">
            <v>4000</v>
          </cell>
        </row>
        <row r="18110">
          <cell r="B18110" t="str">
            <v>amreli steel</v>
          </cell>
          <cell r="C18110" t="str">
            <v>Zafar Grills</v>
          </cell>
          <cell r="D18110" t="str">
            <v>Online by adeel steel = 250,000</v>
          </cell>
          <cell r="E18110">
            <v>60000</v>
          </cell>
        </row>
        <row r="18111">
          <cell r="B18111" t="str">
            <v>Ashrae Tech</v>
          </cell>
          <cell r="C18111" t="str">
            <v>Zafar Grills</v>
          </cell>
          <cell r="D18111" t="str">
            <v>Online by adeel steel = 250,000</v>
          </cell>
          <cell r="E18111">
            <v>190000</v>
          </cell>
        </row>
        <row r="18112">
          <cell r="B18112" t="str">
            <v>Engro Office</v>
          </cell>
          <cell r="C18112" t="str">
            <v>thumb international</v>
          </cell>
          <cell r="D18112" t="str">
            <v>Online by adeel steel</v>
          </cell>
          <cell r="E18112">
            <v>500000</v>
          </cell>
        </row>
        <row r="18113">
          <cell r="B18113" t="str">
            <v>daraz office</v>
          </cell>
          <cell r="C18113" t="str">
            <v>shabbir pipe</v>
          </cell>
          <cell r="D18113" t="str">
            <v>given by BH</v>
          </cell>
          <cell r="E18113">
            <v>30000</v>
          </cell>
        </row>
        <row r="18114">
          <cell r="B18114" t="str">
            <v>daraz office</v>
          </cell>
          <cell r="C18114" t="str">
            <v>muzammil</v>
          </cell>
          <cell r="D18114" t="str">
            <v>given by BH</v>
          </cell>
          <cell r="E18114">
            <v>50000</v>
          </cell>
        </row>
        <row r="18115">
          <cell r="B18115" t="str">
            <v>Ernst &amp; Young</v>
          </cell>
          <cell r="C18115" t="str">
            <v>sami duct</v>
          </cell>
          <cell r="D18115" t="str">
            <v xml:space="preserve">Sheet hawala adjustment from al madina steel </v>
          </cell>
          <cell r="E18115">
            <v>750000</v>
          </cell>
        </row>
        <row r="18116">
          <cell r="B18116" t="str">
            <v>BAH 22 &amp; 23rd Floor</v>
          </cell>
          <cell r="C18116" t="str">
            <v>Noman Engineering</v>
          </cell>
          <cell r="D18116" t="str">
            <v>Sheet hawala adjustment from al madina steel  = 1,000,000</v>
          </cell>
          <cell r="E18116">
            <v>250000</v>
          </cell>
        </row>
        <row r="18117">
          <cell r="B18117" t="str">
            <v>Dawood Center</v>
          </cell>
          <cell r="C18117" t="str">
            <v>Noman Engineering</v>
          </cell>
          <cell r="D18117" t="str">
            <v>Sheet hawala adjustment from al madina steel  = 1,000,000</v>
          </cell>
          <cell r="E18117">
            <v>250000</v>
          </cell>
        </row>
        <row r="18118">
          <cell r="B18118" t="str">
            <v>Daraz Office</v>
          </cell>
          <cell r="C18118" t="str">
            <v>Noman Engineering</v>
          </cell>
          <cell r="D18118" t="str">
            <v>Sheet hawala adjustment from al madina steel  = 1,000,000</v>
          </cell>
          <cell r="E18118">
            <v>500000</v>
          </cell>
        </row>
        <row r="18119">
          <cell r="B18119" t="str">
            <v>O/M The Place</v>
          </cell>
          <cell r="C18119" t="str">
            <v>material</v>
          </cell>
          <cell r="D18119" t="str">
            <v>repaired pump motor from shahjee</v>
          </cell>
          <cell r="E18119">
            <v>78000</v>
          </cell>
        </row>
        <row r="18120">
          <cell r="B18120" t="str">
            <v>O/M The Place</v>
          </cell>
          <cell r="C18120" t="str">
            <v>fare</v>
          </cell>
          <cell r="D18120" t="str">
            <v>for motor shifting</v>
          </cell>
          <cell r="E18120">
            <v>2500</v>
          </cell>
        </row>
        <row r="18121">
          <cell r="B18121" t="str">
            <v>O/M The Place</v>
          </cell>
          <cell r="C18121" t="str">
            <v>fuel</v>
          </cell>
          <cell r="D18121" t="str">
            <v>claimed by mumtaz</v>
          </cell>
          <cell r="E18121">
            <v>500</v>
          </cell>
        </row>
        <row r="18122">
          <cell r="B18122" t="str">
            <v>Ernst &amp; Young</v>
          </cell>
          <cell r="C18122" t="str">
            <v>material</v>
          </cell>
          <cell r="D18122" t="str">
            <v>purchaed 500 nos link adapter from m amir (online by adeel steel)</v>
          </cell>
          <cell r="E18122">
            <v>85000</v>
          </cell>
        </row>
        <row r="18123">
          <cell r="B18123" t="str">
            <v>Ernst &amp; Young</v>
          </cell>
          <cell r="C18123" t="str">
            <v>scon valve</v>
          </cell>
          <cell r="D18123" t="str">
            <v>purchaed scon valves (online by adeel steel)</v>
          </cell>
          <cell r="E18123">
            <v>165988</v>
          </cell>
        </row>
        <row r="18124">
          <cell r="B18124" t="str">
            <v>Riazeda project</v>
          </cell>
          <cell r="C18124" t="str">
            <v>alfa engineering services</v>
          </cell>
          <cell r="D18124" t="str">
            <v>final payment for panel ((online by adeel steel)</v>
          </cell>
          <cell r="E18124">
            <v>60000</v>
          </cell>
        </row>
        <row r="18125">
          <cell r="B18125" t="str">
            <v>FTC Floors</v>
          </cell>
          <cell r="C18125" t="str">
            <v>misc</v>
          </cell>
          <cell r="D18125" t="str">
            <v>misc for ftc site cloth &amp; heater socket</v>
          </cell>
          <cell r="E18125">
            <v>400</v>
          </cell>
        </row>
        <row r="18126">
          <cell r="B18126" t="str">
            <v>FTC Floors</v>
          </cell>
          <cell r="C18126" t="str">
            <v>misc</v>
          </cell>
          <cell r="D18126" t="str">
            <v>for tea and refreshment</v>
          </cell>
          <cell r="E18126">
            <v>3000</v>
          </cell>
        </row>
        <row r="18127">
          <cell r="B18127" t="str">
            <v>Engro Office</v>
          </cell>
          <cell r="C18127" t="str">
            <v>material</v>
          </cell>
          <cell r="D18127" t="str">
            <v>purhased tapes fgiven to asif</v>
          </cell>
          <cell r="E18127">
            <v>2000</v>
          </cell>
        </row>
        <row r="18128">
          <cell r="B18128" t="str">
            <v>office</v>
          </cell>
          <cell r="C18128" t="str">
            <v>mineral water</v>
          </cell>
          <cell r="D18128" t="str">
            <v>paid</v>
          </cell>
          <cell r="E18128">
            <v>1980</v>
          </cell>
        </row>
        <row r="18129">
          <cell r="B18129" t="str">
            <v>office</v>
          </cell>
          <cell r="C18129" t="str">
            <v>misc</v>
          </cell>
          <cell r="D18129" t="str">
            <v>umer for car wash</v>
          </cell>
          <cell r="E18129">
            <v>1000</v>
          </cell>
        </row>
        <row r="18130">
          <cell r="B18130" t="str">
            <v>Ernst &amp; Young</v>
          </cell>
          <cell r="C18130" t="str">
            <v>fare</v>
          </cell>
          <cell r="D18130" t="str">
            <v>bykia</v>
          </cell>
          <cell r="E18130">
            <v>300</v>
          </cell>
        </row>
        <row r="18131">
          <cell r="B18131" t="str">
            <v>daraz office</v>
          </cell>
          <cell r="C18131" t="str">
            <v>fare</v>
          </cell>
          <cell r="D18131" t="str">
            <v>bykia</v>
          </cell>
          <cell r="E18131">
            <v>700</v>
          </cell>
        </row>
        <row r="18132">
          <cell r="B18132" t="str">
            <v>Meezan bank Head office</v>
          </cell>
          <cell r="C18132" t="str">
            <v>fare</v>
          </cell>
          <cell r="D18132" t="str">
            <v>paid</v>
          </cell>
          <cell r="E18132">
            <v>700</v>
          </cell>
        </row>
        <row r="18133">
          <cell r="B18133" t="str">
            <v>Dawood Center</v>
          </cell>
          <cell r="C18133" t="str">
            <v>material</v>
          </cell>
          <cell r="D18133" t="str">
            <v>purchased 1 mm single core wire given to afsar</v>
          </cell>
          <cell r="E18133">
            <v>15000</v>
          </cell>
        </row>
        <row r="18134">
          <cell r="B18134" t="str">
            <v>O/M The Place</v>
          </cell>
          <cell r="C18134" t="str">
            <v>Farooq</v>
          </cell>
          <cell r="D18134" t="str">
            <v>Paid cash (Online by adeel steel)</v>
          </cell>
          <cell r="E18134">
            <v>75000</v>
          </cell>
        </row>
        <row r="18135">
          <cell r="B18135" t="str">
            <v>office</v>
          </cell>
          <cell r="C18135" t="str">
            <v>office</v>
          </cell>
          <cell r="D18135" t="str">
            <v>office expenses</v>
          </cell>
          <cell r="E18135">
            <v>4000</v>
          </cell>
        </row>
        <row r="18136">
          <cell r="B18136" t="str">
            <v>office</v>
          </cell>
          <cell r="C18136" t="str">
            <v>office</v>
          </cell>
          <cell r="D18136" t="str">
            <v>office crokery</v>
          </cell>
          <cell r="E18136">
            <v>1800</v>
          </cell>
        </row>
        <row r="18137">
          <cell r="B18137" t="str">
            <v>Ernst &amp; Young</v>
          </cell>
          <cell r="C18137" t="str">
            <v>photocopies</v>
          </cell>
          <cell r="D18137" t="str">
            <v>paid</v>
          </cell>
          <cell r="E18137">
            <v>2700</v>
          </cell>
        </row>
        <row r="18138">
          <cell r="B18138" t="str">
            <v>Ernst &amp; Young</v>
          </cell>
          <cell r="C18138" t="str">
            <v>mungo</v>
          </cell>
          <cell r="D18138" t="str">
            <v>purchased drop anchor+washers (given to ashraf bhai)</v>
          </cell>
          <cell r="E18138">
            <v>13000</v>
          </cell>
        </row>
        <row r="18139">
          <cell r="B18139" t="str">
            <v>PSYCHIATRY JPMC</v>
          </cell>
          <cell r="C18139" t="str">
            <v>zahid paf</v>
          </cell>
          <cell r="D18139" t="str">
            <v>Online by adeel steel</v>
          </cell>
          <cell r="E18139">
            <v>50000</v>
          </cell>
        </row>
        <row r="18140">
          <cell r="B18140" t="str">
            <v>Riazeda project</v>
          </cell>
          <cell r="C18140" t="str">
            <v>Wire</v>
          </cell>
          <cell r="D18140" t="str">
            <v>Purchased wire and electrical material by muzammil enteprises (online by adeel steel)</v>
          </cell>
          <cell r="E18140">
            <v>200000</v>
          </cell>
        </row>
        <row r="18141">
          <cell r="B18141" t="str">
            <v>Dawood Center</v>
          </cell>
          <cell r="C18141" t="str">
            <v>material</v>
          </cell>
          <cell r="D18141" t="str">
            <v>purchased glass wool insulation from fakhri entrerprise</v>
          </cell>
          <cell r="E18141">
            <v>14000</v>
          </cell>
        </row>
        <row r="18142">
          <cell r="B18142" t="str">
            <v>Dawood Center</v>
          </cell>
          <cell r="C18142" t="str">
            <v>Haier</v>
          </cell>
          <cell r="D18142" t="str">
            <v>purchaed casstte types units 11 nos paid as follows:
Rs    900,000 from Total rec in BAH acc
Rs 1,417,880 from Total rec in BAH acc
RS 1,282,120 Given by BH</v>
          </cell>
          <cell r="E18142">
            <v>3600000</v>
          </cell>
        </row>
        <row r="18143">
          <cell r="B18143" t="str">
            <v>Engro Office</v>
          </cell>
          <cell r="C18143" t="str">
            <v>drawings</v>
          </cell>
          <cell r="D18143" t="str">
            <v>cash paid to kamran for drawings payment</v>
          </cell>
          <cell r="E18143">
            <v>15000</v>
          </cell>
        </row>
        <row r="18144">
          <cell r="B18144" t="str">
            <v>Ernst &amp; Young</v>
          </cell>
          <cell r="C18144" t="str">
            <v>fare</v>
          </cell>
          <cell r="D18144" t="str">
            <v>paid</v>
          </cell>
          <cell r="E18144">
            <v>1700</v>
          </cell>
        </row>
        <row r="18145">
          <cell r="B18145" t="str">
            <v>Engro Office</v>
          </cell>
          <cell r="C18145" t="str">
            <v>fare</v>
          </cell>
          <cell r="D18145" t="str">
            <v>bykia</v>
          </cell>
          <cell r="E18145">
            <v>400</v>
          </cell>
        </row>
        <row r="18146">
          <cell r="B18146" t="str">
            <v>Jameel baig Building</v>
          </cell>
          <cell r="C18146" t="str">
            <v>material</v>
          </cell>
          <cell r="D18146" t="str">
            <v>purchaed color material</v>
          </cell>
          <cell r="E18146">
            <v>10300</v>
          </cell>
        </row>
        <row r="18147">
          <cell r="B18147" t="str">
            <v>ueP 17th Floor</v>
          </cell>
          <cell r="C18147" t="str">
            <v>misc</v>
          </cell>
          <cell r="D18147" t="str">
            <v>statirnery</v>
          </cell>
          <cell r="E18147">
            <v>150</v>
          </cell>
        </row>
        <row r="18148">
          <cell r="B18148" t="str">
            <v>Engro Office</v>
          </cell>
          <cell r="C18148" t="str">
            <v>material</v>
          </cell>
          <cell r="D18148" t="str">
            <v>purchased guage and syphon from bharmal</v>
          </cell>
          <cell r="E18148">
            <v>2000</v>
          </cell>
        </row>
        <row r="18149">
          <cell r="B18149" t="str">
            <v>Ernst &amp; Young</v>
          </cell>
          <cell r="C18149" t="str">
            <v>fare</v>
          </cell>
          <cell r="D18149" t="str">
            <v>paid for fittings shifting for bykia</v>
          </cell>
          <cell r="E18149">
            <v>500</v>
          </cell>
        </row>
        <row r="18150">
          <cell r="B18150" t="str">
            <v>Jameel baig Building</v>
          </cell>
          <cell r="C18150" t="str">
            <v>material</v>
          </cell>
          <cell r="D18150" t="str">
            <v>raweal bolt by ashraf</v>
          </cell>
          <cell r="E18150">
            <v>1500</v>
          </cell>
        </row>
        <row r="18151">
          <cell r="B18151" t="str">
            <v>Meezan bank Head office</v>
          </cell>
          <cell r="C18151" t="str">
            <v>fare</v>
          </cell>
          <cell r="D18151" t="str">
            <v>cash paid to mazda</v>
          </cell>
          <cell r="E18151">
            <v>5000</v>
          </cell>
        </row>
        <row r="18152">
          <cell r="B18152" t="str">
            <v>Meezan bank Head office</v>
          </cell>
          <cell r="C18152" t="str">
            <v>fuel</v>
          </cell>
          <cell r="D18152" t="str">
            <v>claimed by amir</v>
          </cell>
          <cell r="E18152">
            <v>7000</v>
          </cell>
        </row>
        <row r="18153">
          <cell r="B18153" t="str">
            <v>Meezan bank Head office</v>
          </cell>
          <cell r="C18153" t="str">
            <v>material</v>
          </cell>
          <cell r="D18153" t="str">
            <v>misc by amir engr</v>
          </cell>
          <cell r="E18153">
            <v>29500</v>
          </cell>
        </row>
        <row r="18154">
          <cell r="B18154" t="str">
            <v>Meezan bank Head office</v>
          </cell>
          <cell r="C18154" t="str">
            <v>misc</v>
          </cell>
          <cell r="D18154" t="str">
            <v>tea and refershment claimed by amir</v>
          </cell>
          <cell r="E18154">
            <v>10000</v>
          </cell>
        </row>
        <row r="18155">
          <cell r="B18155" t="str">
            <v>Meezan bank Head office</v>
          </cell>
          <cell r="C18155" t="str">
            <v>MATERIAL</v>
          </cell>
          <cell r="D18155" t="str">
            <v>purchased Makita hilti by nadeem bahi</v>
          </cell>
          <cell r="E18155">
            <v>10000</v>
          </cell>
        </row>
        <row r="18156">
          <cell r="B18156" t="str">
            <v>office</v>
          </cell>
          <cell r="C18156" t="str">
            <v>misc</v>
          </cell>
          <cell r="D18156" t="str">
            <v>Given to bakhti office</v>
          </cell>
          <cell r="E18156">
            <v>5000</v>
          </cell>
        </row>
        <row r="18157">
          <cell r="B18157" t="str">
            <v>Meezan bank Head office</v>
          </cell>
          <cell r="C18157" t="str">
            <v>adam rigger</v>
          </cell>
          <cell r="D18157" t="str">
            <v>cash from adeel</v>
          </cell>
          <cell r="E18157">
            <v>40000</v>
          </cell>
        </row>
        <row r="18158">
          <cell r="B18158" t="str">
            <v>Family area</v>
          </cell>
          <cell r="C18158" t="str">
            <v>Noman Engineering</v>
          </cell>
          <cell r="D18158" t="str">
            <v>sheet hawala adjust from al madina steel = 900,000</v>
          </cell>
          <cell r="E18158">
            <v>25780</v>
          </cell>
        </row>
        <row r="18159">
          <cell r="B18159" t="str">
            <v>BAH 22 &amp; 23rd Floor</v>
          </cell>
          <cell r="C18159" t="str">
            <v>Noman Engineering</v>
          </cell>
          <cell r="D18159" t="str">
            <v>sheet hawala adjust from al madina steel = 900,000</v>
          </cell>
          <cell r="E18159">
            <v>10470</v>
          </cell>
        </row>
        <row r="18160">
          <cell r="B18160" t="str">
            <v>UEP 17th Floor</v>
          </cell>
          <cell r="C18160" t="str">
            <v>Noman Engineering</v>
          </cell>
          <cell r="D18160" t="str">
            <v>sheet hawala adjust from al madina steel = 900,000</v>
          </cell>
          <cell r="E18160">
            <v>1347</v>
          </cell>
        </row>
        <row r="18161">
          <cell r="B18161" t="str">
            <v>Engro office</v>
          </cell>
          <cell r="C18161" t="str">
            <v>Noman Engineering</v>
          </cell>
          <cell r="D18161" t="str">
            <v>sheet hawala adjust from al madina steel = 900,000</v>
          </cell>
          <cell r="E18161">
            <v>187415</v>
          </cell>
        </row>
        <row r="18162">
          <cell r="B18162" t="str">
            <v>Badri Office</v>
          </cell>
          <cell r="C18162" t="str">
            <v>Noman Engineering</v>
          </cell>
          <cell r="D18162" t="str">
            <v>sheet hawala adjust from al madina steel = 900,000</v>
          </cell>
          <cell r="E18162">
            <v>4390</v>
          </cell>
        </row>
        <row r="18163">
          <cell r="B18163" t="str">
            <v>OPS Falcon</v>
          </cell>
          <cell r="C18163" t="str">
            <v>Noman Engineering</v>
          </cell>
          <cell r="D18163" t="str">
            <v>sheet hawala adjust from al madina steel = 900,000</v>
          </cell>
          <cell r="E18163">
            <v>75122</v>
          </cell>
        </row>
        <row r="18164">
          <cell r="B18164" t="str">
            <v>Dawood Center</v>
          </cell>
          <cell r="C18164" t="str">
            <v>Noman Engineering</v>
          </cell>
          <cell r="D18164" t="str">
            <v>sheet hawala adjust from al madina steel = 900,000</v>
          </cell>
          <cell r="E18164">
            <v>130168</v>
          </cell>
        </row>
        <row r="18165">
          <cell r="B18165" t="str">
            <v>VISA Variation Work</v>
          </cell>
          <cell r="C18165" t="str">
            <v>Noman Engineering</v>
          </cell>
          <cell r="D18165" t="str">
            <v>sheet hawala adjust from al madina steel = 900,000</v>
          </cell>
          <cell r="E18165">
            <v>13416</v>
          </cell>
        </row>
        <row r="18166">
          <cell r="B18166" t="str">
            <v>Grove Residency</v>
          </cell>
          <cell r="C18166" t="str">
            <v>Noman Engineering</v>
          </cell>
          <cell r="D18166" t="str">
            <v>sheet hawala adjust from al madina steel = 900,000</v>
          </cell>
          <cell r="E18166">
            <v>56173</v>
          </cell>
        </row>
        <row r="18167">
          <cell r="B18167" t="str">
            <v>O/M NASTP</v>
          </cell>
          <cell r="C18167" t="str">
            <v>Noman Engineering</v>
          </cell>
          <cell r="D18167" t="str">
            <v>sheet hawala adjust from al madina steel = 900,000</v>
          </cell>
          <cell r="E18167">
            <v>73043</v>
          </cell>
        </row>
        <row r="18168">
          <cell r="B18168" t="str">
            <v>Daraz Office</v>
          </cell>
          <cell r="C18168" t="str">
            <v>Noman Engineering</v>
          </cell>
          <cell r="D18168" t="str">
            <v>sheet hawala adjust from al madina steel = 900,000</v>
          </cell>
          <cell r="E18168">
            <v>322676</v>
          </cell>
        </row>
        <row r="18169">
          <cell r="B18169" t="str">
            <v>Ernst &amp; Young</v>
          </cell>
          <cell r="C18169" t="str">
            <v>sajid pipe</v>
          </cell>
          <cell r="D18169" t="str">
            <v>Online by adeel steel</v>
          </cell>
          <cell r="E18169">
            <v>275000</v>
          </cell>
        </row>
        <row r="18170">
          <cell r="B18170" t="str">
            <v>Meezan bank Head office</v>
          </cell>
          <cell r="C18170" t="str">
            <v>fare</v>
          </cell>
          <cell r="D18170" t="str">
            <v>paid</v>
          </cell>
          <cell r="E18170">
            <v>240</v>
          </cell>
        </row>
        <row r="18171">
          <cell r="B18171" t="str">
            <v>Meezan bank Head office</v>
          </cell>
          <cell r="C18171" t="str">
            <v>Zubair AC</v>
          </cell>
          <cell r="D18171" t="str">
            <v xml:space="preserve">cash paid in laour </v>
          </cell>
          <cell r="E18171">
            <v>20000</v>
          </cell>
        </row>
        <row r="18172">
          <cell r="B18172" t="str">
            <v>office</v>
          </cell>
          <cell r="C18172" t="str">
            <v>office</v>
          </cell>
          <cell r="D18172" t="str">
            <v>office expenses</v>
          </cell>
          <cell r="E18172">
            <v>4000</v>
          </cell>
        </row>
        <row r="18173">
          <cell r="B18173" t="str">
            <v>O/M The Place</v>
          </cell>
          <cell r="C18173" t="str">
            <v>charity</v>
          </cell>
          <cell r="D18173" t="str">
            <v>paid to mumtaz in charity</v>
          </cell>
          <cell r="E18173">
            <v>20000</v>
          </cell>
        </row>
        <row r="18174">
          <cell r="B18174" t="str">
            <v>o/m NASTP</v>
          </cell>
          <cell r="C18174" t="str">
            <v>T Shirts</v>
          </cell>
          <cell r="D18174" t="str">
            <v>purchasd T shirts NASTP</v>
          </cell>
          <cell r="E18174">
            <v>15100</v>
          </cell>
        </row>
        <row r="18175">
          <cell r="B18175" t="str">
            <v>amreli steel</v>
          </cell>
          <cell r="C18175" t="str">
            <v>misc</v>
          </cell>
          <cell r="D18175" t="str">
            <v>fuel + inch tapes</v>
          </cell>
          <cell r="E18175">
            <v>600</v>
          </cell>
        </row>
        <row r="18176">
          <cell r="B18176" t="str">
            <v>Ernst &amp; Young</v>
          </cell>
          <cell r="C18176" t="str">
            <v>charity</v>
          </cell>
          <cell r="D18176" t="str">
            <v>paid by bilal bhai</v>
          </cell>
          <cell r="E18176">
            <v>5000</v>
          </cell>
        </row>
        <row r="18177">
          <cell r="B18177" t="str">
            <v>Ernst &amp; Young</v>
          </cell>
          <cell r="C18177" t="str">
            <v>transportation</v>
          </cell>
          <cell r="D18177" t="str">
            <v>paid by ahsan</v>
          </cell>
          <cell r="E18177">
            <v>7000</v>
          </cell>
        </row>
        <row r="18178">
          <cell r="B18178" t="str">
            <v>3rd Floor NASTP</v>
          </cell>
          <cell r="C18178" t="str">
            <v>ishtiaq cladding</v>
          </cell>
          <cell r="D18178" t="str">
            <v>MCB chq 1973738858</v>
          </cell>
          <cell r="E18178">
            <v>94000</v>
          </cell>
        </row>
        <row r="18179">
          <cell r="B18179" t="str">
            <v>Ernst &amp; Young</v>
          </cell>
          <cell r="C18179" t="str">
            <v>material</v>
          </cell>
          <cell r="D18179" t="str">
            <v>purchased link adapter from muzammil (online by adeel)</v>
          </cell>
          <cell r="E18179">
            <v>85000</v>
          </cell>
        </row>
        <row r="18180">
          <cell r="B18180" t="str">
            <v>Ernst &amp; Young</v>
          </cell>
          <cell r="C18180" t="str">
            <v>sami duct</v>
          </cell>
          <cell r="D18180" t="str">
            <v>sheet purchased from adeel steel (973 Kgs)</v>
          </cell>
          <cell r="E18180">
            <v>306300</v>
          </cell>
        </row>
        <row r="18181">
          <cell r="B18181" t="str">
            <v>Engro Office</v>
          </cell>
          <cell r="C18181" t="str">
            <v>malik traders</v>
          </cell>
          <cell r="D18181" t="str">
            <v>Online by adeel = 207,180</v>
          </cell>
          <cell r="E18181">
            <v>14100</v>
          </cell>
        </row>
        <row r="18182">
          <cell r="B18182" t="str">
            <v>Meezan bank Head office</v>
          </cell>
          <cell r="C18182" t="str">
            <v>malik traders</v>
          </cell>
          <cell r="D18182" t="str">
            <v>Online by adeel = 207,180</v>
          </cell>
          <cell r="E18182">
            <v>65000</v>
          </cell>
        </row>
        <row r="18183">
          <cell r="B18183" t="str">
            <v>Ernst &amp; Young</v>
          </cell>
          <cell r="C18183" t="str">
            <v>malik traders</v>
          </cell>
          <cell r="D18183" t="str">
            <v>Online by adeel = 207,180</v>
          </cell>
          <cell r="E18183">
            <v>128080</v>
          </cell>
        </row>
        <row r="18184">
          <cell r="B18184" t="str">
            <v>Meezan bank Head office</v>
          </cell>
          <cell r="C18184" t="str">
            <v>Habib insulation</v>
          </cell>
          <cell r="D18184" t="str">
            <v>Cash given by Bilal bhai</v>
          </cell>
          <cell r="E18184">
            <v>700000</v>
          </cell>
        </row>
        <row r="18185">
          <cell r="B18185" t="str">
            <v>Meezan bank Head office</v>
          </cell>
          <cell r="C18185" t="str">
            <v>Zubair AC</v>
          </cell>
          <cell r="D18185" t="str">
            <v>paid to zubair AC wala by nadeem bahi</v>
          </cell>
          <cell r="E18185">
            <v>40000</v>
          </cell>
        </row>
        <row r="18186">
          <cell r="B18186" t="str">
            <v>office</v>
          </cell>
          <cell r="C18186" t="str">
            <v>misc</v>
          </cell>
          <cell r="D18186" t="str">
            <v>Rehan's Father Funeral (Given by nadeem bhai)</v>
          </cell>
          <cell r="E18186">
            <v>25000</v>
          </cell>
        </row>
        <row r="18187">
          <cell r="B18187" t="str">
            <v>daraz office</v>
          </cell>
          <cell r="C18187" t="str">
            <v>shabbir pipe</v>
          </cell>
          <cell r="D18187" t="str">
            <v>paid cash by nadeem bhai</v>
          </cell>
          <cell r="E18187">
            <v>88000</v>
          </cell>
        </row>
        <row r="18188">
          <cell r="B18188" t="str">
            <v>office</v>
          </cell>
          <cell r="C18188" t="str">
            <v>office</v>
          </cell>
          <cell r="D18188" t="str">
            <v>misc by bakhti</v>
          </cell>
          <cell r="E18188">
            <v>850</v>
          </cell>
        </row>
        <row r="18189">
          <cell r="B18189" t="str">
            <v>Meezan bank Head office</v>
          </cell>
          <cell r="C18189" t="str">
            <v>misc</v>
          </cell>
          <cell r="D18189" t="str">
            <v>nadeem bahi mobile balance</v>
          </cell>
          <cell r="E18189">
            <v>1000</v>
          </cell>
        </row>
        <row r="18190">
          <cell r="B18190" t="str">
            <v>Dawood Center</v>
          </cell>
          <cell r="C18190" t="str">
            <v>afsar hussain</v>
          </cell>
          <cell r="D18190" t="str">
            <v>cash paid by ashraf bhai (in labour work)</v>
          </cell>
          <cell r="E18190">
            <v>80000</v>
          </cell>
        </row>
        <row r="18191">
          <cell r="B18191" t="str">
            <v>ueP 17th Floor</v>
          </cell>
          <cell r="C18191" t="str">
            <v>afsar hussain</v>
          </cell>
          <cell r="D18191" t="str">
            <v>cash paid by ashraf bhai (in labour work)</v>
          </cell>
          <cell r="E18191">
            <v>30000</v>
          </cell>
        </row>
        <row r="18192">
          <cell r="B18192" t="str">
            <v>Ali jameel Residence</v>
          </cell>
          <cell r="C18192" t="str">
            <v>fakhri brothers</v>
          </cell>
          <cell r="D18192" t="str">
            <v>Cash given by Bilal bhai = 750,000</v>
          </cell>
          <cell r="E18192">
            <v>148537</v>
          </cell>
        </row>
        <row r="18193">
          <cell r="B18193" t="str">
            <v>Family area</v>
          </cell>
          <cell r="C18193" t="str">
            <v>fakhri brothers</v>
          </cell>
          <cell r="D18193" t="str">
            <v>Cash given by Bilal bhai = 750,000</v>
          </cell>
          <cell r="E18193">
            <v>8740</v>
          </cell>
        </row>
        <row r="18194">
          <cell r="B18194" t="str">
            <v>Amreli steel</v>
          </cell>
          <cell r="C18194" t="str">
            <v>fakhri brothers</v>
          </cell>
          <cell r="D18194" t="str">
            <v>Cash given by Bilal bhai = 750,000</v>
          </cell>
          <cell r="E18194">
            <v>91300</v>
          </cell>
        </row>
        <row r="18195">
          <cell r="B18195" t="str">
            <v>Saifee Hospital</v>
          </cell>
          <cell r="C18195" t="str">
            <v>fakhri brothers</v>
          </cell>
          <cell r="D18195" t="str">
            <v>Cash given by Bilal bhai = 750,000</v>
          </cell>
          <cell r="E18195">
            <v>10980</v>
          </cell>
        </row>
        <row r="18196">
          <cell r="B18196" t="str">
            <v>Ashrae Tech</v>
          </cell>
          <cell r="C18196" t="str">
            <v>fakhri brothers</v>
          </cell>
          <cell r="D18196" t="str">
            <v>Cash given by Bilal bhai = 750,000</v>
          </cell>
          <cell r="E18196">
            <v>206520</v>
          </cell>
        </row>
        <row r="18197">
          <cell r="B18197" t="str">
            <v>VISA Variation Work</v>
          </cell>
          <cell r="C18197" t="str">
            <v>fakhri brothers</v>
          </cell>
          <cell r="D18197" t="str">
            <v>Cash given by Bilal bhai = 750,000</v>
          </cell>
          <cell r="E18197">
            <v>19640</v>
          </cell>
        </row>
        <row r="18198">
          <cell r="B18198" t="str">
            <v>Riazeda project</v>
          </cell>
          <cell r="C18198" t="str">
            <v>fakhri brothers</v>
          </cell>
          <cell r="D18198" t="str">
            <v>Cash given by Bilal bhai = 750,000</v>
          </cell>
          <cell r="E18198">
            <v>259118</v>
          </cell>
        </row>
        <row r="18199">
          <cell r="B18199" t="str">
            <v>UEP 17th Floor</v>
          </cell>
          <cell r="C18199" t="str">
            <v>fakhri brothers</v>
          </cell>
          <cell r="D18199" t="str">
            <v>Cash given by Bilal bhai = 750,000</v>
          </cell>
          <cell r="E18199">
            <v>5165</v>
          </cell>
        </row>
        <row r="18200">
          <cell r="B18200" t="str">
            <v>Ernst &amp; Young</v>
          </cell>
          <cell r="C18200" t="str">
            <v>material</v>
          </cell>
          <cell r="D18200" t="str">
            <v>threaded rod from gul zameen khan (online by adeel)</v>
          </cell>
          <cell r="E18200">
            <v>125000</v>
          </cell>
        </row>
        <row r="18201">
          <cell r="B18201" t="str">
            <v xml:space="preserve">MHR Personal </v>
          </cell>
          <cell r="C18201" t="str">
            <v>utilities bills</v>
          </cell>
          <cell r="D18201" t="str">
            <v>ptcl bill paid (paid by BH through esy pisa)</v>
          </cell>
          <cell r="E18201">
            <v>5500</v>
          </cell>
        </row>
        <row r="18202">
          <cell r="B18202" t="str">
            <v>office</v>
          </cell>
          <cell r="C18202" t="str">
            <v>utilities bills</v>
          </cell>
          <cell r="D18202" t="str">
            <v>ptcl bill paid (paid by BH through esy pisa)</v>
          </cell>
          <cell r="E18202">
            <v>5500</v>
          </cell>
        </row>
        <row r="18203">
          <cell r="B18203" t="str">
            <v>Ernst &amp; Young</v>
          </cell>
          <cell r="C18203" t="str">
            <v>OSMA traders</v>
          </cell>
          <cell r="D18203" t="str">
            <v>Geyser 02 nos purchased by ashraf bhai (original invoice attached)</v>
          </cell>
          <cell r="E18203">
            <v>114000</v>
          </cell>
        </row>
        <row r="18204">
          <cell r="B18204" t="str">
            <v>office</v>
          </cell>
          <cell r="C18204" t="str">
            <v>office</v>
          </cell>
          <cell r="D18204" t="str">
            <v>flash drive for office</v>
          </cell>
          <cell r="E18204">
            <v>4000</v>
          </cell>
        </row>
        <row r="18205">
          <cell r="B18205" t="str">
            <v>Ernst &amp; Young</v>
          </cell>
          <cell r="C18205" t="str">
            <v>fuel</v>
          </cell>
          <cell r="D18205" t="str">
            <v>claimed by ahsan</v>
          </cell>
          <cell r="E18205">
            <v>2000</v>
          </cell>
        </row>
        <row r="18206">
          <cell r="B18206" t="str">
            <v>ueP 17th Floor</v>
          </cell>
          <cell r="C18206" t="str">
            <v>drawings</v>
          </cell>
          <cell r="D18206" t="str">
            <v>paid</v>
          </cell>
          <cell r="E18206">
            <v>850</v>
          </cell>
        </row>
        <row r="18207">
          <cell r="B18207" t="str">
            <v>Ernst &amp; Young</v>
          </cell>
          <cell r="C18207" t="str">
            <v>fare</v>
          </cell>
          <cell r="D18207" t="str">
            <v>various rikhas and suzuki fare at site</v>
          </cell>
          <cell r="E18207">
            <v>5550</v>
          </cell>
        </row>
        <row r="18208">
          <cell r="B18208" t="str">
            <v>daraz office</v>
          </cell>
          <cell r="C18208" t="str">
            <v>fare</v>
          </cell>
          <cell r="D18208" t="str">
            <v>various rikhas and suzuki fare at site</v>
          </cell>
          <cell r="E18208">
            <v>3500</v>
          </cell>
        </row>
        <row r="18209">
          <cell r="B18209" t="str">
            <v>Ernst &amp; Young</v>
          </cell>
          <cell r="C18209" t="str">
            <v>material</v>
          </cell>
          <cell r="D18209" t="str">
            <v>purchased link adaprter</v>
          </cell>
          <cell r="E18209">
            <v>85000</v>
          </cell>
        </row>
        <row r="18210">
          <cell r="B18210" t="str">
            <v>Ernst &amp; Young</v>
          </cell>
          <cell r="C18210" t="str">
            <v>Ehsan traders</v>
          </cell>
          <cell r="D18210" t="str">
            <v>Geyser 02 nos purchased by ashraf bhai (original invoice attached)</v>
          </cell>
          <cell r="E18210">
            <v>108000</v>
          </cell>
        </row>
        <row r="18211">
          <cell r="B18211" t="str">
            <v>Ernst &amp; Young</v>
          </cell>
          <cell r="C18211" t="str">
            <v>Mehran Engineering</v>
          </cell>
          <cell r="D18211" t="str">
            <v>CHQ given (rec from Total in BAH project)</v>
          </cell>
          <cell r="E18211">
            <v>550000</v>
          </cell>
        </row>
        <row r="18212">
          <cell r="B18212" t="str">
            <v>ueP 17th Floor</v>
          </cell>
          <cell r="C18212" t="str">
            <v>Flow tab</v>
          </cell>
          <cell r="D18212" t="str">
            <v>MCB chq 1973738859 Amt = 72,000</v>
          </cell>
          <cell r="E18212">
            <v>42000</v>
          </cell>
        </row>
        <row r="18213">
          <cell r="B18213" t="str">
            <v>Engro Office</v>
          </cell>
          <cell r="C18213" t="str">
            <v>Flow tab</v>
          </cell>
          <cell r="D18213" t="str">
            <v>MCB chq 1973738859 Amt = 72,000</v>
          </cell>
          <cell r="E18213">
            <v>30000</v>
          </cell>
        </row>
        <row r="18214">
          <cell r="B18214" t="str">
            <v>Dawood Center</v>
          </cell>
          <cell r="C18214" t="str">
            <v>afsar hussain</v>
          </cell>
          <cell r="D18214" t="str">
            <v>cash paid by ashraf bhai</v>
          </cell>
          <cell r="E18214">
            <v>19000</v>
          </cell>
        </row>
        <row r="18215">
          <cell r="B18215" t="str">
            <v>Ernst &amp; Young</v>
          </cell>
          <cell r="C18215" t="str">
            <v>JAS travels</v>
          </cell>
          <cell r="D18215" t="str">
            <v>Online by Adeel Steel (for Bilal bhai traveling expenses at Dubai)</v>
          </cell>
          <cell r="E18215">
            <v>240000</v>
          </cell>
        </row>
        <row r="18216">
          <cell r="B18216" t="str">
            <v>Ernst &amp; Young</v>
          </cell>
          <cell r="C18216" t="str">
            <v>material</v>
          </cell>
          <cell r="D18216" t="str">
            <v>Red oxide paint mixing oil brush</v>
          </cell>
          <cell r="E18216">
            <v>4100</v>
          </cell>
        </row>
        <row r="18217">
          <cell r="B18217" t="str">
            <v>Ernst &amp; Young</v>
          </cell>
          <cell r="C18217" t="str">
            <v>fuel</v>
          </cell>
          <cell r="D18217" t="str">
            <v>claimed by ahsan</v>
          </cell>
          <cell r="E18217">
            <v>1000</v>
          </cell>
        </row>
        <row r="18218">
          <cell r="B18218" t="str">
            <v>Ernst &amp; Young</v>
          </cell>
          <cell r="C18218" t="str">
            <v>material</v>
          </cell>
          <cell r="D18218" t="str">
            <v>coulur material</v>
          </cell>
          <cell r="E18218">
            <v>5900</v>
          </cell>
        </row>
        <row r="18219">
          <cell r="B18219" t="str">
            <v>Ernst &amp; Young</v>
          </cell>
          <cell r="C18219" t="str">
            <v>fare</v>
          </cell>
          <cell r="D18219" t="str">
            <v>various rikhas and suzuki fare at site</v>
          </cell>
          <cell r="E18219">
            <v>2000</v>
          </cell>
        </row>
        <row r="18220">
          <cell r="B18220" t="str">
            <v>Ernst &amp; Young</v>
          </cell>
          <cell r="C18220" t="str">
            <v>transportation</v>
          </cell>
          <cell r="D18220" t="str">
            <v>paid for builty</v>
          </cell>
          <cell r="E18220">
            <v>1000</v>
          </cell>
        </row>
        <row r="18221">
          <cell r="B18221" t="str">
            <v>office</v>
          </cell>
          <cell r="C18221" t="str">
            <v>office</v>
          </cell>
          <cell r="D18221" t="str">
            <v>misc by bakhti</v>
          </cell>
          <cell r="E18221">
            <v>2000</v>
          </cell>
        </row>
        <row r="18222">
          <cell r="B18222" t="str">
            <v>Engro Office</v>
          </cell>
          <cell r="C18222" t="str">
            <v>fare</v>
          </cell>
          <cell r="D18222" t="str">
            <v>paid</v>
          </cell>
          <cell r="E18222">
            <v>3000</v>
          </cell>
        </row>
        <row r="18223">
          <cell r="B18223" t="str">
            <v>Engro Office</v>
          </cell>
          <cell r="C18223" t="str">
            <v>fare</v>
          </cell>
          <cell r="D18223" t="str">
            <v>various rikhas fare</v>
          </cell>
          <cell r="E18223">
            <v>5100</v>
          </cell>
        </row>
        <row r="18224">
          <cell r="B18224" t="str">
            <v>Ernst &amp; Young</v>
          </cell>
          <cell r="C18224" t="str">
            <v>material</v>
          </cell>
          <cell r="D18224" t="str">
            <v>purcahsed washer and drop anchor</v>
          </cell>
          <cell r="E18224">
            <v>8500</v>
          </cell>
        </row>
        <row r="18225">
          <cell r="B18225" t="str">
            <v>Ernst &amp; Young</v>
          </cell>
          <cell r="C18225" t="str">
            <v>fare</v>
          </cell>
          <cell r="D18225" t="str">
            <v>various rikhas and suzuki fare at site</v>
          </cell>
          <cell r="E18225">
            <v>2500</v>
          </cell>
        </row>
        <row r="18226">
          <cell r="B18226" t="str">
            <v>Engro Office</v>
          </cell>
          <cell r="C18226" t="str">
            <v>material</v>
          </cell>
          <cell r="D18226" t="str">
            <v>rubber clamp engro</v>
          </cell>
          <cell r="E18226">
            <v>1900</v>
          </cell>
        </row>
        <row r="18227">
          <cell r="B18227" t="str">
            <v xml:space="preserve">MHR Personal </v>
          </cell>
          <cell r="C18227" t="str">
            <v>misc</v>
          </cell>
          <cell r="D18227" t="str">
            <v>rehana rehman</v>
          </cell>
          <cell r="E18227">
            <v>900</v>
          </cell>
        </row>
        <row r="18228">
          <cell r="B18228" t="str">
            <v>Ernst &amp; Young</v>
          </cell>
          <cell r="C18228" t="str">
            <v>photocopies</v>
          </cell>
          <cell r="D18228" t="str">
            <v>photocopy</v>
          </cell>
          <cell r="E18228">
            <v>3940</v>
          </cell>
        </row>
        <row r="18229">
          <cell r="B18229" t="str">
            <v>Ernst &amp; Young</v>
          </cell>
          <cell r="C18229" t="str">
            <v>fare</v>
          </cell>
          <cell r="D18229" t="str">
            <v>rikhaw fare</v>
          </cell>
          <cell r="E18229">
            <v>1500</v>
          </cell>
        </row>
        <row r="18230">
          <cell r="B18230" t="str">
            <v>office</v>
          </cell>
          <cell r="C18230" t="str">
            <v>office</v>
          </cell>
          <cell r="D18230" t="str">
            <v>misc by bakhti</v>
          </cell>
          <cell r="E18230">
            <v>4000</v>
          </cell>
        </row>
        <row r="18231">
          <cell r="B18231" t="str">
            <v>Engro Office</v>
          </cell>
          <cell r="C18231" t="str">
            <v>material</v>
          </cell>
          <cell r="D18231" t="str">
            <v>spinkler purchased 07 nos from safe and sound lahore</v>
          </cell>
          <cell r="E18231">
            <v>20300</v>
          </cell>
        </row>
        <row r="18232">
          <cell r="B18232" t="str">
            <v>ueP 17th Floor</v>
          </cell>
          <cell r="C18232" t="str">
            <v xml:space="preserve">material </v>
          </cell>
          <cell r="D18232" t="str">
            <v>damper purchased from abdullah enterprices</v>
          </cell>
          <cell r="E18232">
            <v>4500</v>
          </cell>
        </row>
        <row r="18233">
          <cell r="B18233" t="str">
            <v>VISA Variation Work</v>
          </cell>
          <cell r="C18233" t="str">
            <v>material</v>
          </cell>
          <cell r="D18233" t="str">
            <v>thermometer purchaed from SHI</v>
          </cell>
          <cell r="E18233">
            <v>1000</v>
          </cell>
        </row>
        <row r="18234">
          <cell r="B18234" t="str">
            <v>daraz office</v>
          </cell>
          <cell r="C18234" t="str">
            <v>misc</v>
          </cell>
          <cell r="D18234" t="str">
            <v>given to shabbir agaisnt misc invoices</v>
          </cell>
          <cell r="E18234">
            <v>2500</v>
          </cell>
        </row>
        <row r="18235">
          <cell r="B18235" t="str">
            <v>Engro Office</v>
          </cell>
          <cell r="C18235" t="str">
            <v>fare</v>
          </cell>
          <cell r="D18235" t="str">
            <v>paid</v>
          </cell>
          <cell r="E18235">
            <v>2000</v>
          </cell>
        </row>
        <row r="18236">
          <cell r="B18236" t="str">
            <v>Ernst &amp; Young</v>
          </cell>
          <cell r="C18236" t="str">
            <v>fare</v>
          </cell>
          <cell r="D18236" t="str">
            <v>paid</v>
          </cell>
          <cell r="E18236">
            <v>1000</v>
          </cell>
        </row>
        <row r="18237">
          <cell r="B18237" t="str">
            <v>Engro Office</v>
          </cell>
          <cell r="C18237" t="str">
            <v>Wahab duct</v>
          </cell>
          <cell r="D18237" t="str">
            <v>MCB chq 1973738860</v>
          </cell>
          <cell r="E18237">
            <v>100000</v>
          </cell>
        </row>
        <row r="18238">
          <cell r="B18238" t="str">
            <v>daraz office</v>
          </cell>
          <cell r="C18238" t="str">
            <v>Haier</v>
          </cell>
          <cell r="D18238" t="str">
            <v>Online by adeel steel</v>
          </cell>
          <cell r="E18238">
            <v>520000</v>
          </cell>
        </row>
        <row r="18239">
          <cell r="B18239" t="str">
            <v>Ernst &amp; Young</v>
          </cell>
          <cell r="C18239" t="str">
            <v>Index</v>
          </cell>
          <cell r="D18239" t="str">
            <v>Chq given (chq received from Total in BAH project)</v>
          </cell>
          <cell r="E18239">
            <v>700000</v>
          </cell>
        </row>
        <row r="18240">
          <cell r="B18240" t="str">
            <v>Engro Office</v>
          </cell>
          <cell r="C18240" t="str">
            <v>Wahab duct</v>
          </cell>
          <cell r="D18240" t="str">
            <v>Online by BH</v>
          </cell>
          <cell r="E18240">
            <v>25000</v>
          </cell>
        </row>
        <row r="18241">
          <cell r="B18241" t="str">
            <v>Meezan bank Head office</v>
          </cell>
          <cell r="C18241" t="str">
            <v>zubair duct</v>
          </cell>
          <cell r="D18241" t="str">
            <v>Meezan chq given (Chq given from adeel steel)</v>
          </cell>
          <cell r="E18241">
            <v>300000</v>
          </cell>
        </row>
        <row r="18242">
          <cell r="B18242" t="str">
            <v>Dawood Center</v>
          </cell>
          <cell r="C18242" t="str">
            <v>saqib insulation</v>
          </cell>
          <cell r="D18242" t="str">
            <v>Online by adeel (cash given agsint next billing)</v>
          </cell>
          <cell r="E18242">
            <v>75000</v>
          </cell>
        </row>
        <row r="18243">
          <cell r="B18243" t="str">
            <v>burhani mehal</v>
          </cell>
          <cell r="C18243" t="str">
            <v>waris</v>
          </cell>
          <cell r="D18243" t="str">
            <v>cash paid for pool services</v>
          </cell>
          <cell r="E18243">
            <v>20000</v>
          </cell>
        </row>
        <row r="18244">
          <cell r="B18244" t="str">
            <v>Engro Office</v>
          </cell>
          <cell r="C18244" t="str">
            <v>Majid Plumber</v>
          </cell>
          <cell r="D18244" t="str">
            <v>CHQ from Muhgal constructor in project saifee = total amt = 550,000</v>
          </cell>
          <cell r="E18244">
            <v>210000</v>
          </cell>
        </row>
        <row r="18245">
          <cell r="B18245" t="str">
            <v>family area</v>
          </cell>
          <cell r="C18245" t="str">
            <v>Majid Plumber</v>
          </cell>
          <cell r="D18245" t="str">
            <v>CHQ from Muhgal constructor in project saifee = total amt = 550,000</v>
          </cell>
          <cell r="E18245">
            <v>160000</v>
          </cell>
        </row>
        <row r="18246">
          <cell r="B18246" t="str">
            <v>Ernst &amp; Young</v>
          </cell>
          <cell r="C18246" t="str">
            <v>Majid Plumber</v>
          </cell>
          <cell r="D18246" t="str">
            <v>CHQ from Muhgal constructor in project saifee = total amt = 550,000</v>
          </cell>
          <cell r="E18246">
            <v>180000</v>
          </cell>
        </row>
        <row r="18247">
          <cell r="B18247" t="str">
            <v xml:space="preserve">MHR Personal </v>
          </cell>
          <cell r="C18247" t="str">
            <v>groceries</v>
          </cell>
          <cell r="D18247" t="str">
            <v>mhr home groceries</v>
          </cell>
          <cell r="E18247">
            <v>80000</v>
          </cell>
        </row>
        <row r="18248">
          <cell r="B18248" t="str">
            <v>PSYCHIATRY JPMC</v>
          </cell>
          <cell r="C18248" t="str">
            <v>excavation work</v>
          </cell>
          <cell r="D18248" t="str">
            <v>Onlne by adeel (given to saeed mama for excavation)</v>
          </cell>
          <cell r="E18248">
            <v>150000</v>
          </cell>
        </row>
        <row r="18249">
          <cell r="B18249" t="str">
            <v>Food Court (Hydery)</v>
          </cell>
          <cell r="C18249" t="str">
            <v xml:space="preserve">anees grill </v>
          </cell>
          <cell r="D18249" t="str">
            <v xml:space="preserve">Online by adeel </v>
          </cell>
          <cell r="E18249">
            <v>24000</v>
          </cell>
        </row>
        <row r="18250">
          <cell r="B18250" t="str">
            <v>daraz office</v>
          </cell>
          <cell r="C18250" t="str">
            <v>muzammil</v>
          </cell>
          <cell r="D18250" t="str">
            <v>cash by BH</v>
          </cell>
          <cell r="E18250">
            <v>300000</v>
          </cell>
        </row>
        <row r="18251">
          <cell r="B18251" t="str">
            <v>Standard chartered bank</v>
          </cell>
          <cell r="C18251" t="str">
            <v>Rafay</v>
          </cell>
          <cell r="D18251" t="str">
            <v xml:space="preserve">Online by adeel </v>
          </cell>
          <cell r="E18251">
            <v>100000</v>
          </cell>
        </row>
        <row r="18252">
          <cell r="B18252" t="str">
            <v>office</v>
          </cell>
          <cell r="C18252" t="str">
            <v>office</v>
          </cell>
          <cell r="D18252" t="str">
            <v>misc by bakhti</v>
          </cell>
          <cell r="E18252">
            <v>4000</v>
          </cell>
        </row>
        <row r="18253">
          <cell r="B18253" t="str">
            <v>Meezan bank Head office</v>
          </cell>
          <cell r="C18253" t="str">
            <v>mobile</v>
          </cell>
          <cell r="D18253" t="str">
            <v>claimed ufone super card by amir engr</v>
          </cell>
          <cell r="E18253">
            <v>1500</v>
          </cell>
        </row>
        <row r="18254">
          <cell r="B18254" t="str">
            <v>Engro Office</v>
          </cell>
          <cell r="C18254" t="str">
            <v>material</v>
          </cell>
          <cell r="D18254" t="str">
            <v>purhchased cable tie by ashraf bhai</v>
          </cell>
          <cell r="E18254">
            <v>350</v>
          </cell>
        </row>
        <row r="18255">
          <cell r="B18255" t="str">
            <v>Engro Office</v>
          </cell>
          <cell r="C18255" t="str">
            <v>fuel</v>
          </cell>
          <cell r="D18255" t="str">
            <v>claimed by lateef</v>
          </cell>
          <cell r="E18255">
            <v>150</v>
          </cell>
        </row>
        <row r="18256">
          <cell r="B18256" t="str">
            <v>Engro Office</v>
          </cell>
          <cell r="C18256" t="str">
            <v>material</v>
          </cell>
          <cell r="D18256" t="str">
            <v>purchased 02 nos laser lights</v>
          </cell>
          <cell r="E18256">
            <v>20500</v>
          </cell>
        </row>
        <row r="18257">
          <cell r="B18257" t="str">
            <v>misc</v>
          </cell>
          <cell r="C18257" t="str">
            <v>charity</v>
          </cell>
          <cell r="D18257" t="str">
            <v>sadqa charity by nadeem bhai for chiller shifting</v>
          </cell>
          <cell r="E18257">
            <v>5000</v>
          </cell>
        </row>
        <row r="18258">
          <cell r="B18258" t="str">
            <v>Ernst &amp; Young</v>
          </cell>
          <cell r="C18258" t="str">
            <v>fare</v>
          </cell>
          <cell r="D18258" t="str">
            <v>paid for rikshaw for various</v>
          </cell>
          <cell r="E18258">
            <v>3000</v>
          </cell>
        </row>
        <row r="18259">
          <cell r="B18259" t="str">
            <v>Food Court (Hydery)</v>
          </cell>
          <cell r="C18259" t="str">
            <v>material</v>
          </cell>
          <cell r="D18259" t="str">
            <v>purchased copper pipe</v>
          </cell>
          <cell r="E18259">
            <v>12080</v>
          </cell>
        </row>
        <row r="18260">
          <cell r="B18260" t="str">
            <v>office</v>
          </cell>
          <cell r="C18260" t="str">
            <v>office</v>
          </cell>
          <cell r="D18260" t="str">
            <v>misc by bakhti</v>
          </cell>
          <cell r="E18260">
            <v>1000</v>
          </cell>
        </row>
        <row r="18261">
          <cell r="B18261" t="str">
            <v>Engro Office</v>
          </cell>
          <cell r="C18261" t="str">
            <v>misc</v>
          </cell>
          <cell r="D18261" t="str">
            <v>laser light cell</v>
          </cell>
          <cell r="E18261">
            <v>120</v>
          </cell>
        </row>
        <row r="18262">
          <cell r="B18262" t="str">
            <v>o/m NASTP</v>
          </cell>
          <cell r="C18262" t="str">
            <v>material</v>
          </cell>
          <cell r="D18262" t="str">
            <v>T shirts print</v>
          </cell>
          <cell r="E18262">
            <v>16200</v>
          </cell>
        </row>
        <row r="18263">
          <cell r="B18263" t="str">
            <v>o/m NASTP</v>
          </cell>
          <cell r="C18263" t="str">
            <v>material</v>
          </cell>
          <cell r="D18263" t="str">
            <v>misc by mukhtiar</v>
          </cell>
          <cell r="E18263">
            <v>5050</v>
          </cell>
        </row>
        <row r="18264">
          <cell r="B18264" t="str">
            <v>Meezan bank Head office</v>
          </cell>
          <cell r="C18264" t="str">
            <v>material</v>
          </cell>
          <cell r="D18264" t="str">
            <v>misc by amir engr</v>
          </cell>
          <cell r="E18264">
            <v>4760</v>
          </cell>
        </row>
        <row r="18265">
          <cell r="B18265" t="str">
            <v>daraz office</v>
          </cell>
          <cell r="C18265" t="str">
            <v>material</v>
          </cell>
          <cell r="D18265" t="str">
            <v>fire extighuishere by bilal bhai (purchased from Paramount Engineering)</v>
          </cell>
          <cell r="E18265">
            <v>32000</v>
          </cell>
        </row>
        <row r="18266">
          <cell r="B18266" t="str">
            <v>Ernst &amp; Young</v>
          </cell>
          <cell r="C18266" t="str">
            <v>material</v>
          </cell>
          <cell r="D18266" t="str">
            <v>misc by jahangeer</v>
          </cell>
          <cell r="E18266">
            <v>9458</v>
          </cell>
        </row>
        <row r="18267">
          <cell r="B18267" t="str">
            <v>office</v>
          </cell>
          <cell r="C18267" t="str">
            <v>office</v>
          </cell>
          <cell r="D18267" t="str">
            <v>bakhti</v>
          </cell>
          <cell r="E18267">
            <v>3000</v>
          </cell>
        </row>
        <row r="18268">
          <cell r="B18268" t="str">
            <v>Ernst &amp; Young</v>
          </cell>
          <cell r="C18268" t="str">
            <v>material</v>
          </cell>
          <cell r="D18268" t="str">
            <v>purchased red oxide and brush</v>
          </cell>
          <cell r="E18268">
            <v>4550</v>
          </cell>
        </row>
        <row r="18269">
          <cell r="B18269" t="str">
            <v>Ernst &amp; Young</v>
          </cell>
          <cell r="C18269" t="str">
            <v>fare</v>
          </cell>
          <cell r="D18269" t="str">
            <v>bykia</v>
          </cell>
          <cell r="E18269">
            <v>400</v>
          </cell>
        </row>
        <row r="18270">
          <cell r="B18270" t="str">
            <v>Engro Office</v>
          </cell>
          <cell r="C18270" t="str">
            <v>transportation</v>
          </cell>
          <cell r="D18270" t="str">
            <v>spirnkler from lahore bilty</v>
          </cell>
          <cell r="E18270">
            <v>400</v>
          </cell>
        </row>
        <row r="18271">
          <cell r="B18271" t="str">
            <v>ueP 17th Floor</v>
          </cell>
          <cell r="C18271" t="str">
            <v>material</v>
          </cell>
          <cell r="D18271" t="str">
            <v>To noman for for misc invoices</v>
          </cell>
          <cell r="E18271">
            <v>5000</v>
          </cell>
        </row>
        <row r="18272">
          <cell r="B18272" t="str">
            <v>Ernst &amp; Young</v>
          </cell>
          <cell r="C18272" t="str">
            <v>material</v>
          </cell>
          <cell r="D18272" t="str">
            <v>Given to Jawwad engineering (online by adeel) = 207,895</v>
          </cell>
          <cell r="E18272">
            <v>84000</v>
          </cell>
        </row>
        <row r="18273">
          <cell r="B18273" t="str">
            <v>Engro Office</v>
          </cell>
          <cell r="C18273" t="str">
            <v>material</v>
          </cell>
          <cell r="D18273" t="str">
            <v>Given to Jawwad engineering (online by adeel) = 207,895</v>
          </cell>
          <cell r="E18273">
            <v>50000</v>
          </cell>
        </row>
        <row r="18274">
          <cell r="B18274" t="str">
            <v>3rd Floor NASTP</v>
          </cell>
          <cell r="C18274" t="str">
            <v>material</v>
          </cell>
          <cell r="D18274" t="str">
            <v>Given to Jawwad engineering (online by adeel) = 207,895</v>
          </cell>
          <cell r="E18274">
            <v>27180</v>
          </cell>
        </row>
        <row r="18275">
          <cell r="B18275" t="str">
            <v>BAH 22 &amp; 23rd Floor</v>
          </cell>
          <cell r="C18275" t="str">
            <v>material</v>
          </cell>
          <cell r="D18275" t="str">
            <v>Given to Jawwad engineering (online by adeel) = 207,895</v>
          </cell>
          <cell r="E18275">
            <v>5600</v>
          </cell>
        </row>
        <row r="18276">
          <cell r="B18276" t="str">
            <v>ueP 17th Floor</v>
          </cell>
          <cell r="C18276" t="str">
            <v>material</v>
          </cell>
          <cell r="D18276" t="str">
            <v>Given to Jawwad engineering (online by adeel) = 207,895</v>
          </cell>
          <cell r="E18276">
            <v>11580</v>
          </cell>
        </row>
        <row r="18277">
          <cell r="B18277" t="str">
            <v>daraz office</v>
          </cell>
          <cell r="C18277" t="str">
            <v>material</v>
          </cell>
          <cell r="D18277" t="str">
            <v>Given to Jawwad engineering (online by adeel) = 207,895</v>
          </cell>
          <cell r="E18277">
            <v>29535</v>
          </cell>
        </row>
        <row r="18278">
          <cell r="B18278" t="str">
            <v>3rd Floor NASTP</v>
          </cell>
          <cell r="C18278" t="str">
            <v>shabbir pipe</v>
          </cell>
          <cell r="D18278" t="str">
            <v>Advance given (online by adeel)</v>
          </cell>
          <cell r="E18278">
            <v>50000</v>
          </cell>
        </row>
        <row r="18279">
          <cell r="B18279" t="str">
            <v>Ernst &amp; Young</v>
          </cell>
          <cell r="C18279" t="str">
            <v>Sadiq Pipe</v>
          </cell>
          <cell r="D18279" t="str">
            <v>1st advance given (online by adeel)</v>
          </cell>
          <cell r="E18279">
            <v>200000</v>
          </cell>
        </row>
        <row r="18280">
          <cell r="B18280" t="str">
            <v>Meezan bank Head office</v>
          </cell>
          <cell r="C18280" t="str">
            <v>khurshid fans</v>
          </cell>
          <cell r="D18280" t="str">
            <v>online by adeel</v>
          </cell>
          <cell r="E18280">
            <v>400000</v>
          </cell>
        </row>
        <row r="18281">
          <cell r="B18281" t="str">
            <v>Ernst &amp; Young</v>
          </cell>
          <cell r="C18281" t="str">
            <v>material</v>
          </cell>
          <cell r="D18281" t="str">
            <v>purchased clothes 25 thans tot amt = 97500</v>
          </cell>
          <cell r="E18281">
            <v>32500</v>
          </cell>
        </row>
        <row r="18282">
          <cell r="B18282" t="str">
            <v>Engro Office</v>
          </cell>
          <cell r="C18282" t="str">
            <v>material</v>
          </cell>
          <cell r="D18282" t="str">
            <v>purchased clothes 25 thans tot amt = 97500</v>
          </cell>
          <cell r="E18282">
            <v>32500</v>
          </cell>
        </row>
        <row r="18283">
          <cell r="B18283" t="str">
            <v>3rd Floor NASTP</v>
          </cell>
          <cell r="C18283" t="str">
            <v>material</v>
          </cell>
          <cell r="D18283" t="str">
            <v>purchased clothes 25 thans tot amt = 97500</v>
          </cell>
          <cell r="E18283">
            <v>32500</v>
          </cell>
        </row>
        <row r="18284">
          <cell r="B18284" t="str">
            <v>Ernst &amp; Young</v>
          </cell>
          <cell r="C18284" t="str">
            <v>fare</v>
          </cell>
          <cell r="D18284" t="str">
            <v>paid</v>
          </cell>
          <cell r="E18284">
            <v>500</v>
          </cell>
        </row>
        <row r="18285">
          <cell r="B18285" t="str">
            <v>Ernst &amp; Young</v>
          </cell>
          <cell r="C18285" t="str">
            <v>material</v>
          </cell>
          <cell r="D18285" t="str">
            <v>Tapes = 21600</v>
          </cell>
          <cell r="E18285">
            <v>7200</v>
          </cell>
        </row>
        <row r="18286">
          <cell r="B18286" t="str">
            <v>Engro Office</v>
          </cell>
          <cell r="C18286" t="str">
            <v>material</v>
          </cell>
          <cell r="D18286" t="str">
            <v>Tapes = 21600</v>
          </cell>
          <cell r="E18286">
            <v>7200</v>
          </cell>
        </row>
        <row r="18287">
          <cell r="B18287" t="str">
            <v>3rd Floor NASTP</v>
          </cell>
          <cell r="C18287" t="str">
            <v>material</v>
          </cell>
          <cell r="D18287" t="str">
            <v>Tapes = 21600</v>
          </cell>
          <cell r="E18287">
            <v>7200</v>
          </cell>
        </row>
        <row r="18288">
          <cell r="B18288" t="str">
            <v>Ernst &amp; Young</v>
          </cell>
          <cell r="C18288" t="str">
            <v>material</v>
          </cell>
          <cell r="D18288" t="str">
            <v>Glue = 9000</v>
          </cell>
          <cell r="E18288">
            <v>3000</v>
          </cell>
        </row>
        <row r="18289">
          <cell r="B18289" t="str">
            <v>Engro Office</v>
          </cell>
          <cell r="C18289" t="str">
            <v>material</v>
          </cell>
          <cell r="D18289" t="str">
            <v>Glue = 9000</v>
          </cell>
          <cell r="E18289">
            <v>3000</v>
          </cell>
        </row>
        <row r="18290">
          <cell r="B18290" t="str">
            <v>3rd Floor NASTP</v>
          </cell>
          <cell r="C18290" t="str">
            <v>material</v>
          </cell>
          <cell r="D18290" t="str">
            <v>Glue = 9000</v>
          </cell>
          <cell r="E18290">
            <v>3000</v>
          </cell>
        </row>
        <row r="18291">
          <cell r="B18291" t="str">
            <v>Engro Office</v>
          </cell>
          <cell r="C18291" t="str">
            <v>fare</v>
          </cell>
          <cell r="D18291" t="str">
            <v>paid</v>
          </cell>
          <cell r="E18291">
            <v>2600</v>
          </cell>
        </row>
        <row r="18292">
          <cell r="B18292" t="str">
            <v>Meezan bank Head office</v>
          </cell>
          <cell r="C18292" t="str">
            <v>material</v>
          </cell>
          <cell r="D18292" t="str">
            <v>misc by zubair AC = total = 48840</v>
          </cell>
          <cell r="E18292">
            <v>37840</v>
          </cell>
        </row>
        <row r="18293">
          <cell r="B18293" t="str">
            <v>Food Court (Hydery)</v>
          </cell>
          <cell r="C18293" t="str">
            <v>material</v>
          </cell>
          <cell r="D18293" t="str">
            <v>misc by zubair AC = total = 48840</v>
          </cell>
          <cell r="E18293">
            <v>11000</v>
          </cell>
        </row>
        <row r="18294">
          <cell r="B18294" t="str">
            <v>kumail bhai</v>
          </cell>
          <cell r="C18294" t="str">
            <v>material</v>
          </cell>
          <cell r="D18294" t="str">
            <v>purchased misc fitings</v>
          </cell>
          <cell r="E18294">
            <v>1500</v>
          </cell>
        </row>
        <row r="18295">
          <cell r="B18295" t="str">
            <v>o/m NASTP</v>
          </cell>
          <cell r="C18295" t="str">
            <v>material</v>
          </cell>
          <cell r="D18295" t="str">
            <v>purchased hydrlaulic pipe fittings 3/4</v>
          </cell>
          <cell r="E18295">
            <v>1500</v>
          </cell>
        </row>
        <row r="18296">
          <cell r="B18296" t="str">
            <v>office</v>
          </cell>
          <cell r="C18296" t="str">
            <v>office</v>
          </cell>
          <cell r="D18296" t="str">
            <v>bakhti</v>
          </cell>
          <cell r="E18296">
            <v>5000</v>
          </cell>
        </row>
        <row r="18297">
          <cell r="B18297" t="str">
            <v>ot area jpmc</v>
          </cell>
          <cell r="C18297" t="str">
            <v>flow tab</v>
          </cell>
          <cell r="D18297" t="str">
            <v>Cash paid</v>
          </cell>
          <cell r="E18297">
            <v>11000</v>
          </cell>
        </row>
        <row r="18298">
          <cell r="B18298" t="str">
            <v>VISA Fit-out Office</v>
          </cell>
          <cell r="C18298" t="str">
            <v>flow tab</v>
          </cell>
          <cell r="D18298" t="str">
            <v>Cash paid</v>
          </cell>
          <cell r="E18298">
            <v>20000</v>
          </cell>
        </row>
        <row r="18299">
          <cell r="B18299" t="str">
            <v>FTC Floors</v>
          </cell>
          <cell r="C18299" t="str">
            <v>salary</v>
          </cell>
          <cell r="D18299" t="str">
            <v>shafeeq remaining salary</v>
          </cell>
          <cell r="E18299">
            <v>3500</v>
          </cell>
        </row>
        <row r="18300">
          <cell r="B18300" t="str">
            <v>FTC Floors</v>
          </cell>
          <cell r="C18300" t="str">
            <v>fuel</v>
          </cell>
          <cell r="D18300" t="str">
            <v>paid</v>
          </cell>
          <cell r="E18300">
            <v>700</v>
          </cell>
        </row>
        <row r="18301">
          <cell r="B18301" t="str">
            <v>ueP 17th Floor</v>
          </cell>
          <cell r="C18301" t="str">
            <v xml:space="preserve">material </v>
          </cell>
          <cell r="D18301" t="str">
            <v>to faheem fo rmisc material</v>
          </cell>
          <cell r="E18301">
            <v>19000</v>
          </cell>
        </row>
        <row r="18302">
          <cell r="B18302" t="str">
            <v>BAH 22 &amp; 23rd Floor</v>
          </cell>
          <cell r="C18302" t="str">
            <v>Global Technologies</v>
          </cell>
          <cell r="D18302" t="str">
            <v>Online by adeel steel</v>
          </cell>
          <cell r="E18302">
            <v>1000000</v>
          </cell>
        </row>
        <row r="18303">
          <cell r="B18303" t="str">
            <v>Ernst &amp; Young</v>
          </cell>
          <cell r="C18303" t="str">
            <v>Zara Engineer</v>
          </cell>
          <cell r="D18303" t="str">
            <v>Online by Al Madina steel</v>
          </cell>
          <cell r="E18303">
            <v>500000</v>
          </cell>
        </row>
        <row r="18304">
          <cell r="B18304" t="str">
            <v>3rd Floor NASTP</v>
          </cell>
          <cell r="C18304" t="str">
            <v>united insulation</v>
          </cell>
          <cell r="D18304" t="str">
            <v>Online by Al Madina steel</v>
          </cell>
          <cell r="E18304">
            <v>150000</v>
          </cell>
        </row>
        <row r="18305">
          <cell r="B18305" t="str">
            <v>Meezan bank Head office</v>
          </cell>
          <cell r="C18305" t="str">
            <v>material</v>
          </cell>
          <cell r="D18305" t="str">
            <v>misc by shahid painter</v>
          </cell>
          <cell r="E18305">
            <v>10330</v>
          </cell>
        </row>
        <row r="18306">
          <cell r="B18306" t="str">
            <v>o/m NASTP</v>
          </cell>
          <cell r="C18306" t="str">
            <v>material</v>
          </cell>
          <cell r="D18306" t="str">
            <v>misc purchases by engr ISRAR Bhai</v>
          </cell>
          <cell r="E18306">
            <v>125960</v>
          </cell>
        </row>
        <row r="18307">
          <cell r="B18307" t="str">
            <v>VISA Fit-out Office</v>
          </cell>
          <cell r="C18307" t="str">
            <v>salary</v>
          </cell>
          <cell r="D18307" t="str">
            <v>Mubeen remaining salary of August 2023</v>
          </cell>
          <cell r="E18307">
            <v>33000</v>
          </cell>
        </row>
        <row r="18308">
          <cell r="B18308" t="str">
            <v>ueP 17th Floor</v>
          </cell>
          <cell r="C18308" t="str">
            <v>faheem elec</v>
          </cell>
          <cell r="D18308" t="str">
            <v>cash paid (as recommended by BH)</v>
          </cell>
          <cell r="E18308">
            <v>50000</v>
          </cell>
        </row>
        <row r="18309">
          <cell r="B18309" t="str">
            <v>Meezan bank Head office</v>
          </cell>
          <cell r="C18309" t="str">
            <v>fare</v>
          </cell>
          <cell r="D18309" t="str">
            <v>bykia to abid + Fuel</v>
          </cell>
          <cell r="E18309">
            <v>500</v>
          </cell>
        </row>
        <row r="18310">
          <cell r="B18310" t="str">
            <v>office</v>
          </cell>
          <cell r="C18310" t="str">
            <v>office</v>
          </cell>
          <cell r="D18310" t="str">
            <v>bakhti</v>
          </cell>
          <cell r="E18310">
            <v>1500</v>
          </cell>
        </row>
        <row r="18311">
          <cell r="B18311" t="str">
            <v>Various sites</v>
          </cell>
          <cell r="C18311" t="str">
            <v>fame international</v>
          </cell>
          <cell r="D18311" t="str">
            <v>paid cash</v>
          </cell>
          <cell r="E18311">
            <v>54400</v>
          </cell>
        </row>
        <row r="18312">
          <cell r="B18312" t="str">
            <v>Ernst &amp; Young</v>
          </cell>
          <cell r="C18312" t="str">
            <v>Build pro</v>
          </cell>
          <cell r="D18312" t="str">
            <v>Online by adeel steel</v>
          </cell>
          <cell r="E18312">
            <v>500000</v>
          </cell>
        </row>
        <row r="18313">
          <cell r="B18313" t="str">
            <v>Ernst &amp; Young</v>
          </cell>
          <cell r="C18313" t="str">
            <v>Ismail Gee</v>
          </cell>
          <cell r="D18313" t="str">
            <v>Advance given for porta fixtures (03 CHQs of Meezan given from adeel steel)</v>
          </cell>
          <cell r="E18313">
            <v>1010000</v>
          </cell>
        </row>
        <row r="18314">
          <cell r="B18314" t="str">
            <v>Ernst &amp; Young</v>
          </cell>
          <cell r="C18314" t="str">
            <v>Noman Engineering</v>
          </cell>
          <cell r="D18314" t="str">
            <v xml:space="preserve">Sheet hawala from al madina steel </v>
          </cell>
          <cell r="E18314">
            <v>1000000</v>
          </cell>
        </row>
        <row r="18315">
          <cell r="D18315" t="str">
            <v>Cash open chq available with Rehan</v>
          </cell>
          <cell r="E18315">
            <v>480000</v>
          </cell>
        </row>
        <row r="18316">
          <cell r="D18316" t="str">
            <v>Cash open chq available with Rehan</v>
          </cell>
          <cell r="E18316">
            <v>370000</v>
          </cell>
        </row>
        <row r="18317">
          <cell r="B18317" t="str">
            <v>Ernst &amp; Young</v>
          </cell>
          <cell r="C18317" t="str">
            <v>sajid pipe</v>
          </cell>
          <cell r="D18317" t="str">
            <v>Online by AL madina Steel</v>
          </cell>
          <cell r="E18317">
            <v>200000</v>
          </cell>
        </row>
        <row r="18318">
          <cell r="B18318" t="str">
            <v xml:space="preserve">MHR Personal </v>
          </cell>
          <cell r="C18318" t="str">
            <v>utilities bills</v>
          </cell>
          <cell r="D18318" t="str">
            <v>k elec bill paid</v>
          </cell>
          <cell r="E18318">
            <v>42810</v>
          </cell>
        </row>
        <row r="18319">
          <cell r="B18319" t="str">
            <v>office</v>
          </cell>
          <cell r="C18319" t="str">
            <v>utilities bills</v>
          </cell>
          <cell r="D18319" t="str">
            <v>k elec bill paid</v>
          </cell>
          <cell r="E18319">
            <v>18848</v>
          </cell>
        </row>
        <row r="18320">
          <cell r="B18320" t="str">
            <v>office</v>
          </cell>
          <cell r="C18320" t="str">
            <v>utilities bills</v>
          </cell>
          <cell r="D18320" t="str">
            <v>ssgc bill paid</v>
          </cell>
          <cell r="E18320">
            <v>670</v>
          </cell>
        </row>
        <row r="18321">
          <cell r="B18321" t="str">
            <v>Jameel baig Building</v>
          </cell>
          <cell r="C18321" t="str">
            <v>fare</v>
          </cell>
          <cell r="D18321" t="str">
            <v>paid</v>
          </cell>
          <cell r="E18321">
            <v>1000</v>
          </cell>
        </row>
        <row r="18322">
          <cell r="B18322" t="str">
            <v>3rd Floor NASTP</v>
          </cell>
          <cell r="C18322" t="str">
            <v>charity</v>
          </cell>
          <cell r="D18322" t="str">
            <v>paid</v>
          </cell>
          <cell r="E18322">
            <v>5000</v>
          </cell>
        </row>
        <row r="18323">
          <cell r="B18323" t="str">
            <v>office</v>
          </cell>
          <cell r="C18323" t="str">
            <v>office</v>
          </cell>
          <cell r="D18323" t="str">
            <v>bakhti</v>
          </cell>
          <cell r="E18323">
            <v>2000</v>
          </cell>
        </row>
        <row r="18324">
          <cell r="B18324" t="str">
            <v>Food Court (Hydery)</v>
          </cell>
          <cell r="C18324" t="str">
            <v>material</v>
          </cell>
          <cell r="D18324" t="str">
            <v>purchased misc material</v>
          </cell>
          <cell r="E18324">
            <v>51921</v>
          </cell>
        </row>
        <row r="18325">
          <cell r="B18325" t="str">
            <v>Food Court (Hydery)</v>
          </cell>
          <cell r="C18325" t="str">
            <v>material</v>
          </cell>
          <cell r="D18325" t="str">
            <v>purchased misc material</v>
          </cell>
          <cell r="E18325">
            <v>131538</v>
          </cell>
        </row>
        <row r="18326">
          <cell r="B18326" t="str">
            <v>office</v>
          </cell>
          <cell r="C18326" t="str">
            <v>office</v>
          </cell>
          <cell r="D18326" t="str">
            <v>purchased office stationery by nadeem bahi</v>
          </cell>
          <cell r="E18326">
            <v>11800</v>
          </cell>
        </row>
        <row r="18327">
          <cell r="B18327" t="str">
            <v>Ernst &amp; Young</v>
          </cell>
          <cell r="C18327" t="str">
            <v>Katyes</v>
          </cell>
          <cell r="D18327" t="str">
            <v>cash paid for sound liner roll</v>
          </cell>
          <cell r="E18327">
            <v>72000</v>
          </cell>
        </row>
        <row r="18328">
          <cell r="B18328" t="str">
            <v>office</v>
          </cell>
          <cell r="C18328" t="str">
            <v>office</v>
          </cell>
          <cell r="D18328" t="str">
            <v>bakhti</v>
          </cell>
          <cell r="E18328">
            <v>3000</v>
          </cell>
        </row>
        <row r="18329">
          <cell r="B18329" t="str">
            <v>Meezan bank Head office</v>
          </cell>
          <cell r="C18329" t="str">
            <v>material</v>
          </cell>
          <cell r="D18329" t="str">
            <v>Purchased welding rods and cuttings disc</v>
          </cell>
          <cell r="E18329">
            <v>11180</v>
          </cell>
        </row>
        <row r="18330">
          <cell r="B18330" t="str">
            <v>Ernst &amp; Young</v>
          </cell>
          <cell r="C18330" t="str">
            <v>fuel</v>
          </cell>
          <cell r="D18330" t="str">
            <v>by kamran</v>
          </cell>
          <cell r="E18330">
            <v>400</v>
          </cell>
        </row>
        <row r="18331">
          <cell r="B18331" t="str">
            <v>3rd Floor NASTP</v>
          </cell>
          <cell r="C18331" t="str">
            <v>fare</v>
          </cell>
          <cell r="D18331" t="str">
            <v>paid</v>
          </cell>
          <cell r="E18331">
            <v>800</v>
          </cell>
        </row>
        <row r="18332">
          <cell r="B18332" t="str">
            <v>Engro Office</v>
          </cell>
          <cell r="C18332" t="str">
            <v>fare</v>
          </cell>
          <cell r="D18332" t="str">
            <v>paid</v>
          </cell>
          <cell r="E18332">
            <v>800</v>
          </cell>
        </row>
        <row r="18333">
          <cell r="B18333" t="str">
            <v>Jameel baig Building</v>
          </cell>
          <cell r="C18333" t="str">
            <v>material</v>
          </cell>
          <cell r="D18333" t="str">
            <v>purchaed misc fittings and material by john</v>
          </cell>
          <cell r="E18333">
            <v>4250</v>
          </cell>
        </row>
        <row r="18334">
          <cell r="B18334" t="str">
            <v>daraz office</v>
          </cell>
          <cell r="C18334" t="str">
            <v>material</v>
          </cell>
          <cell r="D18334" t="str">
            <v>purchased misc fitings at site daraz by afsar</v>
          </cell>
          <cell r="E18334">
            <v>25000</v>
          </cell>
        </row>
        <row r="18335">
          <cell r="B18335" t="str">
            <v>BAH 22 &amp; 23rd Floor</v>
          </cell>
          <cell r="C18335" t="str">
            <v>noman</v>
          </cell>
          <cell r="D18335" t="str">
            <v>to engr noman</v>
          </cell>
          <cell r="E18335">
            <v>5500</v>
          </cell>
        </row>
        <row r="18336">
          <cell r="B18336" t="str">
            <v>3rd Floor NASTP</v>
          </cell>
          <cell r="C18336" t="str">
            <v>material</v>
          </cell>
          <cell r="D18336" t="str">
            <v>purchased c channel 3 x 1-1/2  150 rft from mughal</v>
          </cell>
          <cell r="E18336">
            <v>61000</v>
          </cell>
        </row>
        <row r="18337">
          <cell r="B18337" t="str">
            <v>Meezan bank Head office</v>
          </cell>
          <cell r="C18337" t="str">
            <v>material</v>
          </cell>
          <cell r="D18337" t="str">
            <v>misc by abid</v>
          </cell>
          <cell r="E18337">
            <v>5500</v>
          </cell>
        </row>
        <row r="18338">
          <cell r="B18338" t="str">
            <v>Engro Office</v>
          </cell>
          <cell r="C18338" t="str">
            <v>material</v>
          </cell>
          <cell r="D18338" t="str">
            <v>Purchased dammer tapes and channel (engro) by BH</v>
          </cell>
          <cell r="E18338">
            <v>10000</v>
          </cell>
        </row>
        <row r="18339">
          <cell r="B18339" t="str">
            <v>Engro Office</v>
          </cell>
          <cell r="C18339" t="str">
            <v>secure vision</v>
          </cell>
          <cell r="D18339" t="str">
            <v>Cash collected from Al madina steel</v>
          </cell>
          <cell r="E18339">
            <v>500000</v>
          </cell>
        </row>
        <row r="18340">
          <cell r="B18340" t="str">
            <v>ueP 17th Floor</v>
          </cell>
          <cell r="C18340" t="str">
            <v>IMS Engineering</v>
          </cell>
          <cell r="D18340" t="str">
            <v>Online by Al Madina steel (transfer in acc of naveed ali nawab)</v>
          </cell>
          <cell r="E18340">
            <v>500000</v>
          </cell>
        </row>
        <row r="18341">
          <cell r="B18341" t="str">
            <v>Meezan bank Head office</v>
          </cell>
          <cell r="C18341" t="str">
            <v>material</v>
          </cell>
          <cell r="D18341" t="str">
            <v>Purchased welding rods and cuttings disc</v>
          </cell>
          <cell r="E18341">
            <v>11180</v>
          </cell>
        </row>
        <row r="18342">
          <cell r="B18342" t="str">
            <v>Meezan bank Head office</v>
          </cell>
          <cell r="C18342" t="str">
            <v>fare</v>
          </cell>
          <cell r="D18342" t="str">
            <v>shifting of 5" pipe from nasir colony to site</v>
          </cell>
          <cell r="E18342">
            <v>3500</v>
          </cell>
        </row>
        <row r="18343">
          <cell r="B18343" t="str">
            <v>Food Court (Hydery)</v>
          </cell>
          <cell r="C18343" t="str">
            <v xml:space="preserve">material </v>
          </cell>
          <cell r="D18343" t="str">
            <v>purchaed pop ravit and rawal</v>
          </cell>
          <cell r="E18343">
            <v>3370</v>
          </cell>
        </row>
        <row r="18344">
          <cell r="B18344" t="str">
            <v>office</v>
          </cell>
          <cell r="C18344" t="str">
            <v>water tanker</v>
          </cell>
          <cell r="D18344" t="str">
            <v>paid</v>
          </cell>
          <cell r="E18344">
            <v>5330</v>
          </cell>
        </row>
        <row r="18345">
          <cell r="B18345" t="str">
            <v>office</v>
          </cell>
          <cell r="C18345" t="str">
            <v>office</v>
          </cell>
          <cell r="D18345" t="str">
            <v>bakhti</v>
          </cell>
          <cell r="E18345">
            <v>3000</v>
          </cell>
        </row>
        <row r="18346">
          <cell r="B18346" t="str">
            <v>Ernst &amp; Young</v>
          </cell>
          <cell r="C18346" t="str">
            <v>fare</v>
          </cell>
          <cell r="D18346" t="str">
            <v>VCD and butter fly damper from mehran to Site</v>
          </cell>
          <cell r="E18346">
            <v>3500</v>
          </cell>
        </row>
        <row r="18347">
          <cell r="B18347" t="str">
            <v>Meezan bank Head office</v>
          </cell>
          <cell r="C18347" t="str">
            <v>material</v>
          </cell>
          <cell r="D18347" t="str">
            <v>purchased 36 nos anchore bolt from mungo</v>
          </cell>
          <cell r="E18347">
            <v>2340</v>
          </cell>
        </row>
        <row r="18348">
          <cell r="B18348" t="str">
            <v>amreli steel</v>
          </cell>
          <cell r="C18348" t="str">
            <v>fare</v>
          </cell>
          <cell r="D18348" t="str">
            <v>bykia</v>
          </cell>
          <cell r="E18348">
            <v>250</v>
          </cell>
        </row>
        <row r="18349">
          <cell r="B18349" t="str">
            <v>Engro Office</v>
          </cell>
          <cell r="C18349" t="str">
            <v>saqib insulation</v>
          </cell>
          <cell r="D18349" t="str">
            <v>Online by adeel (Given in next bulling)</v>
          </cell>
          <cell r="E18349">
            <v>50000</v>
          </cell>
        </row>
        <row r="18350">
          <cell r="B18350" t="str">
            <v>3rd Floor NASTP</v>
          </cell>
          <cell r="C18350" t="str">
            <v>Crescent Corporation</v>
          </cell>
          <cell r="D18350" t="str">
            <v>Online by adeel (purchased 4" gate valve 02 nos)</v>
          </cell>
          <cell r="E18350">
            <v>48000</v>
          </cell>
        </row>
        <row r="18351">
          <cell r="B18351" t="str">
            <v>Jameel baig Building</v>
          </cell>
          <cell r="C18351" t="str">
            <v>material</v>
          </cell>
          <cell r="D18351" t="str">
            <v>purchaed misc fittings and material by john</v>
          </cell>
          <cell r="E18351">
            <v>5000</v>
          </cell>
        </row>
        <row r="18352">
          <cell r="B18352" t="str">
            <v>office</v>
          </cell>
          <cell r="C18352" t="str">
            <v>nadeem bhai</v>
          </cell>
          <cell r="D18352" t="str">
            <v>mobile balance</v>
          </cell>
          <cell r="E18352">
            <v>1000</v>
          </cell>
        </row>
        <row r="18353">
          <cell r="B18353" t="str">
            <v>office</v>
          </cell>
          <cell r="C18353" t="str">
            <v>office</v>
          </cell>
          <cell r="D18353" t="str">
            <v>bakhti</v>
          </cell>
          <cell r="E18353">
            <v>3000</v>
          </cell>
        </row>
        <row r="18354">
          <cell r="B18354" t="str">
            <v xml:space="preserve">MHR Personal </v>
          </cell>
          <cell r="C18354" t="str">
            <v>rehana aunty</v>
          </cell>
          <cell r="D18354" t="str">
            <v>mobile balance</v>
          </cell>
          <cell r="E18354">
            <v>1500</v>
          </cell>
        </row>
        <row r="18355">
          <cell r="B18355" t="str">
            <v>Meezan bank Head office</v>
          </cell>
          <cell r="C18355" t="str">
            <v>material</v>
          </cell>
          <cell r="D18355" t="str">
            <v>misc by nadeem bhai = 55600</v>
          </cell>
          <cell r="E18355">
            <v>36000</v>
          </cell>
        </row>
        <row r="18356">
          <cell r="B18356" t="str">
            <v>VISA Fit-out Office</v>
          </cell>
          <cell r="C18356" t="str">
            <v>material</v>
          </cell>
          <cell r="D18356" t="str">
            <v>misc by nadeem bhai = 55600</v>
          </cell>
          <cell r="E18356">
            <v>8000</v>
          </cell>
        </row>
        <row r="18357">
          <cell r="B18357" t="str">
            <v>o/m NASTP</v>
          </cell>
          <cell r="C18357" t="str">
            <v>material</v>
          </cell>
          <cell r="D18357" t="str">
            <v>misc by nadeem bhai = 55600</v>
          </cell>
          <cell r="E18357">
            <v>8000</v>
          </cell>
        </row>
        <row r="18358">
          <cell r="B18358" t="str">
            <v>PSYCHIATRY JPMC</v>
          </cell>
          <cell r="C18358" t="str">
            <v>material</v>
          </cell>
          <cell r="D18358" t="str">
            <v>misc by nadeem bhai = 55600</v>
          </cell>
          <cell r="E18358">
            <v>3600</v>
          </cell>
        </row>
        <row r="18359">
          <cell r="B18359" t="str">
            <v>Engro Office</v>
          </cell>
          <cell r="C18359" t="str">
            <v>material</v>
          </cell>
          <cell r="D18359" t="str">
            <v>misc by BH</v>
          </cell>
          <cell r="E18359">
            <v>5000</v>
          </cell>
        </row>
        <row r="18360">
          <cell r="B18360" t="str">
            <v>Engro Office</v>
          </cell>
          <cell r="C18360" t="str">
            <v>fuel</v>
          </cell>
          <cell r="D18360" t="str">
            <v>Fuel claimed by BH (Nov 23)</v>
          </cell>
          <cell r="E18360">
            <v>20000</v>
          </cell>
        </row>
        <row r="18361">
          <cell r="B18361" t="str">
            <v>ueP 17th Floor</v>
          </cell>
          <cell r="C18361" t="str">
            <v>fuel</v>
          </cell>
          <cell r="D18361" t="str">
            <v>Fuel claimed by BH (Dec 23)</v>
          </cell>
          <cell r="E18361">
            <v>20000</v>
          </cell>
        </row>
        <row r="18362">
          <cell r="B18362" t="str">
            <v>Meezan bank Head office</v>
          </cell>
          <cell r="C18362" t="str">
            <v>Zubair AC</v>
          </cell>
          <cell r="D18362" t="str">
            <v>Cash paid</v>
          </cell>
          <cell r="E18362">
            <v>15000</v>
          </cell>
        </row>
        <row r="18363">
          <cell r="B18363" t="str">
            <v>3rd Floor NASTP</v>
          </cell>
          <cell r="C18363" t="str">
            <v>transportation</v>
          </cell>
          <cell r="D18363" t="str">
            <v>paid for builty</v>
          </cell>
          <cell r="E18363">
            <v>1250</v>
          </cell>
        </row>
        <row r="18364">
          <cell r="B18364" t="str">
            <v>Ernst &amp; Young</v>
          </cell>
          <cell r="C18364" t="str">
            <v>fare</v>
          </cell>
          <cell r="D18364" t="str">
            <v>paid</v>
          </cell>
          <cell r="E18364">
            <v>3500</v>
          </cell>
        </row>
        <row r="18365">
          <cell r="B18365" t="str">
            <v>amreli steel</v>
          </cell>
          <cell r="C18365" t="str">
            <v>john</v>
          </cell>
          <cell r="D18365" t="str">
            <v>cash paid</v>
          </cell>
          <cell r="E18365">
            <v>50000</v>
          </cell>
        </row>
        <row r="18366">
          <cell r="B18366" t="str">
            <v>3rd Floor NASTP</v>
          </cell>
          <cell r="C18366" t="str">
            <v>material</v>
          </cell>
          <cell r="D18366" t="str">
            <v>colour material by ahsan</v>
          </cell>
          <cell r="E18366">
            <v>3680</v>
          </cell>
        </row>
        <row r="18367">
          <cell r="B18367" t="str">
            <v>BAF Maintenance</v>
          </cell>
          <cell r="C18367" t="str">
            <v>fare</v>
          </cell>
          <cell r="D18367" t="str">
            <v>paid</v>
          </cell>
          <cell r="E18367">
            <v>250</v>
          </cell>
        </row>
        <row r="18368">
          <cell r="B18368" t="str">
            <v>Ernst &amp; Young</v>
          </cell>
          <cell r="C18368" t="str">
            <v>misc</v>
          </cell>
          <cell r="D18368" t="str">
            <v>EY Site Staff Biryani (given by BH)</v>
          </cell>
          <cell r="E18368">
            <v>47000</v>
          </cell>
        </row>
        <row r="18369">
          <cell r="B18369" t="str">
            <v>3rd Floor NASTP</v>
          </cell>
          <cell r="C18369" t="str">
            <v>saeed sons</v>
          </cell>
          <cell r="D18369" t="str">
            <v>Chq Given to Saeed sons (Rec from Adeel Steel)</v>
          </cell>
          <cell r="E18369">
            <v>491000</v>
          </cell>
        </row>
        <row r="18370">
          <cell r="B18370" t="str">
            <v>Ernst &amp; Young</v>
          </cell>
          <cell r="C18370" t="str">
            <v>Global Technologies</v>
          </cell>
          <cell r="D18370" t="str">
            <v>Chq Given to Global tech (Rec from Mughal construction in safee)</v>
          </cell>
          <cell r="E18370">
            <v>650000</v>
          </cell>
        </row>
        <row r="18371">
          <cell r="B18371" t="str">
            <v>ueP 17th Floor</v>
          </cell>
          <cell r="C18371" t="str">
            <v>Global Technologies</v>
          </cell>
          <cell r="D18371" t="str">
            <v>Chq Given to Global tech (Rec from Mughal construction in safee)</v>
          </cell>
          <cell r="E18371">
            <v>700000</v>
          </cell>
        </row>
        <row r="18372">
          <cell r="B18372" t="str">
            <v>Meezan bank Head office</v>
          </cell>
          <cell r="C18372" t="str">
            <v>Guddu insulator</v>
          </cell>
          <cell r="D18372" t="str">
            <v>TO Guddu Imsulation in meezan by nadeem</v>
          </cell>
          <cell r="E18372">
            <v>10000</v>
          </cell>
        </row>
        <row r="18373">
          <cell r="B18373" t="str">
            <v>Riazeda project</v>
          </cell>
          <cell r="C18373" t="str">
            <v>Sheikh Wilayat</v>
          </cell>
          <cell r="D18373" t="str">
            <v>Purchased 02 Nos Breaker from shiekh wilayat by nadeem bhai</v>
          </cell>
          <cell r="E18373">
            <v>62400</v>
          </cell>
        </row>
        <row r="18374">
          <cell r="B18374" t="str">
            <v>3rd Floor NASTP</v>
          </cell>
          <cell r="C18374" t="str">
            <v>fare</v>
          </cell>
          <cell r="D18374" t="str">
            <v>paid</v>
          </cell>
          <cell r="E18374">
            <v>500</v>
          </cell>
        </row>
        <row r="18375">
          <cell r="B18375" t="str">
            <v>Food Court (Hydery)</v>
          </cell>
          <cell r="C18375" t="str">
            <v>charity</v>
          </cell>
          <cell r="D18375" t="str">
            <v>paid</v>
          </cell>
          <cell r="E18375">
            <v>5000</v>
          </cell>
        </row>
        <row r="18376">
          <cell r="B18376" t="str">
            <v>BAH 22 &amp; 23rd Floor</v>
          </cell>
          <cell r="C18376" t="str">
            <v>Wire</v>
          </cell>
          <cell r="D18376" t="str">
            <v>Purchased thermostat wire 3 core 1.5mm to faheem</v>
          </cell>
          <cell r="E18376">
            <v>29280</v>
          </cell>
        </row>
        <row r="18377">
          <cell r="B18377" t="str">
            <v>3rd Floor NASTP</v>
          </cell>
          <cell r="C18377" t="str">
            <v>material</v>
          </cell>
          <cell r="D18377" t="str">
            <v>purchased smoke gray paint</v>
          </cell>
          <cell r="E18377">
            <v>11060</v>
          </cell>
        </row>
        <row r="18378">
          <cell r="B18378" t="str">
            <v>3rd Floor NASTP</v>
          </cell>
          <cell r="C18378" t="str">
            <v>fare</v>
          </cell>
          <cell r="D18378" t="str">
            <v>paid</v>
          </cell>
          <cell r="E18378">
            <v>1000</v>
          </cell>
        </row>
        <row r="18379">
          <cell r="B18379" t="str">
            <v>o/m NASTP</v>
          </cell>
          <cell r="C18379" t="str">
            <v>salary</v>
          </cell>
          <cell r="D18379" t="str">
            <v>NASTP staff salary</v>
          </cell>
          <cell r="E18379">
            <v>649700</v>
          </cell>
        </row>
        <row r="18380">
          <cell r="B18380" t="str">
            <v>FTC Floors</v>
          </cell>
          <cell r="C18380" t="str">
            <v>salary</v>
          </cell>
          <cell r="D18380" t="str">
            <v>ftc staff salaries</v>
          </cell>
          <cell r="E18380">
            <v>169677.41935483873</v>
          </cell>
        </row>
        <row r="18381">
          <cell r="B18381" t="str">
            <v>office</v>
          </cell>
          <cell r="C18381" t="str">
            <v>salary</v>
          </cell>
          <cell r="D18381" t="str">
            <v xml:space="preserve">office staff salaries </v>
          </cell>
          <cell r="E18381">
            <v>260000</v>
          </cell>
        </row>
        <row r="18382">
          <cell r="B18382" t="str">
            <v>Food Court (Hydery)</v>
          </cell>
          <cell r="C18382" t="str">
            <v>salary</v>
          </cell>
          <cell r="D18382" t="str">
            <v>Abbas ustaf and gul</v>
          </cell>
          <cell r="E18382">
            <v>61200</v>
          </cell>
        </row>
        <row r="18383">
          <cell r="B18383" t="str">
            <v>Meezan bank Head office</v>
          </cell>
          <cell r="C18383" t="str">
            <v>salary</v>
          </cell>
          <cell r="D18383" t="str">
            <v>Amir engr salary</v>
          </cell>
          <cell r="E18383">
            <v>42700</v>
          </cell>
        </row>
        <row r="18384">
          <cell r="B18384" t="str">
            <v>Saifee Hospital</v>
          </cell>
          <cell r="C18384" t="str">
            <v>salary</v>
          </cell>
          <cell r="D18384" t="str">
            <v>Irfan bhai salary</v>
          </cell>
          <cell r="E18384">
            <v>36200</v>
          </cell>
        </row>
        <row r="18385">
          <cell r="B18385" t="str">
            <v>Meezan bank Head office</v>
          </cell>
          <cell r="C18385" t="str">
            <v>salary</v>
          </cell>
          <cell r="D18385" t="str">
            <v>Khsuhnood salary</v>
          </cell>
          <cell r="E18385">
            <v>44250</v>
          </cell>
        </row>
        <row r="18386">
          <cell r="B18386" t="str">
            <v>Meezan bank Head office</v>
          </cell>
          <cell r="C18386" t="str">
            <v>salary</v>
          </cell>
          <cell r="D18386" t="str">
            <v>Nadeem painter salary</v>
          </cell>
          <cell r="E18386">
            <v>34840</v>
          </cell>
        </row>
        <row r="18387">
          <cell r="B18387" t="str">
            <v>ueP 17th Floor</v>
          </cell>
          <cell r="C18387" t="str">
            <v>salary</v>
          </cell>
          <cell r="D18387" t="str">
            <v>Shahzaib salary</v>
          </cell>
          <cell r="E18387">
            <v>45000</v>
          </cell>
        </row>
        <row r="18388">
          <cell r="B18388" t="str">
            <v>Ernst &amp; Young</v>
          </cell>
          <cell r="C18388" t="str">
            <v>salary</v>
          </cell>
          <cell r="D18388" t="str">
            <v>Jahangeer salary</v>
          </cell>
          <cell r="E18388">
            <v>100500</v>
          </cell>
        </row>
        <row r="18389">
          <cell r="B18389" t="str">
            <v xml:space="preserve">O/M Nue Multiplex </v>
          </cell>
          <cell r="C18389" t="str">
            <v>salary</v>
          </cell>
          <cell r="D18389" t="str">
            <v>RMR staff salaries</v>
          </cell>
          <cell r="E18389">
            <v>137891.12903225806</v>
          </cell>
        </row>
        <row r="18390">
          <cell r="B18390" t="str">
            <v>O/M The Place</v>
          </cell>
          <cell r="C18390" t="str">
            <v>salary</v>
          </cell>
          <cell r="D18390" t="str">
            <v>Cinema staff salaries</v>
          </cell>
          <cell r="E18390">
            <v>128949.59677419355</v>
          </cell>
        </row>
        <row r="18391">
          <cell r="B18391" t="str">
            <v>Food Court (Hydery)</v>
          </cell>
          <cell r="C18391" t="str">
            <v>salary</v>
          </cell>
          <cell r="D18391" t="str">
            <v>Imran, Abid amjad ustad and sufyan</v>
          </cell>
          <cell r="E18391">
            <v>182668</v>
          </cell>
        </row>
        <row r="18392">
          <cell r="B18392" t="str">
            <v>ueP 17th Floor</v>
          </cell>
          <cell r="C18392" t="str">
            <v>salary</v>
          </cell>
          <cell r="D18392" t="str">
            <v>Noman ali salary</v>
          </cell>
          <cell r="E18392">
            <v>62250</v>
          </cell>
        </row>
        <row r="18393">
          <cell r="B18393" t="str">
            <v>Engro Office</v>
          </cell>
          <cell r="C18393" t="str">
            <v>salary</v>
          </cell>
          <cell r="D18393" t="str">
            <v>Raza salary</v>
          </cell>
          <cell r="E18393">
            <v>60000</v>
          </cell>
        </row>
        <row r="18394">
          <cell r="B18394" t="str">
            <v>Engro Office</v>
          </cell>
          <cell r="C18394" t="str">
            <v>salary</v>
          </cell>
          <cell r="D18394" t="str">
            <v>Usman salary</v>
          </cell>
          <cell r="E18394">
            <v>38258.06451612903</v>
          </cell>
        </row>
        <row r="18395">
          <cell r="B18395" t="str">
            <v>Ernst &amp; Young</v>
          </cell>
          <cell r="C18395" t="str">
            <v>salary</v>
          </cell>
          <cell r="D18395" t="str">
            <v>Lateef + chacha lateef salary</v>
          </cell>
          <cell r="E18395">
            <v>51900</v>
          </cell>
        </row>
        <row r="18396">
          <cell r="B18396" t="str">
            <v>Meezan bank Head office</v>
          </cell>
          <cell r="C18396" t="str">
            <v>salary</v>
          </cell>
          <cell r="D18396" t="str">
            <v>Shahid painter salary</v>
          </cell>
          <cell r="E18396">
            <v>41010</v>
          </cell>
        </row>
        <row r="18397">
          <cell r="B18397" t="str">
            <v>O/M The Place</v>
          </cell>
          <cell r="C18397" t="str">
            <v>salary</v>
          </cell>
          <cell r="D18397" t="str">
            <v>Zeeshan ac salary   + 3000 previous</v>
          </cell>
          <cell r="E18397">
            <v>31000</v>
          </cell>
        </row>
        <row r="18398">
          <cell r="B18398" t="str">
            <v>Standard chartered bank</v>
          </cell>
          <cell r="C18398" t="str">
            <v>salary</v>
          </cell>
          <cell r="D18398" t="str">
            <v>Fahad fareed salary</v>
          </cell>
          <cell r="E18398">
            <v>17750</v>
          </cell>
        </row>
        <row r="18399">
          <cell r="B18399" t="str">
            <v>FTC Floors</v>
          </cell>
          <cell r="C18399" t="str">
            <v>salary</v>
          </cell>
          <cell r="D18399" t="str">
            <v>FTC 3 staff salaries increased</v>
          </cell>
          <cell r="E18399">
            <v>105000</v>
          </cell>
        </row>
        <row r="18400">
          <cell r="B18400" t="str">
            <v>O/M The Place</v>
          </cell>
          <cell r="C18400" t="str">
            <v>salary</v>
          </cell>
          <cell r="D18400" t="str">
            <v>mumtaz 5 leaves wave office by bilal habib</v>
          </cell>
          <cell r="E18400">
            <v>6050</v>
          </cell>
        </row>
        <row r="18401">
          <cell r="B18401" t="str">
            <v>Jameel baig Building</v>
          </cell>
          <cell r="C18401" t="str">
            <v>material</v>
          </cell>
          <cell r="D18401" t="str">
            <v>purchased rubber isolator</v>
          </cell>
          <cell r="E18401">
            <v>1500</v>
          </cell>
        </row>
        <row r="18402">
          <cell r="B18402" t="str">
            <v>3rd Floor NASTP</v>
          </cell>
          <cell r="C18402" t="str">
            <v>material</v>
          </cell>
          <cell r="D18402" t="str">
            <v>purchased hanging clamp</v>
          </cell>
          <cell r="E18402">
            <v>2715</v>
          </cell>
        </row>
        <row r="18403">
          <cell r="B18403" t="str">
            <v>Meezan bank Head office</v>
          </cell>
          <cell r="C18403" t="str">
            <v>material</v>
          </cell>
          <cell r="D18403" t="str">
            <v>channel, angle purchase by nadeem</v>
          </cell>
          <cell r="E18403">
            <v>27400</v>
          </cell>
        </row>
        <row r="18404">
          <cell r="B18404" t="str">
            <v>Jameel baig Building</v>
          </cell>
          <cell r="C18404" t="str">
            <v>faheem elec</v>
          </cell>
          <cell r="D18404" t="str">
            <v>Paid in labour</v>
          </cell>
          <cell r="E18404">
            <v>5000</v>
          </cell>
        </row>
        <row r="18405">
          <cell r="B18405" t="str">
            <v>Bahria project</v>
          </cell>
          <cell r="C18405" t="str">
            <v>fuel</v>
          </cell>
          <cell r="D18405" t="str">
            <v>to ajmad ustad Recommended by nadeem bhai</v>
          </cell>
          <cell r="E18405">
            <v>2700</v>
          </cell>
        </row>
        <row r="18406">
          <cell r="B18406" t="str">
            <v>Food Court (Hydery)</v>
          </cell>
          <cell r="C18406" t="str">
            <v>Shakeel duct</v>
          </cell>
          <cell r="D18406" t="str">
            <v>Given by Nadeem bahi</v>
          </cell>
          <cell r="E18406">
            <v>5000</v>
          </cell>
        </row>
        <row r="18407">
          <cell r="C18407" t="str">
            <v>Katyes</v>
          </cell>
          <cell r="D18407" t="str">
            <v>Online by Al madina steel</v>
          </cell>
          <cell r="E18407">
            <v>300000</v>
          </cell>
        </row>
        <row r="18408">
          <cell r="B18408" t="str">
            <v>Jameel baig Building</v>
          </cell>
          <cell r="C18408" t="str">
            <v>material</v>
          </cell>
          <cell r="D18408" t="str">
            <v>Purchased vertical pump from  make grunfosTayyab electric &amp; company</v>
          </cell>
          <cell r="E18408">
            <v>90000</v>
          </cell>
        </row>
        <row r="18409">
          <cell r="B18409" t="str">
            <v>Ernst &amp; Young</v>
          </cell>
          <cell r="C18409" t="str">
            <v>misc</v>
          </cell>
          <cell r="D18409" t="str">
            <v>by jahangeer</v>
          </cell>
          <cell r="E18409">
            <v>4200</v>
          </cell>
        </row>
        <row r="18410">
          <cell r="B18410" t="str">
            <v>Food Court (Hydery)</v>
          </cell>
          <cell r="C18410" t="str">
            <v>shakeel duct</v>
          </cell>
          <cell r="D18410" t="str">
            <v>cash paid 1st adv</v>
          </cell>
          <cell r="E18410">
            <v>15000</v>
          </cell>
        </row>
        <row r="18411">
          <cell r="B18411" t="str">
            <v>office</v>
          </cell>
          <cell r="C18411" t="str">
            <v>office</v>
          </cell>
          <cell r="D18411" t="str">
            <v>bakhti</v>
          </cell>
          <cell r="E18411">
            <v>3000</v>
          </cell>
        </row>
        <row r="18412">
          <cell r="B18412" t="str">
            <v xml:space="preserve">MHR Personal </v>
          </cell>
          <cell r="C18412" t="str">
            <v>utilities bills</v>
          </cell>
          <cell r="D18412" t="str">
            <v>ssgc bill paid</v>
          </cell>
          <cell r="E18412">
            <v>860</v>
          </cell>
        </row>
        <row r="18413">
          <cell r="B18413" t="str">
            <v>Ernst &amp; Young</v>
          </cell>
          <cell r="C18413" t="str">
            <v>fare</v>
          </cell>
          <cell r="D18413" t="str">
            <v>paid</v>
          </cell>
          <cell r="E18413">
            <v>2700</v>
          </cell>
        </row>
        <row r="18414">
          <cell r="B18414" t="str">
            <v>3rd Floor NASTP</v>
          </cell>
          <cell r="C18414" t="str">
            <v>fare</v>
          </cell>
          <cell r="D18414" t="str">
            <v>paid</v>
          </cell>
          <cell r="E18414">
            <v>1500</v>
          </cell>
        </row>
        <row r="18415">
          <cell r="B18415" t="str">
            <v>Meezan bank Head office</v>
          </cell>
          <cell r="C18415" t="str">
            <v>abdullah enterprises</v>
          </cell>
          <cell r="D18415" t="str">
            <v>cash paid against Bill # 10 &amp; 11 for air devices</v>
          </cell>
          <cell r="E18415">
            <v>19100</v>
          </cell>
        </row>
        <row r="18416">
          <cell r="B18416" t="str">
            <v>Standard chartered bank</v>
          </cell>
          <cell r="C18416" t="str">
            <v>iqbal sons</v>
          </cell>
          <cell r="D18416" t="str">
            <v>CHQ given to sheikh traders care off Adeel steel (Rec from Total in BAH deal) = 1,075,700</v>
          </cell>
          <cell r="E18416">
            <v>91980</v>
          </cell>
        </row>
        <row r="18417">
          <cell r="B18417" t="str">
            <v>OT area JPMC</v>
          </cell>
          <cell r="C18417" t="str">
            <v>iqbal sons</v>
          </cell>
          <cell r="D18417" t="str">
            <v>CHQ given to sheikh traders care off Adeel steel (Rec from Total in BAH deal) = 1,075,700</v>
          </cell>
          <cell r="E18417">
            <v>21340</v>
          </cell>
        </row>
        <row r="18418">
          <cell r="B18418" t="str">
            <v>Riazeda project</v>
          </cell>
          <cell r="C18418" t="str">
            <v>iqbal sons</v>
          </cell>
          <cell r="D18418" t="str">
            <v>CHQ given to sheikh traders care off Adeel steel (Rec from Total in BAH deal) = 1,075,700</v>
          </cell>
          <cell r="E18418">
            <v>140985</v>
          </cell>
        </row>
        <row r="18419">
          <cell r="B18419" t="str">
            <v>BAH 22 &amp; 23rd Floor</v>
          </cell>
          <cell r="C18419" t="str">
            <v>iqbal sons</v>
          </cell>
          <cell r="D18419" t="str">
            <v>CHQ given to sheikh traders care off Adeel steel (Rec from Total in BAH deal) = 1,075,700</v>
          </cell>
          <cell r="E18419">
            <v>15980</v>
          </cell>
        </row>
        <row r="18420">
          <cell r="B18420" t="str">
            <v>Amreli steel</v>
          </cell>
          <cell r="C18420" t="str">
            <v>iqbal sons</v>
          </cell>
          <cell r="D18420" t="str">
            <v>CHQ given to sheikh traders care off Adeel steel (Rec from Total in BAH deal) = 1,075,700</v>
          </cell>
          <cell r="E18420">
            <v>45000</v>
          </cell>
        </row>
        <row r="18421">
          <cell r="B18421" t="str">
            <v>Ashrae Tech</v>
          </cell>
          <cell r="C18421" t="str">
            <v>iqbal sons</v>
          </cell>
          <cell r="D18421" t="str">
            <v>CHQ given to sheikh traders care off Adeel steel (Rec from Total in BAH deal) = 1,075,700</v>
          </cell>
          <cell r="E18421">
            <v>114255</v>
          </cell>
        </row>
        <row r="18422">
          <cell r="B18422" t="str">
            <v>Engro office</v>
          </cell>
          <cell r="C18422" t="str">
            <v>iqbal sons</v>
          </cell>
          <cell r="D18422" t="str">
            <v>CHQ given to sheikh traders care off Adeel steel (Rec from Total in BAH deal) = 1,075,700</v>
          </cell>
          <cell r="E18422">
            <v>83530</v>
          </cell>
        </row>
        <row r="18423">
          <cell r="B18423" t="str">
            <v>Badri Office</v>
          </cell>
          <cell r="C18423" t="str">
            <v>iqbal sons</v>
          </cell>
          <cell r="D18423" t="str">
            <v>CHQ given to sheikh traders care off Adeel steel (Rec from Total in BAH deal) = 1,075,700</v>
          </cell>
          <cell r="E18423">
            <v>65500</v>
          </cell>
        </row>
        <row r="18424">
          <cell r="B18424" t="str">
            <v>Dawood Center</v>
          </cell>
          <cell r="C18424" t="str">
            <v>iqbal sons</v>
          </cell>
          <cell r="D18424" t="str">
            <v>CHQ given to sheikh traders care off Adeel steel (Rec from Total in BAH deal) = 1,075,700</v>
          </cell>
          <cell r="E18424">
            <v>250855</v>
          </cell>
        </row>
        <row r="18425">
          <cell r="B18425" t="str">
            <v>Daraz Office</v>
          </cell>
          <cell r="C18425" t="str">
            <v>iqbal sons</v>
          </cell>
          <cell r="D18425" t="str">
            <v>CHQ given to sheikh traders care off Adeel steel (Rec from Total in BAH deal) = 1,075,700</v>
          </cell>
          <cell r="E18425">
            <v>41135</v>
          </cell>
        </row>
        <row r="18426">
          <cell r="C18426" t="str">
            <v>iqbal sons</v>
          </cell>
          <cell r="D18426" t="str">
            <v>CHQ given to sheikh traders care off Adeel steel (Rec from Total in BAH deal) = 1,075,700</v>
          </cell>
          <cell r="E18426">
            <v>205140</v>
          </cell>
        </row>
        <row r="18427">
          <cell r="B18427" t="str">
            <v>BAH 22 &amp; 23rd Floor</v>
          </cell>
          <cell r="C18427" t="str">
            <v>Global Technologies</v>
          </cell>
          <cell r="D18427" t="str">
            <v>CHQ Paid (CHQ given from Total in BAH deal Rec)</v>
          </cell>
          <cell r="E18427">
            <v>1000000</v>
          </cell>
        </row>
        <row r="18428">
          <cell r="B18428" t="str">
            <v>amreli steel</v>
          </cell>
          <cell r="C18428" t="str">
            <v>Nawaz insulator</v>
          </cell>
          <cell r="D18428" t="str">
            <v>MCB chq 1973738852 final payment in amreli</v>
          </cell>
          <cell r="E18428">
            <v>153000</v>
          </cell>
        </row>
        <row r="18429">
          <cell r="B18429" t="str">
            <v>UEP 17th Floor</v>
          </cell>
          <cell r="C18429" t="str">
            <v>Nawaz insulator</v>
          </cell>
          <cell r="D18429" t="str">
            <v>MCB chq 1973738853</v>
          </cell>
          <cell r="E18429">
            <v>150000</v>
          </cell>
        </row>
        <row r="18430">
          <cell r="B18430" t="str">
            <v>BAH 22 &amp; 23rd Floor</v>
          </cell>
          <cell r="C18430" t="str">
            <v>Faheem Electrician</v>
          </cell>
          <cell r="D18430" t="str">
            <v xml:space="preserve">MCB chq 1973738854  =  242,0000
MCB chq 1933400324  =   100,000 (This Chq given to faheen in LOAN on 03-03-23 now deduct in his hisaab)   </v>
          </cell>
          <cell r="E18430">
            <v>98000</v>
          </cell>
        </row>
        <row r="18431">
          <cell r="B18431" t="str">
            <v>Tri fit Gym</v>
          </cell>
          <cell r="C18431" t="str">
            <v>Faheem Electrician</v>
          </cell>
          <cell r="D18431" t="str">
            <v xml:space="preserve">MCB chq 1973738854  =  242,0000
MCB chq 1933400324  =   100,000 (This Chq given to faheen in LOAN on 03-03-23 now deduct in his hisaab)   </v>
          </cell>
          <cell r="E18431">
            <v>50000</v>
          </cell>
        </row>
        <row r="18432">
          <cell r="B18432" t="str">
            <v>BAH Center point</v>
          </cell>
          <cell r="C18432" t="str">
            <v>Faheem Electrician</v>
          </cell>
          <cell r="D18432" t="str">
            <v xml:space="preserve">MCB chq 1973738854  =  242,0000
MCB chq 1933400324  =   100,000 (This Chq given to faheen in LOAN on 03-03-23 now deduct in his hisaab)   </v>
          </cell>
          <cell r="E18432">
            <v>61000</v>
          </cell>
        </row>
        <row r="18433">
          <cell r="B18433" t="str">
            <v>Sana Safinaz</v>
          </cell>
          <cell r="C18433" t="str">
            <v>Faheem Electrician</v>
          </cell>
          <cell r="D18433" t="str">
            <v xml:space="preserve">MCB chq 1973738854  =  242,0000
MCB chq 1933400324  =   100,000 (This Chq given to faheen in LOAN on 03-03-23 now deduct in his hisaab)   </v>
          </cell>
          <cell r="E18433">
            <v>25000</v>
          </cell>
        </row>
        <row r="18434">
          <cell r="B18434" t="str">
            <v>VISA Variation Work</v>
          </cell>
          <cell r="C18434" t="str">
            <v>Faheem Electrician</v>
          </cell>
          <cell r="D18434" t="str">
            <v xml:space="preserve">MCB chq 1973738854  =  242,0000
MCB chq 1933400324  =   100,000 (This Chq given to faheen in LOAN on 03-03-23 now deduct in his hisaab)   </v>
          </cell>
          <cell r="E18434">
            <v>55000</v>
          </cell>
        </row>
        <row r="18435">
          <cell r="B18435" t="str">
            <v>daraz office</v>
          </cell>
          <cell r="C18435" t="str">
            <v>Faheem Electrician</v>
          </cell>
          <cell r="D18435" t="str">
            <v xml:space="preserve">MCB chq 1973738854  =  242,0000
MCB chq 1933400324  =   100,000 (This Chq given to faheen in LOAN on 03-03-23 now deduct in his hisaab)   </v>
          </cell>
          <cell r="E18435">
            <v>53000</v>
          </cell>
        </row>
        <row r="18436">
          <cell r="B18436" t="str">
            <v>BAH 22 &amp; 23rd Floor</v>
          </cell>
          <cell r="C18436" t="str">
            <v>saqib insulation</v>
          </cell>
          <cell r="D18436" t="str">
            <v>MCB chq 1973738855   =  110,000</v>
          </cell>
          <cell r="E18436">
            <v>31000</v>
          </cell>
        </row>
        <row r="18437">
          <cell r="B18437" t="str">
            <v>Dawood Center</v>
          </cell>
          <cell r="C18437" t="str">
            <v>saqib insulation</v>
          </cell>
          <cell r="D18437" t="str">
            <v>MCB chq 1973738855   =  110,000</v>
          </cell>
          <cell r="E18437">
            <v>16000</v>
          </cell>
        </row>
        <row r="18438">
          <cell r="B18438" t="str">
            <v>Engro Office</v>
          </cell>
          <cell r="C18438" t="str">
            <v>saqib insulation</v>
          </cell>
          <cell r="D18438" t="str">
            <v>MCB chq 1973738855   =  110,000</v>
          </cell>
          <cell r="E18438">
            <v>54000</v>
          </cell>
        </row>
        <row r="18439">
          <cell r="B18439" t="str">
            <v>ueP 17th Floor</v>
          </cell>
          <cell r="C18439" t="str">
            <v>saqib insulation</v>
          </cell>
          <cell r="D18439" t="str">
            <v>MCB chq 1973738855   =  110,000</v>
          </cell>
          <cell r="E18439">
            <v>6000</v>
          </cell>
        </row>
        <row r="18440">
          <cell r="B18440" t="str">
            <v>amreli steel</v>
          </cell>
          <cell r="C18440" t="str">
            <v>saqib insulation</v>
          </cell>
          <cell r="D18440" t="str">
            <v>MCB chq 1973738855   =  110,000</v>
          </cell>
          <cell r="E18440">
            <v>4000</v>
          </cell>
        </row>
        <row r="18441">
          <cell r="B18441" t="str">
            <v>O/M The Place</v>
          </cell>
          <cell r="C18441" t="str">
            <v>SST Tax</v>
          </cell>
          <cell r="D18441" t="str">
            <v>MCB chq 1973738856   =  81,658</v>
          </cell>
          <cell r="E18441">
            <v>32760</v>
          </cell>
        </row>
        <row r="18442">
          <cell r="B18442" t="str">
            <v xml:space="preserve">O/M Nue Multiplex </v>
          </cell>
          <cell r="C18442" t="str">
            <v>SST Tax</v>
          </cell>
          <cell r="D18442" t="str">
            <v>MCB chq 1973738856   =  81,658</v>
          </cell>
          <cell r="E18442">
            <v>35360</v>
          </cell>
        </row>
        <row r="18443">
          <cell r="B18443" t="str">
            <v>Ahmed Villa</v>
          </cell>
          <cell r="C18443" t="str">
            <v>SST Tax</v>
          </cell>
          <cell r="D18443" t="str">
            <v>MCB chq 1973738856   =  81,658</v>
          </cell>
          <cell r="E18443">
            <v>11960</v>
          </cell>
        </row>
        <row r="18444">
          <cell r="B18444" t="str">
            <v>Food Court (Hydery)</v>
          </cell>
          <cell r="C18444" t="str">
            <v>SST Tax</v>
          </cell>
          <cell r="D18444" t="str">
            <v>MCB chq 1973738856   =  81,658</v>
          </cell>
          <cell r="E18444">
            <v>17316</v>
          </cell>
        </row>
        <row r="18445">
          <cell r="B18445" t="str">
            <v>BAF 10A floor</v>
          </cell>
          <cell r="C18445" t="str">
            <v>SST Tax</v>
          </cell>
          <cell r="D18445" t="str">
            <v>MCB chq 1973738856   =  81,658 (has credit note)</v>
          </cell>
          <cell r="E18445">
            <v>-15738</v>
          </cell>
        </row>
        <row r="18446">
          <cell r="B18446" t="str">
            <v>Meezan bank Head office</v>
          </cell>
          <cell r="C18446" t="str">
            <v>saeed sons</v>
          </cell>
          <cell r="D18446" t="str">
            <v>CHq rec from IK in Dawood center</v>
          </cell>
          <cell r="E18446">
            <v>1154145</v>
          </cell>
        </row>
        <row r="18447">
          <cell r="B18447" t="str">
            <v>Engro Office</v>
          </cell>
          <cell r="C18447" t="str">
            <v>Raees brothers</v>
          </cell>
          <cell r="D18447" t="str">
            <v>CHQ rec from Adeel steel (meezan cross chq A-87074027</v>
          </cell>
          <cell r="E18447">
            <v>400000</v>
          </cell>
        </row>
        <row r="18448">
          <cell r="B18448" t="str">
            <v>Ernst &amp; Young</v>
          </cell>
          <cell r="C18448" t="str">
            <v>Mehran Engineering</v>
          </cell>
          <cell r="D18448" t="str">
            <v>CHQ rec from Total construction in BAH project</v>
          </cell>
          <cell r="E18448">
            <v>600000</v>
          </cell>
        </row>
        <row r="18449">
          <cell r="B18449" t="str">
            <v>Ernst &amp; Young</v>
          </cell>
          <cell r="C18449" t="str">
            <v>saeed sons</v>
          </cell>
          <cell r="D18449" t="str">
            <v>CHQ rec from IK in Riazeda project</v>
          </cell>
          <cell r="E18449">
            <v>1119250</v>
          </cell>
        </row>
        <row r="18450">
          <cell r="B18450" t="str">
            <v>Standard chartered bank</v>
          </cell>
          <cell r="C18450" t="str">
            <v>Rafay</v>
          </cell>
          <cell r="D18450" t="str">
            <v>MCB chq 1973738862</v>
          </cell>
          <cell r="E18450">
            <v>100000</v>
          </cell>
        </row>
        <row r="18451">
          <cell r="B18451" t="str">
            <v>BAH 22 &amp; 23rd Floor</v>
          </cell>
          <cell r="C18451" t="str">
            <v>Received</v>
          </cell>
          <cell r="D18451" t="str">
            <v>Received from Total (Chq given to Shaikh traders against GST invoice)</v>
          </cell>
          <cell r="F18451">
            <v>4096986</v>
          </cell>
        </row>
        <row r="18452">
          <cell r="B18452" t="str">
            <v>BAH 22 &amp; 23rd Floor</v>
          </cell>
          <cell r="C18452" t="str">
            <v>Received</v>
          </cell>
          <cell r="D18452" t="str">
            <v>1% invoice charges</v>
          </cell>
          <cell r="E18452">
            <v>41000</v>
          </cell>
        </row>
        <row r="18453">
          <cell r="B18453" t="str">
            <v>Dawood Center</v>
          </cell>
          <cell r="C18453" t="str">
            <v>Received</v>
          </cell>
          <cell r="D18453" t="str">
            <v>Received from IK (Chq given to Karachi Steel Traders against GST invoice care off Adeel bhai)</v>
          </cell>
          <cell r="F18453">
            <v>8000000</v>
          </cell>
        </row>
        <row r="18454">
          <cell r="B18454" t="str">
            <v>Dawood Center</v>
          </cell>
          <cell r="C18454" t="str">
            <v>Received</v>
          </cell>
          <cell r="D18454" t="str">
            <v>1% invoice charges</v>
          </cell>
          <cell r="E18454">
            <v>80000</v>
          </cell>
        </row>
        <row r="18455">
          <cell r="B18455" t="str">
            <v>Dawood Center</v>
          </cell>
          <cell r="C18455" t="str">
            <v>Received</v>
          </cell>
          <cell r="D18455" t="str">
            <v>Received from IK (Chq given to saeed sons against GST invoice)</v>
          </cell>
          <cell r="F18455">
            <v>1154145</v>
          </cell>
        </row>
        <row r="18456">
          <cell r="B18456" t="str">
            <v>o/m NASTP</v>
          </cell>
          <cell r="C18456" t="str">
            <v>Received</v>
          </cell>
          <cell r="D18456" t="str">
            <v>Operation and maintenance charges Oct 23 + Nov (Received from Client NAST given to BH)</v>
          </cell>
          <cell r="F18456">
            <v>2920000</v>
          </cell>
        </row>
        <row r="18457">
          <cell r="B18457" t="str">
            <v>ueP 17th Floor</v>
          </cell>
          <cell r="C18457" t="str">
            <v>Received</v>
          </cell>
          <cell r="D18457" t="str">
            <v xml:space="preserve">Received against IPC-02 </v>
          </cell>
          <cell r="F18457">
            <v>7925552</v>
          </cell>
        </row>
        <row r="18458">
          <cell r="B18458" t="str">
            <v>Food Court (Hydery)</v>
          </cell>
          <cell r="C18458" t="str">
            <v>Received</v>
          </cell>
          <cell r="D18458" t="str">
            <v>Received against HVAC and Fire Installation scope invoice No 1022 &amp; 1023</v>
          </cell>
          <cell r="F18458">
            <v>1012687</v>
          </cell>
        </row>
        <row r="18459">
          <cell r="B18459" t="str">
            <v>Food Court (Hydery)</v>
          </cell>
          <cell r="C18459" t="str">
            <v>Received</v>
          </cell>
          <cell r="D18459" t="str">
            <v>Received against Air Curtain Work Invoice # 323 &amp; SST invoice No 1021</v>
          </cell>
          <cell r="F18459">
            <v>467659</v>
          </cell>
        </row>
        <row r="18460">
          <cell r="B18460" t="str">
            <v>Saifee hospital</v>
          </cell>
          <cell r="C18460" t="str">
            <v>Received</v>
          </cell>
          <cell r="D18460" t="str">
            <v>Received against 1st running bill (cash cross cheque) Given to majid plumber</v>
          </cell>
          <cell r="F18460">
            <v>550000</v>
          </cell>
        </row>
        <row r="18461">
          <cell r="B18461" t="str">
            <v>Saifee hospital</v>
          </cell>
          <cell r="C18461" t="str">
            <v>Received</v>
          </cell>
          <cell r="D18461" t="str">
            <v>Received against 1st running bill (Given to Global Technologies)</v>
          </cell>
          <cell r="F18461">
            <v>650000</v>
          </cell>
        </row>
        <row r="18462">
          <cell r="B18462" t="str">
            <v>Saifee hospital</v>
          </cell>
          <cell r="C18462" t="str">
            <v>Received</v>
          </cell>
          <cell r="D18462" t="str">
            <v>Received against 1st running bill (Given to Global Technologies)</v>
          </cell>
          <cell r="F18462">
            <v>700000</v>
          </cell>
        </row>
        <row r="18463">
          <cell r="B18463" t="str">
            <v>Ernst &amp; Young</v>
          </cell>
          <cell r="C18463" t="str">
            <v>Received</v>
          </cell>
          <cell r="D18463" t="str">
            <v>Received Mobilization advance (Given to Al madian Steel traders)</v>
          </cell>
          <cell r="F18463">
            <v>10000000</v>
          </cell>
        </row>
        <row r="18464">
          <cell r="B18464" t="str">
            <v>Ernst &amp; Young</v>
          </cell>
          <cell r="C18464" t="str">
            <v>Received</v>
          </cell>
          <cell r="D18464" t="str">
            <v>1% invoice charges</v>
          </cell>
          <cell r="E18464">
            <v>76000</v>
          </cell>
        </row>
        <row r="18465">
          <cell r="B18465" t="str">
            <v>3rd Floor NASTP</v>
          </cell>
          <cell r="C18465" t="str">
            <v>Received</v>
          </cell>
          <cell r="D18465" t="str">
            <v>Received Mobilization advance (Given to Bilal bhai)</v>
          </cell>
          <cell r="F18465">
            <v>9316872</v>
          </cell>
        </row>
        <row r="18466">
          <cell r="B18466" t="str">
            <v>O/M The Place</v>
          </cell>
          <cell r="C18466" t="str">
            <v>Received</v>
          </cell>
          <cell r="D18466" t="str">
            <v>received Dec 2023 bill</v>
          </cell>
          <cell r="F18466">
            <v>359992</v>
          </cell>
        </row>
        <row r="18467">
          <cell r="B18467" t="str">
            <v>Riazeda project</v>
          </cell>
          <cell r="C18467" t="str">
            <v>Received</v>
          </cell>
          <cell r="D18467" t="str">
            <v>Received from IK (Given to saeed sons against GST invoice)</v>
          </cell>
          <cell r="F18467">
            <v>1119250</v>
          </cell>
        </row>
        <row r="18468">
          <cell r="B18468" t="str">
            <v>naveed malik</v>
          </cell>
          <cell r="C18468" t="str">
            <v>Received</v>
          </cell>
          <cell r="D18468" t="str">
            <v>Received cash by Nadeem bhai (Given to Rehan in Office cash)</v>
          </cell>
          <cell r="F18468">
            <v>500000</v>
          </cell>
        </row>
        <row r="18469">
          <cell r="B18469" t="str">
            <v>UEP 17th Floor</v>
          </cell>
          <cell r="C18469" t="str">
            <v>Received</v>
          </cell>
          <cell r="D18469" t="str">
            <v>1% invoice charges for MCB chq # 197373886 given to Universal traders care off Adeel Steel for SST inpt adjustment in UEP Final payment received</v>
          </cell>
          <cell r="E18469">
            <v>78000</v>
          </cell>
        </row>
        <row r="18470">
          <cell r="B18470" t="str">
            <v>Food Court (Hydery)</v>
          </cell>
          <cell r="C18470" t="str">
            <v>Received</v>
          </cell>
          <cell r="D18470" t="str">
            <v>Received against HVAC and Fire Material Scope invoices No 330 &amp; 332</v>
          </cell>
          <cell r="F18470">
            <v>1013457</v>
          </cell>
        </row>
        <row r="18471">
          <cell r="B18471" t="str">
            <v>3rd Floor NASTP</v>
          </cell>
          <cell r="C18471" t="str">
            <v>fare</v>
          </cell>
          <cell r="D18471" t="str">
            <v>paid</v>
          </cell>
          <cell r="E18471">
            <v>2000</v>
          </cell>
        </row>
        <row r="18472">
          <cell r="B18472" t="str">
            <v>office</v>
          </cell>
          <cell r="C18472" t="str">
            <v>office</v>
          </cell>
          <cell r="D18472" t="str">
            <v xml:space="preserve">Purchased printer copier WIFI (Copier, scanner, printer)
HP MFP 435 </v>
          </cell>
          <cell r="E18472">
            <v>121000</v>
          </cell>
        </row>
        <row r="18473">
          <cell r="B18473" t="str">
            <v>office</v>
          </cell>
          <cell r="C18473" t="str">
            <v>office</v>
          </cell>
          <cell r="D18473" t="str">
            <v>office expenses</v>
          </cell>
          <cell r="E18473">
            <v>5000</v>
          </cell>
        </row>
        <row r="18474">
          <cell r="B18474" t="str">
            <v>Meezan bank Head office</v>
          </cell>
          <cell r="C18474" t="str">
            <v>material</v>
          </cell>
          <cell r="D18474" t="str">
            <v>purchased MS pipe from ibraheem</v>
          </cell>
          <cell r="E18474">
            <v>24600</v>
          </cell>
        </row>
        <row r="18475">
          <cell r="B18475" t="str">
            <v>Ernst &amp; Young</v>
          </cell>
          <cell r="C18475" t="str">
            <v>material</v>
          </cell>
          <cell r="D18475" t="str">
            <v>purchased drop anchor and cell and fare</v>
          </cell>
          <cell r="E18475">
            <v>10770</v>
          </cell>
        </row>
        <row r="18476">
          <cell r="B18476" t="str">
            <v>Ernst &amp; Young</v>
          </cell>
          <cell r="C18476" t="str">
            <v>fuel</v>
          </cell>
          <cell r="D18476" t="str">
            <v>claimed by ahsan</v>
          </cell>
          <cell r="E18476">
            <v>1000</v>
          </cell>
        </row>
        <row r="18477">
          <cell r="B18477" t="str">
            <v>office</v>
          </cell>
          <cell r="C18477" t="str">
            <v>office</v>
          </cell>
          <cell r="D18477" t="str">
            <v>kitchen stuff purchased</v>
          </cell>
          <cell r="E18477">
            <v>7000</v>
          </cell>
        </row>
        <row r="18478">
          <cell r="B18478" t="str">
            <v>Ernst &amp; Young</v>
          </cell>
          <cell r="C18478" t="str">
            <v>fare</v>
          </cell>
          <cell r="D18478" t="str">
            <v>from mehran to site (air devices)</v>
          </cell>
          <cell r="E18478">
            <v>3000</v>
          </cell>
        </row>
        <row r="18479">
          <cell r="B18479" t="str">
            <v>office</v>
          </cell>
          <cell r="C18479" t="str">
            <v>office</v>
          </cell>
          <cell r="D18479" t="str">
            <v>fare for printer replaced</v>
          </cell>
          <cell r="E18479">
            <v>2200</v>
          </cell>
        </row>
        <row r="18480">
          <cell r="B18480" t="str">
            <v>3rd floor nastp</v>
          </cell>
          <cell r="C18480" t="str">
            <v>Usman traders</v>
          </cell>
          <cell r="D18480" t="str">
            <v>cash paid (rec by usman)</v>
          </cell>
          <cell r="E18480">
            <v>500000</v>
          </cell>
        </row>
        <row r="18481">
          <cell r="B18481" t="str">
            <v>Meezan bank Head office</v>
          </cell>
          <cell r="C18481" t="str">
            <v>material</v>
          </cell>
          <cell r="D18481" t="str">
            <v>bolt from mungo</v>
          </cell>
          <cell r="E18481">
            <v>1600</v>
          </cell>
        </row>
        <row r="18482">
          <cell r="B18482" t="str">
            <v>Ernst &amp; Young</v>
          </cell>
          <cell r="C18482" t="str">
            <v>fare</v>
          </cell>
          <cell r="D18482" t="str">
            <v>mehran to dmc</v>
          </cell>
          <cell r="E18482">
            <v>500</v>
          </cell>
        </row>
        <row r="18483">
          <cell r="B18483" t="str">
            <v>daraz office</v>
          </cell>
          <cell r="C18483" t="str">
            <v>material</v>
          </cell>
          <cell r="D18483" t="str">
            <v>u clamp and bolt</v>
          </cell>
          <cell r="E18483">
            <v>2115</v>
          </cell>
        </row>
        <row r="18484">
          <cell r="B18484" t="str">
            <v>Meezan bank Head office</v>
          </cell>
          <cell r="C18484" t="str">
            <v>material</v>
          </cell>
          <cell r="D18484" t="str">
            <v>red oxide and mixing oil</v>
          </cell>
          <cell r="E18484">
            <v>3810</v>
          </cell>
        </row>
        <row r="18485">
          <cell r="B18485" t="str">
            <v>Meezan bank Head office</v>
          </cell>
          <cell r="C18485" t="str">
            <v>material</v>
          </cell>
          <cell r="D18485" t="str">
            <v>rawal bolt</v>
          </cell>
          <cell r="E18485">
            <v>1500</v>
          </cell>
        </row>
        <row r="18486">
          <cell r="B18486" t="str">
            <v>Meezan bank Head office</v>
          </cell>
          <cell r="C18486" t="str">
            <v>fare</v>
          </cell>
          <cell r="D18486" t="str">
            <v>paid</v>
          </cell>
          <cell r="E18486">
            <v>2350</v>
          </cell>
        </row>
        <row r="18487">
          <cell r="B18487" t="str">
            <v>Meezan bank Head office</v>
          </cell>
          <cell r="C18487" t="str">
            <v>material</v>
          </cell>
          <cell r="D18487" t="str">
            <v>misc expenses and material by amr engr</v>
          </cell>
          <cell r="E18487">
            <v>15000</v>
          </cell>
        </row>
        <row r="18488">
          <cell r="B18488" t="str">
            <v>Ernst &amp; Young</v>
          </cell>
          <cell r="C18488" t="str">
            <v>photocopies</v>
          </cell>
          <cell r="D18488" t="str">
            <v>print</v>
          </cell>
          <cell r="E18488">
            <v>5216</v>
          </cell>
        </row>
        <row r="18489">
          <cell r="B18489" t="str">
            <v>Ernst &amp; Young</v>
          </cell>
          <cell r="C18489" t="str">
            <v>material</v>
          </cell>
          <cell r="D18489" t="str">
            <v>purchased link adaprter 500 pcs</v>
          </cell>
          <cell r="E18489">
            <v>85000</v>
          </cell>
        </row>
        <row r="18490">
          <cell r="B18490" t="str">
            <v>Ernst &amp; Young</v>
          </cell>
          <cell r="C18490" t="str">
            <v>fakhri brothers</v>
          </cell>
          <cell r="D18490" t="str">
            <v>cash paid against fittings invoice</v>
          </cell>
          <cell r="E18490">
            <v>158700</v>
          </cell>
        </row>
        <row r="18491">
          <cell r="B18491" t="str">
            <v>Ernst &amp; Young</v>
          </cell>
          <cell r="C18491" t="str">
            <v>Zahid insulator</v>
          </cell>
          <cell r="D18491" t="str">
            <v>Online by BH thro mohsin traders acc</v>
          </cell>
          <cell r="E18491">
            <v>100000</v>
          </cell>
        </row>
        <row r="18492">
          <cell r="B18492" t="str">
            <v>3rd floor nastp</v>
          </cell>
          <cell r="C18492" t="str">
            <v>shabbir pipe</v>
          </cell>
          <cell r="D18492" t="str">
            <v>Online by Adeel</v>
          </cell>
          <cell r="E18492">
            <v>50000</v>
          </cell>
        </row>
        <row r="18493">
          <cell r="B18493" t="str">
            <v>office</v>
          </cell>
          <cell r="C18493" t="str">
            <v>umer</v>
          </cell>
          <cell r="D18493" t="str">
            <v>for nadeem bhai car</v>
          </cell>
          <cell r="E18493">
            <v>1000</v>
          </cell>
        </row>
        <row r="18494">
          <cell r="B18494" t="str">
            <v>FTC Floors</v>
          </cell>
          <cell r="C18494" t="str">
            <v>misc</v>
          </cell>
          <cell r="D18494" t="str">
            <v>ftc site tea and refreshmet</v>
          </cell>
          <cell r="E18494">
            <v>3000</v>
          </cell>
        </row>
        <row r="18495">
          <cell r="B18495" t="str">
            <v>BAF Maintenance</v>
          </cell>
          <cell r="C18495" t="str">
            <v>charity</v>
          </cell>
          <cell r="D18495" t="str">
            <v>paid by Rehan</v>
          </cell>
          <cell r="E18495">
            <v>5000</v>
          </cell>
        </row>
        <row r="18496">
          <cell r="B18496" t="str">
            <v>Ernst &amp; Young</v>
          </cell>
          <cell r="C18496" t="str">
            <v>fare</v>
          </cell>
          <cell r="D18496" t="str">
            <v>for threaded rod from khori garden to office</v>
          </cell>
          <cell r="E18496">
            <v>1500</v>
          </cell>
        </row>
        <row r="18497">
          <cell r="B18497" t="str">
            <v>Various sites</v>
          </cell>
          <cell r="C18497" t="str">
            <v>fare</v>
          </cell>
          <cell r="D18497" t="str">
            <v>rikshaw fare</v>
          </cell>
          <cell r="E18497">
            <v>2800</v>
          </cell>
        </row>
        <row r="18498">
          <cell r="B18498" t="str">
            <v>office</v>
          </cell>
          <cell r="C18498" t="str">
            <v>office</v>
          </cell>
          <cell r="D18498" t="str">
            <v>office expenses</v>
          </cell>
          <cell r="E18498">
            <v>5000</v>
          </cell>
        </row>
        <row r="18499">
          <cell r="B18499" t="str">
            <v>Engro 3rd &amp; 8th Floor</v>
          </cell>
          <cell r="C18499" t="str">
            <v>charity</v>
          </cell>
          <cell r="D18499" t="str">
            <v>paid by Rehan to his neighbour</v>
          </cell>
          <cell r="E18499">
            <v>5000</v>
          </cell>
        </row>
        <row r="18500">
          <cell r="B18500" t="str">
            <v>office</v>
          </cell>
          <cell r="C18500" t="str">
            <v>mineral water</v>
          </cell>
          <cell r="D18500" t="str">
            <v>paid</v>
          </cell>
          <cell r="E18500">
            <v>1200</v>
          </cell>
        </row>
        <row r="18501">
          <cell r="B18501" t="str">
            <v>Ernst &amp; Young</v>
          </cell>
          <cell r="C18501" t="str">
            <v>fare</v>
          </cell>
          <cell r="D18501" t="str">
            <v>paid</v>
          </cell>
          <cell r="E18501">
            <v>1700</v>
          </cell>
        </row>
        <row r="18502">
          <cell r="B18502" t="str">
            <v>Ernst &amp; Young</v>
          </cell>
          <cell r="C18502" t="str">
            <v>Zahid insulator</v>
          </cell>
          <cell r="D18502" t="str">
            <v>Online by adeel steel</v>
          </cell>
          <cell r="E18502">
            <v>100000</v>
          </cell>
        </row>
        <row r="18503">
          <cell r="B18503" t="str">
            <v>3rd floor nastp</v>
          </cell>
          <cell r="C18503" t="str">
            <v>united insulation</v>
          </cell>
          <cell r="D18503" t="str">
            <v>Online by adeel steel</v>
          </cell>
          <cell r="E18503">
            <v>162500</v>
          </cell>
        </row>
        <row r="18504">
          <cell r="B18504" t="str">
            <v>Daraz Office</v>
          </cell>
          <cell r="C18504" t="str">
            <v>material</v>
          </cell>
          <cell r="D18504" t="str">
            <v>Purcahsed MS Fittings from Hussain diwan (online by Adeel steel) total = 153,500</v>
          </cell>
          <cell r="E18504">
            <v>16000</v>
          </cell>
        </row>
        <row r="18505">
          <cell r="B18505" t="str">
            <v>o/m NASTP</v>
          </cell>
          <cell r="C18505" t="str">
            <v>material</v>
          </cell>
          <cell r="D18505" t="str">
            <v>Purcahsed MS Fittings from Hussain diwan (online by Adeel steel) total = 153,500</v>
          </cell>
          <cell r="E18505">
            <v>38000</v>
          </cell>
        </row>
        <row r="18506">
          <cell r="B18506" t="str">
            <v>Jameel baig Building</v>
          </cell>
          <cell r="C18506" t="str">
            <v>material</v>
          </cell>
          <cell r="D18506" t="str">
            <v>Purcahsed MS Fittings from Hussain diwan (online by Adeel steel) total = 153,500</v>
          </cell>
          <cell r="E18506">
            <v>19500</v>
          </cell>
        </row>
        <row r="18507">
          <cell r="B18507" t="str">
            <v>Ernst &amp; Young</v>
          </cell>
          <cell r="C18507" t="str">
            <v>material</v>
          </cell>
          <cell r="D18507" t="str">
            <v>Purcahsed MS Fittings from Hussain diwan (online by Adeel steel) total = 153,500</v>
          </cell>
          <cell r="E18507">
            <v>80000</v>
          </cell>
        </row>
        <row r="18508">
          <cell r="B18508" t="str">
            <v>Daraz Office</v>
          </cell>
          <cell r="C18508" t="str">
            <v>abdullah enterprises</v>
          </cell>
          <cell r="D18508" t="str">
            <v xml:space="preserve">Online by adeel for SA diffusers </v>
          </cell>
          <cell r="E18508">
            <v>88800</v>
          </cell>
        </row>
        <row r="18509">
          <cell r="B18509" t="str">
            <v>Ernst &amp; Young</v>
          </cell>
          <cell r="C18509" t="str">
            <v>Waqar brothers</v>
          </cell>
          <cell r="D18509" t="str">
            <v>Purchased Fire extinghushers 4 nos and dcp 4 nos (Online by adeel)</v>
          </cell>
          <cell r="E18509">
            <v>164000</v>
          </cell>
        </row>
        <row r="18510">
          <cell r="B18510" t="str">
            <v>Riazeda project</v>
          </cell>
          <cell r="C18510" t="str">
            <v>Fahad bin khalid</v>
          </cell>
          <cell r="D18510" t="str">
            <v>purchaed unit gas from GREE representive (online by Adeel)</v>
          </cell>
          <cell r="E18510">
            <v>140000</v>
          </cell>
        </row>
        <row r="18511">
          <cell r="B18511" t="str">
            <v>Ernst &amp; Young</v>
          </cell>
          <cell r="C18511" t="str">
            <v>material</v>
          </cell>
          <cell r="D18511" t="str">
            <v xml:space="preserve">Purcahsed threaded rod and nuts from gul zameen khan (online by Al madina steel) </v>
          </cell>
          <cell r="E18511">
            <v>208000</v>
          </cell>
        </row>
        <row r="18512">
          <cell r="B18512" t="str">
            <v>Daraz Office</v>
          </cell>
          <cell r="C18512" t="str">
            <v>material</v>
          </cell>
          <cell r="D18512" t="str">
            <v>purchaed cable tray from waqar (cash adjust with al madina)</v>
          </cell>
          <cell r="E18512">
            <v>23680</v>
          </cell>
        </row>
        <row r="18513">
          <cell r="B18513" t="str">
            <v>office</v>
          </cell>
          <cell r="C18513" t="str">
            <v>office</v>
          </cell>
          <cell r="D18513" t="str">
            <v>office expenses</v>
          </cell>
          <cell r="E18513">
            <v>2000</v>
          </cell>
        </row>
        <row r="18514">
          <cell r="B18514" t="str">
            <v>Standard chartered bank</v>
          </cell>
          <cell r="C18514" t="str">
            <v>rafay</v>
          </cell>
          <cell r="D18514" t="str">
            <v>cash paid</v>
          </cell>
          <cell r="E18514">
            <v>35000</v>
          </cell>
        </row>
        <row r="18515">
          <cell r="B18515" t="str">
            <v>Meezan bank Head office</v>
          </cell>
          <cell r="C18515" t="str">
            <v>material</v>
          </cell>
          <cell r="D18515" t="str">
            <v xml:space="preserve">purchaed 14 barni </v>
          </cell>
          <cell r="E18515">
            <v>25500</v>
          </cell>
        </row>
        <row r="18516">
          <cell r="B18516" t="str">
            <v>Engro 3rd &amp; 8th Floor</v>
          </cell>
          <cell r="C18516" t="str">
            <v>fare</v>
          </cell>
          <cell r="D18516" t="str">
            <v>paid</v>
          </cell>
          <cell r="E18516">
            <v>2700</v>
          </cell>
        </row>
        <row r="18517">
          <cell r="B18517" t="str">
            <v>ueP 17th Floor</v>
          </cell>
          <cell r="C18517" t="str">
            <v>nawaz insulation</v>
          </cell>
          <cell r="D18517" t="str">
            <v>cash paid</v>
          </cell>
          <cell r="E18517">
            <v>50000</v>
          </cell>
        </row>
        <row r="18518">
          <cell r="B18518" t="str">
            <v>3rd floor nastp</v>
          </cell>
          <cell r="C18518" t="str">
            <v>material</v>
          </cell>
          <cell r="D18518" t="str">
            <v>purchased tapes GIVEN TO ASHRAF BHAI</v>
          </cell>
          <cell r="E18518">
            <v>3000</v>
          </cell>
        </row>
        <row r="18519">
          <cell r="B18519" t="str">
            <v>office</v>
          </cell>
          <cell r="C18519" t="str">
            <v>office</v>
          </cell>
          <cell r="D18519" t="str">
            <v>office expenses</v>
          </cell>
          <cell r="E18519">
            <v>3000</v>
          </cell>
        </row>
        <row r="18520">
          <cell r="B18520" t="str">
            <v>Meezan bank Head office</v>
          </cell>
          <cell r="C18520" t="str">
            <v>fare</v>
          </cell>
          <cell r="D18520" t="str">
            <v>paid</v>
          </cell>
          <cell r="E18520">
            <v>2000</v>
          </cell>
        </row>
        <row r="18521">
          <cell r="B18521" t="str">
            <v>Riazeda project</v>
          </cell>
          <cell r="C18521" t="str">
            <v>faheem elec</v>
          </cell>
          <cell r="D18521" t="str">
            <v>cash paid</v>
          </cell>
          <cell r="E18521">
            <v>50000</v>
          </cell>
        </row>
        <row r="18522">
          <cell r="B18522" t="str">
            <v>Tri fit Gym</v>
          </cell>
          <cell r="C18522" t="str">
            <v>faheem elec</v>
          </cell>
          <cell r="D18522" t="str">
            <v>cash paid</v>
          </cell>
          <cell r="E18522">
            <v>25000</v>
          </cell>
        </row>
        <row r="18523">
          <cell r="B18523" t="str">
            <v>o/m NASTP</v>
          </cell>
          <cell r="C18523" t="str">
            <v>T Shirts</v>
          </cell>
          <cell r="D18523" t="str">
            <v>purchaed t shirts (Online by BH)</v>
          </cell>
          <cell r="E18523">
            <v>25000</v>
          </cell>
        </row>
        <row r="18524">
          <cell r="B18524" t="str">
            <v>Food Court (Hydery)</v>
          </cell>
          <cell r="C18524" t="str">
            <v>Wire</v>
          </cell>
          <cell r="D18524" t="str">
            <v>purchased 2.5mm 4 core wire by zubair</v>
          </cell>
          <cell r="E18524">
            <v>12000</v>
          </cell>
        </row>
        <row r="18525">
          <cell r="B18525" t="str">
            <v>Meezan bank Head office</v>
          </cell>
          <cell r="C18525" t="str">
            <v>fare</v>
          </cell>
          <cell r="D18525" t="str">
            <v>from nasir to site</v>
          </cell>
          <cell r="E18525">
            <v>3500</v>
          </cell>
        </row>
        <row r="18526">
          <cell r="B18526" t="str">
            <v>ops falcon</v>
          </cell>
          <cell r="C18526" t="str">
            <v>fare</v>
          </cell>
          <cell r="D18526" t="str">
            <v>falcon to ops</v>
          </cell>
          <cell r="E18526">
            <v>2200</v>
          </cell>
        </row>
        <row r="18527">
          <cell r="B18527" t="str">
            <v>Ernst &amp; Young</v>
          </cell>
          <cell r="C18527" t="str">
            <v>Wire</v>
          </cell>
          <cell r="D18527" t="str">
            <v>purchased 2 core wire Beldon 8760 from sohail IME total 1000 rft</v>
          </cell>
          <cell r="E18527">
            <v>85000</v>
          </cell>
        </row>
        <row r="18528">
          <cell r="B18528" t="str">
            <v>Ernst &amp; Young</v>
          </cell>
          <cell r="C18528" t="str">
            <v>De Creator</v>
          </cell>
          <cell r="D18528" t="str">
            <v>Online by adeel against special basin 12 nos</v>
          </cell>
          <cell r="E18528">
            <v>500000</v>
          </cell>
        </row>
        <row r="18529">
          <cell r="B18529" t="str">
            <v>o/m NASTP</v>
          </cell>
          <cell r="C18529" t="str">
            <v>material</v>
          </cell>
          <cell r="D18529" t="str">
            <v>misc by mukhtar</v>
          </cell>
          <cell r="E18529">
            <v>15170</v>
          </cell>
        </row>
        <row r="18530">
          <cell r="B18530" t="str">
            <v>Various sites</v>
          </cell>
          <cell r="C18530" t="str">
            <v>drawings</v>
          </cell>
          <cell r="D18530" t="str">
            <v>paid for drawings from Jan 01 to Feb 10</v>
          </cell>
          <cell r="E18530">
            <v>24000</v>
          </cell>
        </row>
        <row r="18531">
          <cell r="B18531" t="str">
            <v>Food Court (Hydery)</v>
          </cell>
          <cell r="C18531" t="str">
            <v>fare</v>
          </cell>
          <cell r="D18531" t="str">
            <v>paid</v>
          </cell>
          <cell r="E18531">
            <v>3000</v>
          </cell>
        </row>
        <row r="18532">
          <cell r="B18532" t="str">
            <v>Ernst &amp; Young</v>
          </cell>
          <cell r="C18532" t="str">
            <v>fare</v>
          </cell>
          <cell r="D18532" t="str">
            <v>paid</v>
          </cell>
          <cell r="E18532">
            <v>600</v>
          </cell>
        </row>
        <row r="18533">
          <cell r="B18533" t="str">
            <v>BAF Maintenance</v>
          </cell>
          <cell r="C18533" t="str">
            <v>charity</v>
          </cell>
          <cell r="D18533" t="str">
            <v>given by nadeem bhai to NAEEM</v>
          </cell>
          <cell r="E18533">
            <v>5000</v>
          </cell>
        </row>
        <row r="18534">
          <cell r="B18534" t="str">
            <v>Ernst &amp; Young</v>
          </cell>
          <cell r="C18534" t="str">
            <v>material</v>
          </cell>
          <cell r="D18534" t="str">
            <v>purchased safety shoes and glows and other item by faheem</v>
          </cell>
          <cell r="E18534">
            <v>7500</v>
          </cell>
        </row>
        <row r="18535">
          <cell r="B18535" t="str">
            <v xml:space="preserve">O/M Nue Multiplex </v>
          </cell>
          <cell r="C18535" t="str">
            <v>salary</v>
          </cell>
          <cell r="D18535" t="str">
            <v>Previous month 2 days remaining salary of noor islam</v>
          </cell>
          <cell r="E18535">
            <v>2100</v>
          </cell>
        </row>
        <row r="18536">
          <cell r="B18536" t="str">
            <v>Ernst &amp; Young</v>
          </cell>
          <cell r="C18536" t="str">
            <v>fare</v>
          </cell>
          <cell r="D18536" t="str">
            <v>paid</v>
          </cell>
          <cell r="E18536">
            <v>450</v>
          </cell>
        </row>
        <row r="18537">
          <cell r="B18537" t="str">
            <v>Tri fit Gym</v>
          </cell>
          <cell r="C18537" t="str">
            <v>material</v>
          </cell>
          <cell r="D18537" t="str">
            <v>purchased limited switch for air curtain by faheem</v>
          </cell>
          <cell r="E18537">
            <v>1200</v>
          </cell>
        </row>
        <row r="18538">
          <cell r="B18538" t="str">
            <v>Zameer Sahab home</v>
          </cell>
          <cell r="C18538" t="str">
            <v>Voldam</v>
          </cell>
          <cell r="D18538" t="str">
            <v>purchased 6 " exxhaust fan by nadeem bhai</v>
          </cell>
          <cell r="E18538">
            <v>20900</v>
          </cell>
        </row>
        <row r="18539">
          <cell r="B18539" t="str">
            <v>Engro 3rd &amp; 8th Floor</v>
          </cell>
          <cell r="C18539" t="str">
            <v>misc</v>
          </cell>
          <cell r="D18539" t="str">
            <v>misc expenses and material by jahangeer</v>
          </cell>
          <cell r="E18539">
            <v>3100</v>
          </cell>
        </row>
        <row r="18540">
          <cell r="B18540" t="str">
            <v>Engro Office</v>
          </cell>
          <cell r="C18540" t="str">
            <v>misc</v>
          </cell>
          <cell r="D18540" t="str">
            <v>misc expenses and material by abbas</v>
          </cell>
          <cell r="E18540">
            <v>7230</v>
          </cell>
        </row>
        <row r="18541">
          <cell r="B18541" t="str">
            <v>Ernst &amp; Young</v>
          </cell>
          <cell r="C18541" t="str">
            <v>fare</v>
          </cell>
          <cell r="D18541" t="str">
            <v>paid</v>
          </cell>
          <cell r="E18541">
            <v>600</v>
          </cell>
        </row>
        <row r="18542">
          <cell r="B18542" t="str">
            <v>Engro Office</v>
          </cell>
          <cell r="C18542" t="str">
            <v>fare</v>
          </cell>
          <cell r="D18542" t="str">
            <v>paid</v>
          </cell>
          <cell r="E18542">
            <v>2000</v>
          </cell>
        </row>
        <row r="18543">
          <cell r="B18543" t="str">
            <v>Jameel baig Building</v>
          </cell>
          <cell r="C18543" t="str">
            <v>john</v>
          </cell>
          <cell r="D18543" t="str">
            <v>cash paid for coupling</v>
          </cell>
          <cell r="E18543">
            <v>1000</v>
          </cell>
        </row>
        <row r="18544">
          <cell r="B18544" t="str">
            <v>Engro 3rd &amp; 8th Floor</v>
          </cell>
          <cell r="C18544" t="str">
            <v>fare</v>
          </cell>
          <cell r="D18544" t="str">
            <v>from gul zameen to office (for rods</v>
          </cell>
          <cell r="E18544">
            <v>1200</v>
          </cell>
        </row>
        <row r="18545">
          <cell r="B18545" t="str">
            <v>office</v>
          </cell>
          <cell r="C18545" t="str">
            <v>office</v>
          </cell>
          <cell r="D18545" t="str">
            <v>office expenses</v>
          </cell>
          <cell r="E18545">
            <v>3000</v>
          </cell>
        </row>
        <row r="18546">
          <cell r="B18546" t="str">
            <v>Engro Office</v>
          </cell>
          <cell r="C18546" t="str">
            <v>fare</v>
          </cell>
          <cell r="D18546" t="str">
            <v>paid</v>
          </cell>
          <cell r="E18546">
            <v>2000</v>
          </cell>
        </row>
        <row r="18547">
          <cell r="B18547" t="str">
            <v>Engro Office</v>
          </cell>
          <cell r="C18547" t="str">
            <v>fare</v>
          </cell>
          <cell r="D18547" t="str">
            <v>paid</v>
          </cell>
          <cell r="E18547">
            <v>500</v>
          </cell>
        </row>
        <row r="18548">
          <cell r="B18548" t="str">
            <v>BAF Maintenance</v>
          </cell>
          <cell r="C18548" t="str">
            <v>material</v>
          </cell>
          <cell r="D18548" t="str">
            <v>Chiller card repaired from M. ILYAS &amp; sons by Rafay for Bank Al falah</v>
          </cell>
          <cell r="E18548">
            <v>35000</v>
          </cell>
        </row>
        <row r="18549">
          <cell r="B18549" t="str">
            <v>Food Court (Hydery)</v>
          </cell>
          <cell r="C18549" t="str">
            <v>fare</v>
          </cell>
          <cell r="D18549" t="str">
            <v>paid fare for Jakuzi nozel for food court</v>
          </cell>
          <cell r="E18549">
            <v>500</v>
          </cell>
        </row>
        <row r="18550">
          <cell r="B18550" t="str">
            <v>Tri fit Gym</v>
          </cell>
          <cell r="C18550" t="str">
            <v>material</v>
          </cell>
          <cell r="D18550" t="str">
            <v>purchased Stickers  (by Abbas)</v>
          </cell>
          <cell r="E18550">
            <v>5000</v>
          </cell>
        </row>
        <row r="18551">
          <cell r="B18551" t="str">
            <v>Tri fit Gym</v>
          </cell>
          <cell r="C18551" t="str">
            <v>misc</v>
          </cell>
          <cell r="D18551" t="str">
            <v>to amir engr for super card</v>
          </cell>
          <cell r="E18551">
            <v>1500</v>
          </cell>
        </row>
        <row r="18552">
          <cell r="B18552" t="str">
            <v>Ernst &amp; Young</v>
          </cell>
          <cell r="C18552" t="str">
            <v>IMS Engineering</v>
          </cell>
          <cell r="D18552" t="str">
            <v>cash from al madina steel</v>
          </cell>
          <cell r="E18552">
            <v>500000</v>
          </cell>
        </row>
        <row r="18553">
          <cell r="B18553" t="str">
            <v>Food Court (Hydery)</v>
          </cell>
          <cell r="C18553" t="str">
            <v>Material</v>
          </cell>
          <cell r="D18553" t="str">
            <v>Purchased 12 nos jakuzi nozel from nexes engineering (online by adeel)</v>
          </cell>
          <cell r="E18553">
            <v>60000</v>
          </cell>
        </row>
        <row r="18554">
          <cell r="B18554" t="str">
            <v>Meezan bank Head office</v>
          </cell>
          <cell r="C18554" t="str">
            <v>guddu insulation</v>
          </cell>
          <cell r="D18554" t="str">
            <v>cash paid (upto date is 30,000)</v>
          </cell>
          <cell r="E18554">
            <v>20000</v>
          </cell>
        </row>
        <row r="18555">
          <cell r="B18555" t="str">
            <v>Engro Office</v>
          </cell>
          <cell r="C18555" t="str">
            <v>fare</v>
          </cell>
          <cell r="D18555" t="str">
            <v>paid</v>
          </cell>
          <cell r="E18555">
            <v>200</v>
          </cell>
        </row>
        <row r="18556">
          <cell r="B18556" t="str">
            <v>3rd Floor NASTP</v>
          </cell>
          <cell r="C18556" t="str">
            <v>shabbir pipe</v>
          </cell>
          <cell r="D18556" t="str">
            <v>Online by adeel steel</v>
          </cell>
          <cell r="E18556">
            <v>100000</v>
          </cell>
        </row>
        <row r="18557">
          <cell r="B18557" t="str">
            <v>Ernst &amp; Young</v>
          </cell>
          <cell r="C18557" t="str">
            <v>fare</v>
          </cell>
          <cell r="D18557" t="str">
            <v>paid</v>
          </cell>
          <cell r="E18557">
            <v>1350</v>
          </cell>
        </row>
        <row r="18558">
          <cell r="B18558" t="str">
            <v>office</v>
          </cell>
          <cell r="C18558" t="str">
            <v>mehmood colour</v>
          </cell>
          <cell r="D18558" t="str">
            <v>paid</v>
          </cell>
          <cell r="E18558">
            <v>6300</v>
          </cell>
        </row>
        <row r="18559">
          <cell r="B18559" t="str">
            <v>office</v>
          </cell>
          <cell r="C18559" t="str">
            <v>office</v>
          </cell>
          <cell r="D18559" t="str">
            <v>Cricket panaflex</v>
          </cell>
          <cell r="E18559">
            <v>2000</v>
          </cell>
        </row>
        <row r="18560">
          <cell r="B18560" t="str">
            <v>office</v>
          </cell>
          <cell r="C18560" t="str">
            <v>colour material</v>
          </cell>
          <cell r="D18560" t="str">
            <v>office colour material</v>
          </cell>
          <cell r="E18560">
            <v>12840</v>
          </cell>
        </row>
        <row r="18561">
          <cell r="B18561" t="str">
            <v>ueP 17th Floor</v>
          </cell>
          <cell r="C18561" t="str">
            <v>fare</v>
          </cell>
          <cell r="D18561" t="str">
            <v>bykia for as built drawings</v>
          </cell>
          <cell r="E18561">
            <v>300</v>
          </cell>
        </row>
        <row r="18562">
          <cell r="B18562" t="str">
            <v>office</v>
          </cell>
          <cell r="C18562" t="str">
            <v>office</v>
          </cell>
          <cell r="D18562" t="str">
            <v>cricket stuff bat and balls purchased</v>
          </cell>
          <cell r="E18562">
            <v>4370</v>
          </cell>
        </row>
        <row r="18563">
          <cell r="B18563" t="str">
            <v>office</v>
          </cell>
          <cell r="C18563" t="str">
            <v>office</v>
          </cell>
          <cell r="D18563" t="str">
            <v>Cricket panaflex</v>
          </cell>
          <cell r="E18563">
            <v>4660</v>
          </cell>
        </row>
        <row r="18564">
          <cell r="B18564" t="str">
            <v>office</v>
          </cell>
          <cell r="C18564" t="str">
            <v>Tender</v>
          </cell>
          <cell r="D18564" t="str">
            <v>purchased JPMC Tomographic tender from YH</v>
          </cell>
          <cell r="E18564">
            <v>7500</v>
          </cell>
        </row>
        <row r="18565">
          <cell r="B18565" t="str">
            <v>office</v>
          </cell>
          <cell r="C18565" t="str">
            <v>office</v>
          </cell>
          <cell r="D18565" t="str">
            <v>office expenses</v>
          </cell>
          <cell r="E18565">
            <v>3000</v>
          </cell>
        </row>
        <row r="18566">
          <cell r="B18566" t="str">
            <v>Dawood Center</v>
          </cell>
          <cell r="C18566" t="str">
            <v>material</v>
          </cell>
          <cell r="D18566" t="str">
            <v>Cable tray from waqar (cash from Al madina steel)</v>
          </cell>
          <cell r="E18566">
            <v>10900</v>
          </cell>
        </row>
        <row r="18567">
          <cell r="B18567" t="str">
            <v>KEENU office</v>
          </cell>
          <cell r="C18567" t="str">
            <v>fakhri brothers</v>
          </cell>
          <cell r="D18567" t="str">
            <v>purchased concealed sprinkler 05 nos from fakhri</v>
          </cell>
          <cell r="E18567">
            <v>27500</v>
          </cell>
        </row>
        <row r="18568">
          <cell r="B18568" t="str">
            <v>Food Court (Hydery)</v>
          </cell>
          <cell r="C18568" t="str">
            <v>fare</v>
          </cell>
          <cell r="D18568" t="str">
            <v>paid</v>
          </cell>
          <cell r="E18568">
            <v>650</v>
          </cell>
        </row>
        <row r="18569">
          <cell r="B18569" t="str">
            <v>office</v>
          </cell>
          <cell r="C18569" t="str">
            <v>fuel</v>
          </cell>
          <cell r="D18569" t="str">
            <v>by kamran</v>
          </cell>
          <cell r="E18569">
            <v>150</v>
          </cell>
        </row>
        <row r="18570">
          <cell r="B18570" t="str">
            <v>KEENU office</v>
          </cell>
          <cell r="C18570" t="str">
            <v>fare</v>
          </cell>
          <cell r="D18570" t="str">
            <v>bykia for sprinklers</v>
          </cell>
          <cell r="E18570">
            <v>700</v>
          </cell>
        </row>
        <row r="18571">
          <cell r="B18571" t="str">
            <v>Riazeda project</v>
          </cell>
          <cell r="C18571" t="str">
            <v>rizwan vrf</v>
          </cell>
          <cell r="D18571" t="str">
            <v>cash by BH</v>
          </cell>
          <cell r="E18571">
            <v>25000</v>
          </cell>
        </row>
        <row r="18572">
          <cell r="B18572" t="str">
            <v>Riazeda project</v>
          </cell>
          <cell r="C18572" t="str">
            <v>Fahad bin khalid</v>
          </cell>
          <cell r="D18572" t="str">
            <v>purchaed unit gas from GREE representive (online by Adeel)</v>
          </cell>
          <cell r="E18572">
            <v>140000</v>
          </cell>
        </row>
        <row r="18573">
          <cell r="B18573" t="str">
            <v xml:space="preserve">MHR Personal </v>
          </cell>
          <cell r="C18573" t="str">
            <v>rehana aunty</v>
          </cell>
          <cell r="D18573" t="str">
            <v>Jazz balance and ufone super card</v>
          </cell>
          <cell r="E18573">
            <v>2400</v>
          </cell>
        </row>
        <row r="18574">
          <cell r="B18574" t="str">
            <v>Food Court (Hydery)</v>
          </cell>
          <cell r="C18574" t="str">
            <v>shakeel duct</v>
          </cell>
          <cell r="D18574" t="str">
            <v>cash paid (upto date is 40,000)</v>
          </cell>
          <cell r="E18574">
            <v>20000</v>
          </cell>
        </row>
        <row r="18575">
          <cell r="B18575" t="str">
            <v>Engro Office</v>
          </cell>
          <cell r="C18575" t="str">
            <v>fare</v>
          </cell>
          <cell r="D18575" t="str">
            <v>paid</v>
          </cell>
          <cell r="E18575">
            <v>600</v>
          </cell>
        </row>
        <row r="18576">
          <cell r="B18576" t="str">
            <v xml:space="preserve">O/M Nue Multiplex </v>
          </cell>
          <cell r="C18576" t="str">
            <v>SST Tax</v>
          </cell>
          <cell r="D18576" t="str">
            <v>MCB chq 1973738867  SST tax paid Total = 722,265/-</v>
          </cell>
          <cell r="E18576">
            <v>35360</v>
          </cell>
        </row>
        <row r="18577">
          <cell r="B18577" t="str">
            <v>O/M The Place</v>
          </cell>
          <cell r="C18577" t="str">
            <v>SST Tax</v>
          </cell>
          <cell r="D18577" t="str">
            <v>MCB chq 1973738867  SST tax paid Total = 722,265/-</v>
          </cell>
          <cell r="E18577">
            <v>32760</v>
          </cell>
        </row>
        <row r="18578">
          <cell r="B18578" t="str">
            <v>Food Court (Hydery)</v>
          </cell>
          <cell r="C18578" t="str">
            <v>SST Tax</v>
          </cell>
          <cell r="D18578" t="str">
            <v>MCB chq 1973738867  SST tax paid Total = 722,265/-</v>
          </cell>
          <cell r="E18578">
            <v>145766</v>
          </cell>
        </row>
        <row r="18579">
          <cell r="B18579" t="str">
            <v>ueP 17th Floor</v>
          </cell>
          <cell r="C18579" t="str">
            <v>SST Tax</v>
          </cell>
          <cell r="D18579" t="str">
            <v>MCB chq 1973738867  SST tax paid Total = 722,265/-</v>
          </cell>
          <cell r="E18579">
            <v>508379</v>
          </cell>
        </row>
        <row r="18580">
          <cell r="B18580" t="str">
            <v>Ernst &amp; Young</v>
          </cell>
          <cell r="C18580" t="str">
            <v>Noman Engineering</v>
          </cell>
          <cell r="D18580" t="str">
            <v xml:space="preserve">Sheet hawala from al madina steel </v>
          </cell>
          <cell r="E18580">
            <v>1000000</v>
          </cell>
        </row>
        <row r="18581">
          <cell r="B18581" t="str">
            <v>BAH 22 &amp; 23rd Floor</v>
          </cell>
          <cell r="C18581" t="str">
            <v>air guide</v>
          </cell>
          <cell r="D18581" t="str">
            <v>Online by Al madina steel</v>
          </cell>
          <cell r="E18581">
            <v>500000</v>
          </cell>
        </row>
        <row r="18582">
          <cell r="B18582" t="str">
            <v>Saifee hospital</v>
          </cell>
          <cell r="C18582" t="str">
            <v>Owais traders</v>
          </cell>
          <cell r="D18582" t="str">
            <v>Online by Al madina steel</v>
          </cell>
          <cell r="E18582">
            <v>500000</v>
          </cell>
        </row>
        <row r="18583">
          <cell r="B18583" t="str">
            <v>Meezan bank Head office</v>
          </cell>
          <cell r="C18583" t="str">
            <v>Zubair AC</v>
          </cell>
          <cell r="D18583" t="str">
            <v>cash paid (uptodate is 125,000)</v>
          </cell>
          <cell r="E18583">
            <v>10000</v>
          </cell>
        </row>
        <row r="18584">
          <cell r="B18584" t="str">
            <v>Meezan bank Head office</v>
          </cell>
          <cell r="C18584" t="str">
            <v>misc</v>
          </cell>
          <cell r="D18584" t="str">
            <v>by amir engr</v>
          </cell>
          <cell r="E18584">
            <v>2000</v>
          </cell>
        </row>
        <row r="18585">
          <cell r="B18585" t="str">
            <v>Meezan bank Head office</v>
          </cell>
          <cell r="C18585" t="str">
            <v>mungo</v>
          </cell>
          <cell r="D18585" t="str">
            <v>purchased drop anchor by ashraf bhai</v>
          </cell>
          <cell r="E18585">
            <v>4800</v>
          </cell>
        </row>
        <row r="18586">
          <cell r="B18586" t="str">
            <v>Engro Office</v>
          </cell>
          <cell r="C18586" t="str">
            <v>material</v>
          </cell>
          <cell r="D18586" t="str">
            <v>Tapes purchaed at engro site by Saqib</v>
          </cell>
          <cell r="E18586">
            <v>9000</v>
          </cell>
        </row>
        <row r="18587">
          <cell r="B18587" t="str">
            <v>Meezan bank Head office</v>
          </cell>
          <cell r="C18587" t="str">
            <v>fare</v>
          </cell>
          <cell r="D18587" t="str">
            <v>paid (given to asif rikshaw)</v>
          </cell>
          <cell r="E18587">
            <v>4000</v>
          </cell>
        </row>
        <row r="18588">
          <cell r="B18588" t="str">
            <v>3rd Floor NASTP</v>
          </cell>
          <cell r="C18588" t="str">
            <v>scon Valves</v>
          </cell>
          <cell r="D18588" t="str">
            <v>purchased air vent from scon (Jazz cash by bakhti)</v>
          </cell>
          <cell r="E18588">
            <v>9880</v>
          </cell>
        </row>
        <row r="18589">
          <cell r="B18589" t="str">
            <v>office</v>
          </cell>
          <cell r="C18589" t="str">
            <v>office</v>
          </cell>
          <cell r="D18589" t="str">
            <v>Given to ISRAR bhai for Cricket kit 10 Nos</v>
          </cell>
          <cell r="E18589">
            <v>17700</v>
          </cell>
        </row>
        <row r="18590">
          <cell r="B18590" t="str">
            <v>3rd floor nastp</v>
          </cell>
          <cell r="C18590" t="str">
            <v>fare</v>
          </cell>
          <cell r="D18590" t="str">
            <v>from index to office</v>
          </cell>
          <cell r="E18590">
            <v>700</v>
          </cell>
        </row>
        <row r="18591">
          <cell r="B18591" t="str">
            <v>Ernst &amp; Young</v>
          </cell>
          <cell r="C18591" t="str">
            <v>material</v>
          </cell>
          <cell r="D18591" t="str">
            <v>purchased red oxide and brush (by bakhti)</v>
          </cell>
          <cell r="E18591">
            <v>3000</v>
          </cell>
        </row>
        <row r="18592">
          <cell r="B18592" t="str">
            <v>Engro Office</v>
          </cell>
          <cell r="C18592" t="str">
            <v>fare</v>
          </cell>
          <cell r="D18592" t="str">
            <v>paid</v>
          </cell>
          <cell r="E18592">
            <v>3000</v>
          </cell>
        </row>
        <row r="18593">
          <cell r="B18593" t="str">
            <v>office</v>
          </cell>
          <cell r="C18593" t="str">
            <v>misc</v>
          </cell>
          <cell r="D18593" t="str">
            <v>cold drinks for pioneer cricket team + chocolates</v>
          </cell>
          <cell r="E18593">
            <v>2250</v>
          </cell>
        </row>
        <row r="18594">
          <cell r="B18594" t="str">
            <v>BAF Maintenance</v>
          </cell>
          <cell r="C18594" t="str">
            <v>material</v>
          </cell>
          <cell r="D18594" t="str">
            <v>2 nos sheet from al madina steel (rec by shahid painter)</v>
          </cell>
          <cell r="E18594">
            <v>17400</v>
          </cell>
        </row>
        <row r="18595">
          <cell r="B18595" t="str">
            <v>OT area JPMC</v>
          </cell>
          <cell r="C18595" t="str">
            <v>misc</v>
          </cell>
          <cell r="D18595" t="str">
            <v>Online to farhan ullah for JPMC Pump installation (by adeel)</v>
          </cell>
          <cell r="E18595">
            <v>50000</v>
          </cell>
        </row>
        <row r="18596">
          <cell r="B18596" t="str">
            <v>office</v>
          </cell>
          <cell r="C18596" t="str">
            <v>office</v>
          </cell>
          <cell r="D18596" t="str">
            <v>office expenses</v>
          </cell>
          <cell r="E18596">
            <v>4000</v>
          </cell>
        </row>
        <row r="18597">
          <cell r="B18597" t="str">
            <v>O/M The Place</v>
          </cell>
          <cell r="C18597" t="str">
            <v>fare</v>
          </cell>
          <cell r="D18597" t="str">
            <v>paid for chiller pump motor for again rapairing 2 sided fare</v>
          </cell>
          <cell r="E18597">
            <v>5000</v>
          </cell>
        </row>
        <row r="18598">
          <cell r="B18598" t="str">
            <v>O/M The Place</v>
          </cell>
          <cell r="C18598" t="str">
            <v>fuel</v>
          </cell>
          <cell r="D18598" t="str">
            <v>claimed by mumtaz</v>
          </cell>
          <cell r="E18598">
            <v>500</v>
          </cell>
        </row>
        <row r="18599">
          <cell r="B18599" t="str">
            <v>O/M The Place</v>
          </cell>
          <cell r="C18599" t="str">
            <v>material</v>
          </cell>
          <cell r="D18599" t="str">
            <v>purchased dammer tapes</v>
          </cell>
          <cell r="E18599">
            <v>800</v>
          </cell>
        </row>
        <row r="18600">
          <cell r="B18600" t="str">
            <v>Food Court (Hydery)</v>
          </cell>
          <cell r="C18600" t="str">
            <v>Wire</v>
          </cell>
          <cell r="D18600" t="str">
            <v>purchased 2.5mm 4 core wire by zubair</v>
          </cell>
          <cell r="E18600">
            <v>12000</v>
          </cell>
        </row>
        <row r="18601">
          <cell r="B18601" t="str">
            <v>Food Court (Hydery)</v>
          </cell>
          <cell r="C18601" t="str">
            <v>material</v>
          </cell>
          <cell r="D18601" t="str">
            <v>purchased FALCO PVC pipe gicen to zubair</v>
          </cell>
          <cell r="E18601">
            <v>1130</v>
          </cell>
        </row>
        <row r="18602">
          <cell r="B18602" t="str">
            <v>3rd floor nastp</v>
          </cell>
          <cell r="C18602" t="str">
            <v>Drill Tech</v>
          </cell>
          <cell r="D18602" t="str">
            <v>cash paid for core Work</v>
          </cell>
          <cell r="E18602">
            <v>12000</v>
          </cell>
        </row>
        <row r="18603">
          <cell r="B18603" t="str">
            <v>Food Court (Hydery)</v>
          </cell>
          <cell r="C18603" t="str">
            <v>fare</v>
          </cell>
          <cell r="D18603" t="str">
            <v>paid</v>
          </cell>
          <cell r="E18603">
            <v>2000</v>
          </cell>
        </row>
        <row r="18604">
          <cell r="B18604" t="str">
            <v>Food Court (Hydery)</v>
          </cell>
          <cell r="C18604" t="str">
            <v>Drill Tech</v>
          </cell>
          <cell r="D18604" t="str">
            <v>cash paid for core Work</v>
          </cell>
          <cell r="E18604">
            <v>13000</v>
          </cell>
        </row>
        <row r="18605">
          <cell r="B18605" t="str">
            <v>Ernst &amp; Young</v>
          </cell>
          <cell r="C18605" t="str">
            <v>fare</v>
          </cell>
          <cell r="D18605" t="str">
            <v>from mehran to office air devices</v>
          </cell>
          <cell r="E18605">
            <v>3000</v>
          </cell>
        </row>
        <row r="18606">
          <cell r="B18606" t="str">
            <v>Ernst &amp; Young</v>
          </cell>
          <cell r="C18606" t="str">
            <v>fare</v>
          </cell>
          <cell r="D18606" t="str">
            <v>paid to danish</v>
          </cell>
          <cell r="E18606">
            <v>2700</v>
          </cell>
        </row>
        <row r="18607">
          <cell r="B18607" t="str">
            <v>office</v>
          </cell>
          <cell r="C18607" t="str">
            <v>fuel</v>
          </cell>
          <cell r="D18607" t="str">
            <v>claimed by ahsan</v>
          </cell>
          <cell r="E18607">
            <v>750</v>
          </cell>
        </row>
        <row r="18608">
          <cell r="B18608" t="str">
            <v xml:space="preserve">MHR Personal </v>
          </cell>
          <cell r="C18608" t="str">
            <v>utilities bills</v>
          </cell>
          <cell r="D18608" t="str">
            <v>ptcl bills paid</v>
          </cell>
          <cell r="E18608">
            <v>3635</v>
          </cell>
        </row>
        <row r="18609">
          <cell r="B18609" t="str">
            <v>office</v>
          </cell>
          <cell r="C18609" t="str">
            <v>utilities bills</v>
          </cell>
          <cell r="D18609" t="str">
            <v>ptcl bills paid</v>
          </cell>
          <cell r="E18609">
            <v>9800</v>
          </cell>
        </row>
        <row r="18610">
          <cell r="B18610" t="str">
            <v>amreli steel</v>
          </cell>
          <cell r="C18610" t="str">
            <v>fare</v>
          </cell>
          <cell r="D18610" t="str">
            <v>paid</v>
          </cell>
          <cell r="E18610">
            <v>1200</v>
          </cell>
        </row>
        <row r="18611">
          <cell r="B18611" t="str">
            <v>Ernst &amp; Young</v>
          </cell>
          <cell r="C18611" t="str">
            <v>saqib insulation</v>
          </cell>
          <cell r="D18611" t="str">
            <v>Online to Saqib insulation in EY (by almadica steel)</v>
          </cell>
          <cell r="E18611">
            <v>100000</v>
          </cell>
        </row>
        <row r="18612">
          <cell r="B18612" t="str">
            <v>Ernst &amp; Young</v>
          </cell>
          <cell r="C18612" t="str">
            <v>sami duct</v>
          </cell>
          <cell r="D18612" t="str">
            <v>Sheet hawala to Sami ducting</v>
          </cell>
          <cell r="E18612">
            <v>400000</v>
          </cell>
        </row>
        <row r="18613">
          <cell r="B18613" t="str">
            <v>Meezan bank Head office</v>
          </cell>
          <cell r="C18613" t="str">
            <v>fakhri brothers</v>
          </cell>
          <cell r="D18613" t="str">
            <v>CHQ rec from Adeel steel on 25-1-24 (P3 ducting from fakhri)</v>
          </cell>
          <cell r="E18613">
            <v>480000</v>
          </cell>
        </row>
        <row r="18614">
          <cell r="B18614" t="str">
            <v>Meezan bank Head office</v>
          </cell>
          <cell r="C18614" t="str">
            <v>fakhri brothers</v>
          </cell>
          <cell r="D18614" t="str">
            <v>CHQ rec from Adeel steel on 25-1-24 (P3 ducting from fakhri)</v>
          </cell>
          <cell r="E18614">
            <v>370000</v>
          </cell>
        </row>
        <row r="18615">
          <cell r="B18615" t="str">
            <v>Meezan bank Head office</v>
          </cell>
          <cell r="C18615" t="str">
            <v>fakhri brothers</v>
          </cell>
          <cell r="D18615" t="str">
            <v>Online by adeel steel (P3 ducting from fakhri)</v>
          </cell>
          <cell r="E18615">
            <v>704800</v>
          </cell>
        </row>
        <row r="18616">
          <cell r="B18616" t="str">
            <v>Jameel baig Building</v>
          </cell>
          <cell r="C18616" t="str">
            <v xml:space="preserve">Inteq </v>
          </cell>
          <cell r="D18616" t="str">
            <v>Online by adeel steel (for 2 way breeaching inlet 1 no)</v>
          </cell>
          <cell r="E18616">
            <v>40000</v>
          </cell>
        </row>
        <row r="18617">
          <cell r="B18617" t="str">
            <v>Meezan bank Head office</v>
          </cell>
          <cell r="C18617" t="str">
            <v>transportation</v>
          </cell>
          <cell r="D18617" t="str">
            <v>paid</v>
          </cell>
          <cell r="E18617">
            <v>5000</v>
          </cell>
        </row>
        <row r="18618">
          <cell r="B18618" t="str">
            <v>amreli steel</v>
          </cell>
          <cell r="C18618" t="str">
            <v>misc</v>
          </cell>
          <cell r="D18618" t="str">
            <v>paid for air devices colour</v>
          </cell>
          <cell r="E18618">
            <v>7000</v>
          </cell>
        </row>
        <row r="18619">
          <cell r="B18619" t="str">
            <v>office</v>
          </cell>
          <cell r="C18619" t="str">
            <v>office</v>
          </cell>
          <cell r="D18619" t="str">
            <v>office expenses</v>
          </cell>
          <cell r="E18619">
            <v>1200</v>
          </cell>
        </row>
        <row r="18620">
          <cell r="B18620" t="str">
            <v>3rd Floor NASTP</v>
          </cell>
          <cell r="C18620" t="str">
            <v>united insulation</v>
          </cell>
          <cell r="D18620" t="str">
            <v>Online to United insulation in 3rd floor (by adeel)</v>
          </cell>
          <cell r="E18620">
            <v>20180</v>
          </cell>
        </row>
        <row r="18621">
          <cell r="B18621" t="str">
            <v>Ernst &amp; Young</v>
          </cell>
          <cell r="C18621" t="str">
            <v>Sadiq Pipe</v>
          </cell>
          <cell r="D18621" t="str">
            <v>Online to Sadiq pipe in EY (by adeel)</v>
          </cell>
          <cell r="E18621">
            <v>300000</v>
          </cell>
        </row>
        <row r="18622">
          <cell r="B18622" t="str">
            <v>amreli steel</v>
          </cell>
          <cell r="C18622" t="str">
            <v>air guide</v>
          </cell>
          <cell r="D18622" t="str">
            <v>Online to Air Guide (by adeel) = 628,670</v>
          </cell>
          <cell r="E18622">
            <v>100000</v>
          </cell>
        </row>
        <row r="18623">
          <cell r="B18623" t="str">
            <v>BAH 22 &amp; 23rd Floor</v>
          </cell>
          <cell r="C18623" t="str">
            <v>air guide</v>
          </cell>
          <cell r="D18623" t="str">
            <v>Online to Air Guide (by adeel) = 628,670</v>
          </cell>
          <cell r="E18623">
            <v>528670</v>
          </cell>
        </row>
        <row r="18624">
          <cell r="B18624" t="str">
            <v>Ernst &amp; Young</v>
          </cell>
          <cell r="C18624" t="str">
            <v>material</v>
          </cell>
          <cell r="D18624" t="str">
            <v>Online to Gul Zameen khan (by adeel)</v>
          </cell>
          <cell r="E18624">
            <v>196890</v>
          </cell>
        </row>
        <row r="18625">
          <cell r="B18625" t="str">
            <v>Ernst &amp; Young</v>
          </cell>
          <cell r="C18625" t="str">
            <v>material</v>
          </cell>
          <cell r="D18625" t="str">
            <v>Online to Hussain Diwan for MS Fittings (by adeel)</v>
          </cell>
          <cell r="E18625">
            <v>74950</v>
          </cell>
        </row>
        <row r="18626">
          <cell r="B18626" t="str">
            <v>Saifee hospital</v>
          </cell>
          <cell r="C18626" t="str">
            <v>material</v>
          </cell>
          <cell r="D18626" t="str">
            <v>Online to Index by adeel = 304620</v>
          </cell>
          <cell r="E18626">
            <v>80000</v>
          </cell>
        </row>
        <row r="18627">
          <cell r="B18627" t="str">
            <v>Ernst &amp; Young</v>
          </cell>
          <cell r="C18627" t="str">
            <v>material</v>
          </cell>
          <cell r="D18627" t="str">
            <v>Online to Index by adeel = 304620</v>
          </cell>
          <cell r="E18627">
            <v>224620</v>
          </cell>
        </row>
        <row r="18628">
          <cell r="B18628" t="str">
            <v>Engro Office</v>
          </cell>
          <cell r="C18628" t="str">
            <v>Raees brothers</v>
          </cell>
          <cell r="D18628" t="str">
            <v>Online by BH</v>
          </cell>
          <cell r="E18628">
            <v>300000</v>
          </cell>
        </row>
        <row r="18629">
          <cell r="B18629" t="str">
            <v>Engro 3rd &amp; 8th Floor</v>
          </cell>
          <cell r="C18629" t="str">
            <v>material</v>
          </cell>
          <cell r="D18629" t="str">
            <v>measuring tape purchased by shahzaib</v>
          </cell>
          <cell r="E18629">
            <v>700</v>
          </cell>
        </row>
        <row r="18630">
          <cell r="B18630" t="str">
            <v>Engro Office</v>
          </cell>
          <cell r="C18630" t="str">
            <v>nadeem bhai</v>
          </cell>
          <cell r="D18630" t="str">
            <v>mobile balance</v>
          </cell>
          <cell r="E18630">
            <v>1000</v>
          </cell>
        </row>
        <row r="18631">
          <cell r="B18631" t="str">
            <v>Engro Office</v>
          </cell>
          <cell r="C18631" t="str">
            <v>fare</v>
          </cell>
          <cell r="D18631" t="str">
            <v>paid</v>
          </cell>
          <cell r="E18631">
            <v>2000</v>
          </cell>
        </row>
        <row r="18632">
          <cell r="B18632" t="str">
            <v>3rd floor nastp</v>
          </cell>
          <cell r="C18632" t="str">
            <v>misc</v>
          </cell>
          <cell r="D18632" t="str">
            <v>to ishtiaq cladding</v>
          </cell>
          <cell r="E18632">
            <v>6000</v>
          </cell>
        </row>
        <row r="18633">
          <cell r="B18633" t="str">
            <v>office</v>
          </cell>
          <cell r="C18633" t="str">
            <v>office</v>
          </cell>
          <cell r="D18633" t="str">
            <v>to bakhti for office use</v>
          </cell>
          <cell r="E18633">
            <v>7000</v>
          </cell>
        </row>
        <row r="18634">
          <cell r="B18634" t="str">
            <v>amreli steel</v>
          </cell>
          <cell r="C18634" t="str">
            <v>misc</v>
          </cell>
          <cell r="D18634" t="str">
            <v>paid for air devices colour</v>
          </cell>
          <cell r="E18634">
            <v>3000</v>
          </cell>
        </row>
        <row r="18635">
          <cell r="B18635" t="str">
            <v>3rd floor nastp</v>
          </cell>
          <cell r="C18635" t="str">
            <v>fare</v>
          </cell>
          <cell r="D18635" t="str">
            <v>bykia</v>
          </cell>
          <cell r="E18635">
            <v>400</v>
          </cell>
        </row>
        <row r="18636">
          <cell r="B18636" t="str">
            <v>office</v>
          </cell>
          <cell r="C18636" t="str">
            <v>mehmood colour</v>
          </cell>
          <cell r="D18636" t="str">
            <v>paid</v>
          </cell>
          <cell r="E18636">
            <v>1000</v>
          </cell>
        </row>
        <row r="18637">
          <cell r="B18637" t="str">
            <v>3rd Floor NASTP</v>
          </cell>
          <cell r="C18637" t="str">
            <v>misc</v>
          </cell>
          <cell r="D18637" t="str">
            <v>Online to Aleem in 3rd floor (by adeel)</v>
          </cell>
          <cell r="E18637">
            <v>40000</v>
          </cell>
        </row>
        <row r="18638">
          <cell r="B18638" t="str">
            <v>Food Court (Hydery)</v>
          </cell>
          <cell r="C18638" t="str">
            <v>material</v>
          </cell>
          <cell r="D18638" t="str">
            <v>Online to SHI engineering (by adeel) (purchse copper pipe)</v>
          </cell>
          <cell r="E18638">
            <v>149000</v>
          </cell>
        </row>
        <row r="18639">
          <cell r="B18639" t="str">
            <v>BAF Maintenance</v>
          </cell>
          <cell r="C18639" t="str">
            <v>Cooling Tower structure</v>
          </cell>
          <cell r="D18639" t="str">
            <v>Online to Asif Ali Shah (by adeel) for cooling tower</v>
          </cell>
          <cell r="E18639">
            <v>300000</v>
          </cell>
        </row>
        <row r="18640">
          <cell r="B18640" t="str">
            <v>Meezan bank Head office</v>
          </cell>
          <cell r="C18640" t="str">
            <v>material</v>
          </cell>
          <cell r="D18640" t="str">
            <v>purchased copper pipe by zubair</v>
          </cell>
          <cell r="E18640">
            <v>7300</v>
          </cell>
        </row>
        <row r="18641">
          <cell r="B18641" t="str">
            <v>Food Court (Hydery)</v>
          </cell>
          <cell r="C18641" t="str">
            <v>material</v>
          </cell>
          <cell r="D18641" t="str">
            <v>purchased pipe and other fittings by zubair</v>
          </cell>
          <cell r="E18641">
            <v>1100</v>
          </cell>
        </row>
        <row r="18642">
          <cell r="B18642" t="str">
            <v>Engro Office</v>
          </cell>
          <cell r="C18642" t="str">
            <v>misc</v>
          </cell>
          <cell r="D18642" t="str">
            <v>jahangeer mobile balance</v>
          </cell>
          <cell r="E18642">
            <v>1000</v>
          </cell>
        </row>
        <row r="18643">
          <cell r="B18643" t="str">
            <v>3rd floor nastp</v>
          </cell>
          <cell r="C18643" t="str">
            <v>fare</v>
          </cell>
          <cell r="D18643" t="str">
            <v>scon valve builty</v>
          </cell>
          <cell r="E18643">
            <v>500</v>
          </cell>
        </row>
        <row r="18644">
          <cell r="B18644" t="str">
            <v>3rd floor nastp</v>
          </cell>
          <cell r="C18644" t="str">
            <v>fare</v>
          </cell>
          <cell r="D18644" t="str">
            <v>paid</v>
          </cell>
          <cell r="E18644">
            <v>1800</v>
          </cell>
        </row>
        <row r="18645">
          <cell r="B18645" t="str">
            <v>office</v>
          </cell>
          <cell r="C18645" t="str">
            <v>office</v>
          </cell>
          <cell r="D18645" t="str">
            <v>to bakhti for office use</v>
          </cell>
          <cell r="E18645">
            <v>3000</v>
          </cell>
        </row>
        <row r="18646">
          <cell r="B18646" t="str">
            <v>Engro Office</v>
          </cell>
          <cell r="C18646" t="str">
            <v>secure vision</v>
          </cell>
          <cell r="D18646" t="str">
            <v>Online to Secure Vision (by adeel)</v>
          </cell>
          <cell r="E18646">
            <v>275000</v>
          </cell>
        </row>
        <row r="18647">
          <cell r="B18647" t="str">
            <v>Ernst &amp; Young</v>
          </cell>
          <cell r="C18647" t="str">
            <v>Global Technologies</v>
          </cell>
          <cell r="D18647" t="str">
            <v>Online to Global Technologies (by adeel)</v>
          </cell>
          <cell r="E18647">
            <v>1000000</v>
          </cell>
        </row>
        <row r="18648">
          <cell r="B18648" t="str">
            <v>office</v>
          </cell>
          <cell r="C18648" t="str">
            <v>water tanker</v>
          </cell>
          <cell r="D18648" t="str">
            <v>paid</v>
          </cell>
          <cell r="E18648">
            <v>5330</v>
          </cell>
        </row>
        <row r="18649">
          <cell r="B18649" t="str">
            <v>Food Court (Hydery)</v>
          </cell>
          <cell r="C18649" t="str">
            <v>abid</v>
          </cell>
          <cell r="D18649" t="str">
            <v>paid for site expenses</v>
          </cell>
          <cell r="E18649">
            <v>1000</v>
          </cell>
        </row>
        <row r="18650">
          <cell r="B18650" t="str">
            <v>BAF Maintenance</v>
          </cell>
          <cell r="C18650" t="str">
            <v>BITZER Pakistan</v>
          </cell>
          <cell r="D18650" t="str">
            <v>Paid for 160 LTR comperessor oil (chq rec from IK in Amreli acc)</v>
          </cell>
          <cell r="E18650">
            <v>2092916</v>
          </cell>
        </row>
        <row r="18651">
          <cell r="B18651" t="str">
            <v>Meezan bank Head office</v>
          </cell>
          <cell r="C18651" t="str">
            <v>Haier Pakistan</v>
          </cell>
          <cell r="D18651" t="str">
            <v>Online to Haier for Meezan Units (by adeel)</v>
          </cell>
          <cell r="E18651">
            <v>195500</v>
          </cell>
        </row>
        <row r="18652">
          <cell r="B18652" t="str">
            <v>Meezan bank Head office</v>
          </cell>
          <cell r="C18652" t="str">
            <v>material</v>
          </cell>
          <cell r="D18652" t="str">
            <v>Online to mustafa for tapes payment from hussain puri (by adeel)</v>
          </cell>
          <cell r="E18652">
            <v>21600</v>
          </cell>
        </row>
        <row r="18653">
          <cell r="B18653" t="str">
            <v>Meezan bank Head office</v>
          </cell>
          <cell r="C18653" t="str">
            <v>material</v>
          </cell>
          <cell r="D18653" t="str">
            <v>Online to Aijaz for Cloth Payment (by adeel)</v>
          </cell>
          <cell r="E18653">
            <v>78500</v>
          </cell>
        </row>
        <row r="18654">
          <cell r="B18654" t="str">
            <v>o/m NASTP</v>
          </cell>
          <cell r="C18654" t="str">
            <v>maxon chemical</v>
          </cell>
          <cell r="D18654" t="str">
            <v>Online to Maxon chemical in NASTP (by adeel)</v>
          </cell>
          <cell r="E18654">
            <v>200000</v>
          </cell>
        </row>
        <row r="18655">
          <cell r="B18655" t="str">
            <v>BAF Maintenance</v>
          </cell>
          <cell r="C18655" t="str">
            <v>Cooling Tower structure</v>
          </cell>
          <cell r="D18655" t="str">
            <v>Online to Asif ali shah for BAF cooling tower (by adeel)</v>
          </cell>
          <cell r="E18655">
            <v>200000</v>
          </cell>
        </row>
        <row r="18656">
          <cell r="B18656" t="str">
            <v xml:space="preserve">MHR Personal </v>
          </cell>
          <cell r="C18656" t="str">
            <v>utilities bills</v>
          </cell>
          <cell r="D18656" t="str">
            <v>k elec bill paid</v>
          </cell>
          <cell r="E18656">
            <v>45290</v>
          </cell>
        </row>
        <row r="18657">
          <cell r="B18657" t="str">
            <v>office</v>
          </cell>
          <cell r="C18657" t="str">
            <v>utilities bills</v>
          </cell>
          <cell r="D18657" t="str">
            <v>k elec bill paid</v>
          </cell>
          <cell r="E18657">
            <v>17872</v>
          </cell>
        </row>
        <row r="18658">
          <cell r="B18658" t="str">
            <v>office</v>
          </cell>
          <cell r="C18658" t="str">
            <v>office</v>
          </cell>
          <cell r="D18658" t="str">
            <v>to bakhti for office use</v>
          </cell>
          <cell r="E18658">
            <v>3000</v>
          </cell>
        </row>
        <row r="18659">
          <cell r="B18659" t="str">
            <v>Engro 3rd &amp; 8th Floor</v>
          </cell>
          <cell r="C18659" t="str">
            <v>fuel</v>
          </cell>
          <cell r="D18659" t="str">
            <v>claimed by kamran</v>
          </cell>
          <cell r="E18659">
            <v>400</v>
          </cell>
        </row>
        <row r="18660">
          <cell r="B18660" t="str">
            <v>Engro Office</v>
          </cell>
          <cell r="C18660" t="str">
            <v>fuel</v>
          </cell>
          <cell r="D18660" t="str">
            <v>Claimed by BH</v>
          </cell>
          <cell r="E18660">
            <v>20000</v>
          </cell>
        </row>
        <row r="18661">
          <cell r="B18661" t="str">
            <v>Ernst &amp; Young</v>
          </cell>
          <cell r="C18661" t="str">
            <v>Noman Engineering</v>
          </cell>
          <cell r="D18661" t="str">
            <v xml:space="preserve">Sheet hawala from al madina steel </v>
          </cell>
          <cell r="E18661">
            <v>500000</v>
          </cell>
        </row>
        <row r="18662">
          <cell r="B18662" t="str">
            <v>Ashrae Tech</v>
          </cell>
          <cell r="C18662" t="str">
            <v>saeed sons</v>
          </cell>
          <cell r="D18662" t="str">
            <v>Cash took from al madina steel = 500,000</v>
          </cell>
          <cell r="E18662">
            <v>13760</v>
          </cell>
        </row>
        <row r="18663">
          <cell r="B18663" t="str">
            <v>Engro office</v>
          </cell>
          <cell r="C18663" t="str">
            <v>saeed sons</v>
          </cell>
          <cell r="D18663" t="str">
            <v>Cash took from al madina steel = 500,000</v>
          </cell>
          <cell r="E18663">
            <v>164280</v>
          </cell>
        </row>
        <row r="18664">
          <cell r="B18664" t="str">
            <v>Daraz Office</v>
          </cell>
          <cell r="C18664" t="str">
            <v>saeed sons</v>
          </cell>
          <cell r="D18664" t="str">
            <v>Cash took from al madina steel = 500,000</v>
          </cell>
          <cell r="E18664">
            <v>145230</v>
          </cell>
        </row>
        <row r="18665">
          <cell r="B18665" t="str">
            <v>Ernst &amp; Young</v>
          </cell>
          <cell r="C18665" t="str">
            <v>saeed sons</v>
          </cell>
          <cell r="D18665" t="str">
            <v>Cash took from al madina steel = 500,000</v>
          </cell>
          <cell r="E18665">
            <v>176730</v>
          </cell>
        </row>
        <row r="18666">
          <cell r="B18666" t="str">
            <v>Engro Office</v>
          </cell>
          <cell r="C18666" t="str">
            <v>misc</v>
          </cell>
          <cell r="D18666" t="str">
            <v>by jahangeer</v>
          </cell>
          <cell r="E18666">
            <v>5670</v>
          </cell>
        </row>
        <row r="18667">
          <cell r="B18667" t="str">
            <v>Food Court (Hydery)</v>
          </cell>
          <cell r="C18667" t="str">
            <v>material</v>
          </cell>
          <cell r="D18667" t="str">
            <v>misc by imran engr</v>
          </cell>
          <cell r="E18667">
            <v>114974</v>
          </cell>
        </row>
        <row r="18668">
          <cell r="B18668" t="str">
            <v>Meezan bank Head office</v>
          </cell>
          <cell r="C18668" t="str">
            <v>material</v>
          </cell>
          <cell r="D18668" t="str">
            <v>misc by imran engr</v>
          </cell>
          <cell r="E18668">
            <v>128521</v>
          </cell>
        </row>
        <row r="18669">
          <cell r="B18669" t="str">
            <v>Meezan bank Head office</v>
          </cell>
          <cell r="C18669" t="str">
            <v>material</v>
          </cell>
          <cell r="D18669" t="str">
            <v>purchased copper pipe by ashraf (online by adeel)</v>
          </cell>
          <cell r="E18669">
            <v>16000</v>
          </cell>
        </row>
        <row r="18670">
          <cell r="B18670" t="str">
            <v>office</v>
          </cell>
          <cell r="C18670" t="str">
            <v>Ashrae Pakistan Chaper</v>
          </cell>
          <cell r="D18670" t="str">
            <v>Paid for Cricket tournament (online by adeel)</v>
          </cell>
          <cell r="E18670">
            <v>100000</v>
          </cell>
        </row>
        <row r="18671">
          <cell r="B18671" t="str">
            <v>Ernst &amp; Young</v>
          </cell>
          <cell r="C18671" t="str">
            <v>EAP</v>
          </cell>
          <cell r="D18671" t="str">
            <v>purchaed shutter tpe round damers 06 nos (online by adeel)</v>
          </cell>
          <cell r="E18671">
            <v>33000</v>
          </cell>
        </row>
        <row r="18672">
          <cell r="B18672" t="str">
            <v>Standard chartered bank</v>
          </cell>
          <cell r="C18672" t="str">
            <v>rafay</v>
          </cell>
          <cell r="D18672" t="str">
            <v>(online by adeel)</v>
          </cell>
          <cell r="E18672">
            <v>50000</v>
          </cell>
        </row>
        <row r="18673">
          <cell r="B18673" t="str">
            <v>Ernst &amp; Young</v>
          </cell>
          <cell r="C18673" t="str">
            <v>shan control</v>
          </cell>
          <cell r="D18673" t="str">
            <v>Online in Imran shafqaut acc (online by adeel)</v>
          </cell>
          <cell r="E18673">
            <v>146000</v>
          </cell>
        </row>
        <row r="18674">
          <cell r="B18674" t="str">
            <v>BAF Maintenance</v>
          </cell>
          <cell r="C18674" t="str">
            <v>khan brother</v>
          </cell>
          <cell r="D18674" t="str">
            <v>purchased danfoss drier Core 24 nos (online by adeel)</v>
          </cell>
          <cell r="E18674">
            <v>135936</v>
          </cell>
        </row>
        <row r="18675">
          <cell r="B18675" t="str">
            <v>O/M The Place</v>
          </cell>
          <cell r="C18675" t="str">
            <v>misc</v>
          </cell>
          <cell r="D18675" t="str">
            <v>paid for motor repairing</v>
          </cell>
          <cell r="E18675">
            <v>11000</v>
          </cell>
        </row>
        <row r="18676">
          <cell r="B18676" t="str">
            <v>BAF Limited</v>
          </cell>
          <cell r="C18676" t="str">
            <v>fare</v>
          </cell>
          <cell r="D18676" t="str">
            <v>paid</v>
          </cell>
          <cell r="E18676">
            <v>5000</v>
          </cell>
        </row>
        <row r="18677">
          <cell r="B18677" t="str">
            <v>amreli steel</v>
          </cell>
          <cell r="C18677" t="str">
            <v>material</v>
          </cell>
          <cell r="D18677" t="str">
            <v>brass bush an ddead plug from shabbiir brother</v>
          </cell>
          <cell r="E18677">
            <v>1350</v>
          </cell>
        </row>
        <row r="18678">
          <cell r="B18678" t="str">
            <v>Ernst &amp; Young</v>
          </cell>
          <cell r="C18678" t="str">
            <v>material</v>
          </cell>
          <cell r="D18678" t="str">
            <v>paint material + brush mixing oil</v>
          </cell>
          <cell r="E18678">
            <v>3450</v>
          </cell>
        </row>
        <row r="18679">
          <cell r="B18679" t="str">
            <v>Engro Office</v>
          </cell>
          <cell r="C18679" t="str">
            <v>material</v>
          </cell>
          <cell r="D18679" t="str">
            <v>wrapping rol and tapes</v>
          </cell>
          <cell r="E18679">
            <v>1950</v>
          </cell>
        </row>
        <row r="18680">
          <cell r="B18680" t="str">
            <v>office</v>
          </cell>
          <cell r="C18680" t="str">
            <v>office</v>
          </cell>
          <cell r="D18680" t="str">
            <v>to bakhti for office use</v>
          </cell>
          <cell r="E18680">
            <v>5500</v>
          </cell>
        </row>
        <row r="18681">
          <cell r="B18681" t="str">
            <v>Food Court (Hydery)</v>
          </cell>
          <cell r="C18681" t="str">
            <v>anis grills</v>
          </cell>
          <cell r="D18681" t="str">
            <v>Online in sana anis acc (online by adeel)</v>
          </cell>
          <cell r="E18681">
            <v>30000</v>
          </cell>
        </row>
        <row r="18682">
          <cell r="B18682" t="str">
            <v>Engro Office</v>
          </cell>
          <cell r="C18682" t="str">
            <v>thumb international</v>
          </cell>
          <cell r="D18682" t="str">
            <v>received from BAF 10 floor but actually rec from J.B Interor care off Jaffar brother (This payment online to Thumb international in acc of S. Abdur Rehman ahmed acc in engro deal)</v>
          </cell>
          <cell r="E18682">
            <v>200000</v>
          </cell>
        </row>
        <row r="18683">
          <cell r="B18683" t="str">
            <v>Various sites</v>
          </cell>
          <cell r="C18683" t="str">
            <v>photocopies</v>
          </cell>
          <cell r="D18683" t="str">
            <v>paid</v>
          </cell>
          <cell r="E18683">
            <v>7600</v>
          </cell>
        </row>
        <row r="18684">
          <cell r="B18684" t="str">
            <v>Meezan bank Head office</v>
          </cell>
          <cell r="C18684" t="str">
            <v>Wire</v>
          </cell>
          <cell r="D18684" t="str">
            <v>3 core wire purchased 22 meter</v>
          </cell>
          <cell r="E18684">
            <v>6500</v>
          </cell>
        </row>
        <row r="18685">
          <cell r="B18685" t="str">
            <v>Ernst &amp; Young</v>
          </cell>
          <cell r="C18685" t="str">
            <v>Global Technologies</v>
          </cell>
          <cell r="D18685" t="str">
            <v>Online by al madina steel</v>
          </cell>
          <cell r="E18685">
            <v>1000000</v>
          </cell>
        </row>
        <row r="18686">
          <cell r="B18686" t="str">
            <v>Ernst &amp; Young</v>
          </cell>
          <cell r="C18686" t="str">
            <v>sabro Technologies</v>
          </cell>
          <cell r="D18686" t="str">
            <v>Online by adeel steel - Deal done &amp; closed</v>
          </cell>
          <cell r="E18686">
            <v>1333000</v>
          </cell>
        </row>
        <row r="18687">
          <cell r="B18687" t="str">
            <v>3rd floor nastp</v>
          </cell>
          <cell r="C18687" t="str">
            <v>shabbir pipe</v>
          </cell>
          <cell r="D18687" t="str">
            <v>Online by BH</v>
          </cell>
          <cell r="E18687">
            <v>50000</v>
          </cell>
        </row>
        <row r="18688">
          <cell r="B18688" t="str">
            <v>VISA Fit-out Office</v>
          </cell>
          <cell r="C18688" t="str">
            <v>misc</v>
          </cell>
          <cell r="D18688" t="str">
            <v>Invoices VISA by nadeem bahi</v>
          </cell>
          <cell r="E18688">
            <v>6000</v>
          </cell>
        </row>
        <row r="18689">
          <cell r="B18689" t="str">
            <v>FTC Floors</v>
          </cell>
          <cell r="C18689" t="str">
            <v>misc</v>
          </cell>
          <cell r="D18689" t="str">
            <v>invoices ftc by nadeem bahi</v>
          </cell>
          <cell r="E18689">
            <v>5000</v>
          </cell>
        </row>
        <row r="18690">
          <cell r="B18690" t="str">
            <v>ueP 17th Floor</v>
          </cell>
          <cell r="C18690" t="str">
            <v>misc</v>
          </cell>
          <cell r="D18690" t="str">
            <v>invoices uep by nadeem bahi</v>
          </cell>
          <cell r="E18690">
            <v>5000</v>
          </cell>
        </row>
        <row r="18691">
          <cell r="B18691" t="str">
            <v>OT area JPMC</v>
          </cell>
          <cell r="C18691" t="str">
            <v>misc</v>
          </cell>
          <cell r="D18691" t="str">
            <v>invoices jpmc by nadeem bahi</v>
          </cell>
          <cell r="E18691">
            <v>5500</v>
          </cell>
        </row>
        <row r="18692">
          <cell r="B18692" t="str">
            <v>Meezan bank Head office</v>
          </cell>
          <cell r="C18692" t="str">
            <v>misc</v>
          </cell>
          <cell r="D18692" t="str">
            <v>Invoices meezan by nadeem bahi</v>
          </cell>
          <cell r="E18692">
            <v>12000</v>
          </cell>
        </row>
        <row r="18693">
          <cell r="B18693" t="str">
            <v>office</v>
          </cell>
          <cell r="C18693" t="str">
            <v>misc</v>
          </cell>
          <cell r="D18693" t="str">
            <v>invoices office by nadeem bahi</v>
          </cell>
          <cell r="E18693">
            <v>3150</v>
          </cell>
        </row>
        <row r="18694">
          <cell r="B18694" t="str">
            <v>BAF Maintenance</v>
          </cell>
          <cell r="C18694" t="str">
            <v>misc</v>
          </cell>
          <cell r="D18694" t="str">
            <v>invoices BAF by nadeem bahi</v>
          </cell>
          <cell r="E18694">
            <v>13000</v>
          </cell>
        </row>
        <row r="18695">
          <cell r="B18695" t="str">
            <v>office</v>
          </cell>
          <cell r="C18695" t="str">
            <v>fare</v>
          </cell>
          <cell r="D18695" t="str">
            <v>bykia</v>
          </cell>
          <cell r="E18695">
            <v>250</v>
          </cell>
        </row>
        <row r="18696">
          <cell r="B18696" t="str">
            <v>office</v>
          </cell>
          <cell r="C18696" t="str">
            <v>office</v>
          </cell>
          <cell r="D18696" t="str">
            <v>to bakhti for office use</v>
          </cell>
          <cell r="E18696">
            <v>1000</v>
          </cell>
        </row>
        <row r="18697">
          <cell r="B18697" t="str">
            <v>Ernst &amp; Young</v>
          </cell>
          <cell r="C18697" t="str">
            <v>saqib insulation</v>
          </cell>
          <cell r="D18697" t="str">
            <v>Online by BH</v>
          </cell>
          <cell r="E18697">
            <v>70000</v>
          </cell>
        </row>
        <row r="18698">
          <cell r="B18698" t="str">
            <v>Ernst &amp; Young</v>
          </cell>
          <cell r="C18698" t="str">
            <v>saqib insulation</v>
          </cell>
          <cell r="D18698" t="str">
            <v>Online by BH</v>
          </cell>
          <cell r="E18698">
            <v>130000</v>
          </cell>
        </row>
        <row r="18699">
          <cell r="E18699">
            <v>54400</v>
          </cell>
        </row>
        <row r="18700">
          <cell r="E18700">
            <v>100000</v>
          </cell>
        </row>
        <row r="18701">
          <cell r="B18701" t="str">
            <v>Jameel baig Building</v>
          </cell>
          <cell r="C18701" t="str">
            <v>KING NICE</v>
          </cell>
          <cell r="D18701" t="str">
            <v>MCB chq 1973738863 purchased 06 nos fire cabinet</v>
          </cell>
          <cell r="E18701">
            <v>330000</v>
          </cell>
        </row>
        <row r="18702">
          <cell r="B18702" t="str">
            <v>Daraz Office</v>
          </cell>
          <cell r="C18702" t="str">
            <v>afsar hussain</v>
          </cell>
          <cell r="D18702" t="str">
            <v>MCB chq 1973738864 against copper pipe installation</v>
          </cell>
          <cell r="E18702">
            <v>81000</v>
          </cell>
        </row>
        <row r="18703">
          <cell r="B18703" t="str">
            <v>Ernst &amp; Young</v>
          </cell>
          <cell r="C18703" t="str">
            <v>sajid pipe</v>
          </cell>
          <cell r="D18703" t="str">
            <v>MCB chq 1973738865</v>
          </cell>
          <cell r="E18703">
            <v>200000</v>
          </cell>
        </row>
        <row r="18704">
          <cell r="B18704" t="str">
            <v>office</v>
          </cell>
          <cell r="C18704" t="str">
            <v>Office Tower</v>
          </cell>
          <cell r="D18704" t="str">
            <v>MCB chq 1973738869 Chq given to Noman RANa for office roof tower</v>
          </cell>
          <cell r="E18704">
            <v>100000</v>
          </cell>
        </row>
        <row r="18705">
          <cell r="B18705" t="str">
            <v>Riazeda project</v>
          </cell>
          <cell r="C18705" t="str">
            <v>rizwan vrf</v>
          </cell>
          <cell r="D18705" t="str">
            <v>MCB chq 1973738869</v>
          </cell>
          <cell r="E18705">
            <v>90000</v>
          </cell>
        </row>
        <row r="18706">
          <cell r="C18706" t="str">
            <v>iqbal sons</v>
          </cell>
          <cell r="D18706" t="str">
            <v>MCB chq 1973738868</v>
          </cell>
          <cell r="E18706">
            <v>653892</v>
          </cell>
        </row>
        <row r="18707">
          <cell r="B18707" t="str">
            <v>Daftar Khuwan</v>
          </cell>
          <cell r="C18707" t="str">
            <v>ishtiaq cladding</v>
          </cell>
          <cell r="D18707" t="str">
            <v>MCB chq 1973738871</v>
          </cell>
          <cell r="E18707">
            <v>100000</v>
          </cell>
        </row>
        <row r="18708">
          <cell r="B18708" t="str">
            <v>3rd floor nastp</v>
          </cell>
          <cell r="C18708" t="str">
            <v>ishtiaq cladding</v>
          </cell>
          <cell r="D18708" t="str">
            <v>MCB chq 1973738872</v>
          </cell>
          <cell r="E18708">
            <v>145000</v>
          </cell>
        </row>
        <row r="18709">
          <cell r="B18709" t="str">
            <v>Jameel baig Building</v>
          </cell>
          <cell r="C18709" t="str">
            <v>john</v>
          </cell>
          <cell r="D18709" t="str">
            <v>MCB chq 1973738874</v>
          </cell>
          <cell r="E18709">
            <v>50000</v>
          </cell>
        </row>
        <row r="18710">
          <cell r="B18710" t="str">
            <v>office</v>
          </cell>
          <cell r="C18710" t="str">
            <v>Office Tower</v>
          </cell>
          <cell r="D18710" t="str">
            <v>MCB chq 1973738875 Chq given to Noman RANa for office roof tower</v>
          </cell>
          <cell r="E18710">
            <v>150000</v>
          </cell>
        </row>
        <row r="18711">
          <cell r="B18711" t="str">
            <v>3rd Floor NASTP</v>
          </cell>
          <cell r="C18711" t="str">
            <v>Tahir insulator</v>
          </cell>
          <cell r="D18711" t="str">
            <v>MCB chq 1973738877</v>
          </cell>
          <cell r="E18711">
            <v>35400</v>
          </cell>
        </row>
        <row r="18712">
          <cell r="B18712" t="str">
            <v>Meezan bank Head office</v>
          </cell>
          <cell r="C18712" t="str">
            <v>fakhri brothers</v>
          </cell>
          <cell r="D18712" t="str">
            <v>Received from IK (given to Fakhri brothers for meezan bank valves  deal against GST invoice)</v>
          </cell>
          <cell r="E18712">
            <v>638634</v>
          </cell>
        </row>
        <row r="18713">
          <cell r="B18713" t="str">
            <v>FTC Floors</v>
          </cell>
          <cell r="C18713" t="str">
            <v>Received</v>
          </cell>
          <cell r="D18713" t="str">
            <v>O/M OCT 23 Bill</v>
          </cell>
          <cell r="F18713">
            <v>246087</v>
          </cell>
        </row>
        <row r="18714">
          <cell r="B18714" t="str">
            <v>FTC Floors</v>
          </cell>
          <cell r="C18714" t="str">
            <v>Received</v>
          </cell>
          <cell r="D18714" t="str">
            <v>O/M NOV 23 Bill</v>
          </cell>
          <cell r="F18714">
            <v>246087</v>
          </cell>
        </row>
        <row r="18715">
          <cell r="B18715" t="str">
            <v>FTC Floors</v>
          </cell>
          <cell r="C18715" t="str">
            <v>Received</v>
          </cell>
          <cell r="D18715" t="str">
            <v>O/M DEC 23 Bill</v>
          </cell>
          <cell r="F18715">
            <v>246087</v>
          </cell>
        </row>
        <row r="18716">
          <cell r="B18716" t="str">
            <v>FTC Floors</v>
          </cell>
          <cell r="C18716" t="str">
            <v>Received</v>
          </cell>
          <cell r="D18716" t="str">
            <v>O/M increament amount for OCT 23 + Nov 23 &amp; Dec 23</v>
          </cell>
          <cell r="F18716">
            <v>178973</v>
          </cell>
        </row>
        <row r="18717">
          <cell r="B18717" t="str">
            <v>BAF Limited</v>
          </cell>
          <cell r="C18717" t="str">
            <v>Received</v>
          </cell>
          <cell r="D18717" t="str">
            <v>Received retention amount  (TO BE CHECKED)</v>
          </cell>
          <cell r="F18717">
            <v>677861</v>
          </cell>
        </row>
        <row r="18718">
          <cell r="B18718" t="str">
            <v xml:space="preserve">O/M Nue Multiplex </v>
          </cell>
          <cell r="C18718" t="str">
            <v>Received</v>
          </cell>
          <cell r="D18718" t="str">
            <v>Received O/M Dec 23 Bill</v>
          </cell>
          <cell r="F18718">
            <v>333522</v>
          </cell>
        </row>
        <row r="18719">
          <cell r="B18719" t="str">
            <v>DB 15th &amp; 16th Floor</v>
          </cell>
          <cell r="C18719" t="str">
            <v>Received</v>
          </cell>
          <cell r="D18719" t="str">
            <v>Received from IK (given to Al madina steel against GST invoice)</v>
          </cell>
          <cell r="F18719">
            <v>5000000</v>
          </cell>
        </row>
        <row r="18720">
          <cell r="B18720" t="str">
            <v>Standard chartered bank</v>
          </cell>
          <cell r="C18720" t="str">
            <v>Received</v>
          </cell>
          <cell r="D18720" t="str">
            <v>Received from Total (given to BH as depositted in Mohsin Traders ACC)</v>
          </cell>
          <cell r="F18720">
            <v>1800000</v>
          </cell>
        </row>
        <row r="18721">
          <cell r="B18721" t="str">
            <v>amreli steel</v>
          </cell>
          <cell r="C18721" t="str">
            <v>Received</v>
          </cell>
          <cell r="D18721" t="str">
            <v>Received from IK (given to Bitzer pakistan for compressor oil deal in Bank AL falah against GST invoice)</v>
          </cell>
          <cell r="F18721">
            <v>2092916</v>
          </cell>
        </row>
        <row r="18722">
          <cell r="B18722" t="str">
            <v>FTC Floors</v>
          </cell>
          <cell r="C18722" t="str">
            <v>Received</v>
          </cell>
          <cell r="D18722" t="str">
            <v>O/M Jan 24 Bill</v>
          </cell>
          <cell r="F18722">
            <v>246087</v>
          </cell>
        </row>
        <row r="18723">
          <cell r="B18723" t="str">
            <v>Standard chartered bank</v>
          </cell>
          <cell r="C18723" t="str">
            <v>Received</v>
          </cell>
          <cell r="D18723" t="str">
            <v>Received from Total (given to BH as depositted in Mohsin Traders ACC)</v>
          </cell>
          <cell r="F18723">
            <v>900000</v>
          </cell>
        </row>
        <row r="18724">
          <cell r="B18724" t="str">
            <v>Standard chartered bank</v>
          </cell>
          <cell r="C18724" t="str">
            <v>Received</v>
          </cell>
          <cell r="D18724" t="str">
            <v>Received from Total (given to BH as depositted in Mohsin Traders ACC)</v>
          </cell>
          <cell r="F18724">
            <v>900000</v>
          </cell>
        </row>
        <row r="18725">
          <cell r="B18725" t="str">
            <v>o/m NASTP</v>
          </cell>
          <cell r="C18725" t="str">
            <v>Received</v>
          </cell>
          <cell r="D18725" t="str">
            <v>Operation and maintenance charges Dec 24 (Received from Client NASTP given to BH)</v>
          </cell>
          <cell r="F18725">
            <v>1460000</v>
          </cell>
        </row>
        <row r="18726">
          <cell r="B18726" t="str">
            <v>BAF 10A floor</v>
          </cell>
          <cell r="C18726" t="str">
            <v>Received</v>
          </cell>
          <cell r="D18726" t="str">
            <v>received in acc of from BAF 10 floor but actually rec from J.B Interor care off Jaffar brother (This payment online to Thumb international in acc of S. Abdur Rehman ahmed acc in engro deal)</v>
          </cell>
          <cell r="F18726">
            <v>200000</v>
          </cell>
        </row>
        <row r="18727">
          <cell r="B18727" t="str">
            <v>amreli steel</v>
          </cell>
          <cell r="C18727" t="str">
            <v>Received</v>
          </cell>
          <cell r="D18727" t="str">
            <v>Received from IK (given to Fakhri brothers for meezan bank valves  deal against GST invoice)</v>
          </cell>
          <cell r="F18727">
            <v>638634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1">
          <cell r="C21">
            <v>23627420.440860212</v>
          </cell>
        </row>
      </sheetData>
      <sheetData sheetId="12" refreshError="1"/>
      <sheetData sheetId="13">
        <row r="7">
          <cell r="S7">
            <v>6795075</v>
          </cell>
        </row>
      </sheetData>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6"/>
  <sheetViews>
    <sheetView tabSelected="1" view="pageBreakPreview" topLeftCell="A104" zoomScale="90" zoomScaleNormal="100" zoomScaleSheetLayoutView="90" workbookViewId="0">
      <selection activeCell="K111" sqref="K111"/>
    </sheetView>
  </sheetViews>
  <sheetFormatPr defaultRowHeight="15.75" x14ac:dyDescent="0.2"/>
  <cols>
    <col min="1" max="1" width="9.83203125" style="12" bestFit="1" customWidth="1"/>
    <col min="2" max="2" width="54.6640625" style="1" customWidth="1"/>
    <col min="3" max="3" width="8.5" style="4" customWidth="1"/>
    <col min="4" max="4" width="8.5" style="4" bestFit="1" customWidth="1"/>
    <col min="5" max="5" width="15.1640625" style="1" customWidth="1"/>
    <col min="6" max="6" width="14.6640625" style="1" customWidth="1"/>
    <col min="7" max="7" width="15.6640625" style="1" customWidth="1"/>
    <col min="8" max="10" width="14.6640625" style="1" customWidth="1"/>
    <col min="11" max="11" width="22" style="1" customWidth="1"/>
    <col min="12" max="12" width="17" style="1" bestFit="1" customWidth="1"/>
    <col min="13" max="13" width="12.33203125" style="1" customWidth="1"/>
    <col min="14" max="14" width="19.1640625" style="1" customWidth="1"/>
    <col min="15" max="15" width="21.83203125" style="1" customWidth="1"/>
    <col min="16" max="16" width="15.5" style="1" customWidth="1"/>
    <col min="17" max="17" width="9.33203125" style="1"/>
    <col min="18" max="18" width="19.33203125" style="1" bestFit="1" customWidth="1"/>
    <col min="19" max="16384" width="9.33203125" style="1"/>
  </cols>
  <sheetData>
    <row r="1" spans="1:14" s="18" customFormat="1" ht="21" x14ac:dyDescent="0.2">
      <c r="A1" s="61" t="s">
        <v>9</v>
      </c>
      <c r="B1" s="61"/>
      <c r="C1" s="61"/>
      <c r="D1" s="61"/>
      <c r="E1" s="61"/>
      <c r="F1" s="61"/>
      <c r="G1" s="61"/>
      <c r="H1" s="61"/>
      <c r="I1" s="61"/>
      <c r="J1" s="61"/>
      <c r="K1" s="61"/>
    </row>
    <row r="2" spans="1:14" s="18" customFormat="1" ht="21" x14ac:dyDescent="0.2">
      <c r="A2" s="62" t="s">
        <v>12</v>
      </c>
      <c r="B2" s="62"/>
      <c r="C2" s="62"/>
      <c r="D2" s="62"/>
      <c r="E2" s="62"/>
      <c r="F2" s="62"/>
      <c r="G2" s="62"/>
      <c r="H2" s="62"/>
      <c r="I2" s="62"/>
      <c r="J2" s="62"/>
      <c r="K2" s="62"/>
    </row>
    <row r="3" spans="1:14" s="18" customFormat="1" ht="21" x14ac:dyDescent="0.2">
      <c r="A3" s="61" t="s">
        <v>10</v>
      </c>
      <c r="B3" s="61"/>
      <c r="C3" s="43"/>
      <c r="D3" s="43"/>
      <c r="E3" s="44"/>
      <c r="F3" s="44"/>
      <c r="G3" s="44"/>
      <c r="H3" s="44"/>
      <c r="I3" s="44"/>
      <c r="J3" s="44"/>
      <c r="K3" s="45">
        <v>45258</v>
      </c>
    </row>
    <row r="4" spans="1:14" s="18" customFormat="1" ht="21" x14ac:dyDescent="0.2">
      <c r="A4" s="62" t="s">
        <v>13</v>
      </c>
      <c r="B4" s="62"/>
      <c r="C4" s="43"/>
      <c r="D4" s="43"/>
      <c r="E4" s="44"/>
      <c r="F4" s="44"/>
      <c r="G4" s="44"/>
      <c r="H4" s="44"/>
      <c r="I4" s="44"/>
      <c r="J4" s="44"/>
      <c r="K4" s="46"/>
    </row>
    <row r="5" spans="1:14" s="18" customFormat="1" ht="21" x14ac:dyDescent="0.2">
      <c r="A5" s="47"/>
      <c r="B5" s="47"/>
      <c r="C5" s="43"/>
      <c r="D5" s="43"/>
      <c r="E5" s="44"/>
      <c r="F5" s="44"/>
      <c r="G5" s="44"/>
      <c r="H5" s="44"/>
      <c r="I5" s="44"/>
      <c r="J5" s="44"/>
      <c r="K5" s="46"/>
    </row>
    <row r="6" spans="1:14" s="18" customFormat="1" ht="23.25" x14ac:dyDescent="0.2">
      <c r="A6" s="64" t="s">
        <v>118</v>
      </c>
      <c r="B6" s="64"/>
      <c r="C6" s="64"/>
      <c r="D6" s="64"/>
      <c r="E6" s="64"/>
      <c r="F6" s="64"/>
      <c r="G6" s="65" t="s">
        <v>119</v>
      </c>
      <c r="H6" s="65"/>
      <c r="I6" s="65"/>
      <c r="J6" s="65"/>
      <c r="K6" s="65"/>
    </row>
    <row r="7" spans="1:14" s="5" customFormat="1" ht="17.25" customHeight="1" x14ac:dyDescent="0.2">
      <c r="A7" s="63" t="s">
        <v>0</v>
      </c>
      <c r="B7" s="63" t="s">
        <v>1</v>
      </c>
      <c r="C7" s="63" t="s">
        <v>2</v>
      </c>
      <c r="D7" s="63" t="s">
        <v>3</v>
      </c>
      <c r="E7" s="40" t="s">
        <v>4</v>
      </c>
      <c r="F7" s="40" t="s">
        <v>5</v>
      </c>
      <c r="G7" s="63" t="s">
        <v>120</v>
      </c>
      <c r="H7" s="63"/>
      <c r="I7" s="63" t="s">
        <v>122</v>
      </c>
      <c r="J7" s="63"/>
      <c r="K7" s="40" t="s">
        <v>6</v>
      </c>
    </row>
    <row r="8" spans="1:14" s="5" customFormat="1" ht="17.25" customHeight="1" x14ac:dyDescent="0.2">
      <c r="A8" s="63"/>
      <c r="B8" s="63"/>
      <c r="C8" s="63"/>
      <c r="D8" s="63"/>
      <c r="E8" s="40" t="s">
        <v>7</v>
      </c>
      <c r="F8" s="40" t="s">
        <v>7</v>
      </c>
      <c r="G8" s="40" t="s">
        <v>124</v>
      </c>
      <c r="H8" s="40" t="s">
        <v>121</v>
      </c>
      <c r="I8" s="40" t="s">
        <v>124</v>
      </c>
      <c r="J8" s="40" t="s">
        <v>121</v>
      </c>
      <c r="K8" s="40" t="s">
        <v>8</v>
      </c>
    </row>
    <row r="9" spans="1:14" s="14" customFormat="1" ht="63" x14ac:dyDescent="0.2">
      <c r="A9" s="11"/>
      <c r="B9" s="13" t="s">
        <v>14</v>
      </c>
      <c r="C9" s="2"/>
      <c r="D9" s="3"/>
      <c r="E9" s="8"/>
      <c r="F9" s="8"/>
      <c r="G9" s="41"/>
      <c r="H9" s="41"/>
      <c r="I9" s="41"/>
      <c r="J9" s="41"/>
      <c r="K9" s="8"/>
    </row>
    <row r="10" spans="1:14" s="14" customFormat="1" ht="220.5" x14ac:dyDescent="0.2">
      <c r="A10" s="3">
        <v>1</v>
      </c>
      <c r="B10" s="15" t="s">
        <v>15</v>
      </c>
      <c r="C10" s="2"/>
      <c r="D10" s="3"/>
      <c r="E10" s="8"/>
      <c r="F10" s="8"/>
      <c r="G10" s="41"/>
      <c r="H10" s="41"/>
      <c r="I10" s="41"/>
      <c r="J10" s="41"/>
      <c r="K10" s="8"/>
    </row>
    <row r="11" spans="1:14" s="14" customFormat="1" x14ac:dyDescent="0.2">
      <c r="A11" s="16">
        <v>1.1000000000000001</v>
      </c>
      <c r="B11" s="13" t="s">
        <v>16</v>
      </c>
      <c r="C11" s="2" t="s">
        <v>17</v>
      </c>
      <c r="D11" s="3">
        <v>1</v>
      </c>
      <c r="E11" s="6">
        <v>57750</v>
      </c>
      <c r="F11" s="6">
        <v>42000</v>
      </c>
      <c r="G11" s="6">
        <v>0</v>
      </c>
      <c r="H11" s="6">
        <f>G11*E11</f>
        <v>0</v>
      </c>
      <c r="I11" s="6">
        <f>G11</f>
        <v>0</v>
      </c>
      <c r="J11" s="6">
        <f>I11*F11</f>
        <v>0</v>
      </c>
      <c r="K11" s="6">
        <f>J11+H11</f>
        <v>0</v>
      </c>
      <c r="L11" s="21"/>
      <c r="M11" s="21"/>
      <c r="N11" s="21"/>
    </row>
    <row r="12" spans="1:14" s="14" customFormat="1" x14ac:dyDescent="0.2">
      <c r="A12" s="16">
        <v>1.2</v>
      </c>
      <c r="B12" s="13" t="s">
        <v>18</v>
      </c>
      <c r="C12" s="2" t="s">
        <v>17</v>
      </c>
      <c r="D12" s="3">
        <v>1</v>
      </c>
      <c r="E12" s="6">
        <v>63000</v>
      </c>
      <c r="F12" s="6">
        <v>47250</v>
      </c>
      <c r="G12" s="6">
        <v>0</v>
      </c>
      <c r="H12" s="6">
        <f t="shared" ref="H12:H75" si="0">G12*E12</f>
        <v>0</v>
      </c>
      <c r="I12" s="6">
        <f t="shared" ref="I12:I75" si="1">G12</f>
        <v>0</v>
      </c>
      <c r="J12" s="6">
        <f t="shared" ref="J12:J75" si="2">I12*F12</f>
        <v>0</v>
      </c>
      <c r="K12" s="6">
        <f t="shared" ref="K12:K75" si="3">J12+H12</f>
        <v>0</v>
      </c>
      <c r="L12" s="21"/>
      <c r="M12" s="21"/>
      <c r="N12" s="21"/>
    </row>
    <row r="13" spans="1:14" s="14" customFormat="1" x14ac:dyDescent="0.2">
      <c r="A13" s="16">
        <v>1.3</v>
      </c>
      <c r="B13" s="13" t="s">
        <v>19</v>
      </c>
      <c r="C13" s="2" t="s">
        <v>20</v>
      </c>
      <c r="D13" s="3">
        <v>5</v>
      </c>
      <c r="E13" s="6">
        <v>68250</v>
      </c>
      <c r="F13" s="6">
        <v>52500</v>
      </c>
      <c r="G13" s="6">
        <v>0</v>
      </c>
      <c r="H13" s="6">
        <f t="shared" si="0"/>
        <v>0</v>
      </c>
      <c r="I13" s="6">
        <f t="shared" si="1"/>
        <v>0</v>
      </c>
      <c r="J13" s="6">
        <f t="shared" si="2"/>
        <v>0</v>
      </c>
      <c r="K13" s="6">
        <f t="shared" si="3"/>
        <v>0</v>
      </c>
      <c r="L13" s="21"/>
      <c r="M13" s="21"/>
      <c r="N13" s="21"/>
    </row>
    <row r="14" spans="1:14" s="14" customFormat="1" ht="94.5" x14ac:dyDescent="0.2">
      <c r="A14" s="3">
        <v>2</v>
      </c>
      <c r="B14" s="13" t="s">
        <v>21</v>
      </c>
      <c r="C14" s="2"/>
      <c r="D14" s="3"/>
      <c r="E14" s="8"/>
      <c r="F14" s="8"/>
      <c r="G14" s="6"/>
      <c r="H14" s="6">
        <f t="shared" si="0"/>
        <v>0</v>
      </c>
      <c r="I14" s="6">
        <f t="shared" si="1"/>
        <v>0</v>
      </c>
      <c r="J14" s="6">
        <f t="shared" si="2"/>
        <v>0</v>
      </c>
      <c r="K14" s="6">
        <f t="shared" si="3"/>
        <v>0</v>
      </c>
      <c r="L14" s="21"/>
      <c r="M14" s="21"/>
      <c r="N14" s="21"/>
    </row>
    <row r="15" spans="1:14" s="14" customFormat="1" x14ac:dyDescent="0.2">
      <c r="A15" s="16">
        <v>2.1</v>
      </c>
      <c r="B15" s="13" t="s">
        <v>22</v>
      </c>
      <c r="C15" s="2"/>
      <c r="D15" s="3"/>
      <c r="E15" s="8"/>
      <c r="F15" s="8"/>
      <c r="G15" s="6"/>
      <c r="H15" s="6">
        <f t="shared" si="0"/>
        <v>0</v>
      </c>
      <c r="I15" s="6">
        <f t="shared" si="1"/>
        <v>0</v>
      </c>
      <c r="J15" s="6">
        <f t="shared" si="2"/>
        <v>0</v>
      </c>
      <c r="K15" s="6">
        <f t="shared" si="3"/>
        <v>0</v>
      </c>
      <c r="L15" s="21"/>
      <c r="M15" s="21"/>
      <c r="N15" s="21"/>
    </row>
    <row r="16" spans="1:14" s="14" customFormat="1" x14ac:dyDescent="0.2">
      <c r="A16" s="2" t="s">
        <v>23</v>
      </c>
      <c r="B16" s="13" t="s">
        <v>24</v>
      </c>
      <c r="C16" s="2" t="s">
        <v>20</v>
      </c>
      <c r="D16" s="3">
        <v>4</v>
      </c>
      <c r="E16" s="6">
        <v>16223</v>
      </c>
      <c r="F16" s="6">
        <v>4200</v>
      </c>
      <c r="G16" s="6"/>
      <c r="H16" s="6">
        <f t="shared" si="0"/>
        <v>0</v>
      </c>
      <c r="I16" s="6">
        <f t="shared" si="1"/>
        <v>0</v>
      </c>
      <c r="J16" s="6">
        <f t="shared" si="2"/>
        <v>0</v>
      </c>
      <c r="K16" s="6">
        <f t="shared" si="3"/>
        <v>0</v>
      </c>
      <c r="L16" s="21"/>
      <c r="M16" s="21"/>
      <c r="N16" s="21"/>
    </row>
    <row r="17" spans="1:14" s="14" customFormat="1" x14ac:dyDescent="0.2">
      <c r="A17" s="2" t="s">
        <v>25</v>
      </c>
      <c r="B17" s="13" t="s">
        <v>26</v>
      </c>
      <c r="C17" s="2" t="s">
        <v>20</v>
      </c>
      <c r="D17" s="3">
        <v>4</v>
      </c>
      <c r="E17" s="6">
        <v>19294</v>
      </c>
      <c r="F17" s="6">
        <v>4200</v>
      </c>
      <c r="G17" s="6"/>
      <c r="H17" s="6">
        <f t="shared" si="0"/>
        <v>0</v>
      </c>
      <c r="I17" s="6">
        <f t="shared" si="1"/>
        <v>0</v>
      </c>
      <c r="J17" s="6">
        <f t="shared" si="2"/>
        <v>0</v>
      </c>
      <c r="K17" s="6">
        <f t="shared" si="3"/>
        <v>0</v>
      </c>
      <c r="L17" s="21"/>
      <c r="M17" s="21"/>
      <c r="N17" s="21"/>
    </row>
    <row r="18" spans="1:14" s="14" customFormat="1" x14ac:dyDescent="0.2">
      <c r="A18" s="2" t="s">
        <v>27</v>
      </c>
      <c r="B18" s="13" t="s">
        <v>28</v>
      </c>
      <c r="C18" s="2" t="s">
        <v>20</v>
      </c>
      <c r="D18" s="3">
        <v>20</v>
      </c>
      <c r="E18" s="6">
        <v>34125</v>
      </c>
      <c r="F18" s="6">
        <v>5250</v>
      </c>
      <c r="G18" s="6"/>
      <c r="H18" s="6">
        <f t="shared" si="0"/>
        <v>0</v>
      </c>
      <c r="I18" s="6">
        <f t="shared" si="1"/>
        <v>0</v>
      </c>
      <c r="J18" s="6">
        <f t="shared" si="2"/>
        <v>0</v>
      </c>
      <c r="K18" s="6">
        <f t="shared" si="3"/>
        <v>0</v>
      </c>
      <c r="L18" s="21"/>
      <c r="M18" s="21"/>
      <c r="N18" s="21"/>
    </row>
    <row r="19" spans="1:14" s="14" customFormat="1" x14ac:dyDescent="0.2">
      <c r="A19" s="16">
        <v>2.2000000000000002</v>
      </c>
      <c r="B19" s="13" t="s">
        <v>29</v>
      </c>
      <c r="C19" s="2"/>
      <c r="D19" s="3"/>
      <c r="E19" s="8"/>
      <c r="F19" s="8"/>
      <c r="G19" s="6"/>
      <c r="H19" s="6">
        <f t="shared" si="0"/>
        <v>0</v>
      </c>
      <c r="I19" s="6">
        <f t="shared" si="1"/>
        <v>0</v>
      </c>
      <c r="J19" s="6">
        <f t="shared" si="2"/>
        <v>0</v>
      </c>
      <c r="K19" s="6">
        <f t="shared" si="3"/>
        <v>0</v>
      </c>
      <c r="L19" s="21"/>
      <c r="M19" s="21"/>
      <c r="N19" s="21"/>
    </row>
    <row r="20" spans="1:14" s="14" customFormat="1" x14ac:dyDescent="0.2">
      <c r="A20" s="2" t="s">
        <v>23</v>
      </c>
      <c r="B20" s="13" t="s">
        <v>30</v>
      </c>
      <c r="C20" s="2" t="s">
        <v>17</v>
      </c>
      <c r="D20" s="3">
        <v>1</v>
      </c>
      <c r="E20" s="6">
        <v>31941</v>
      </c>
      <c r="F20" s="6">
        <v>4200</v>
      </c>
      <c r="G20" s="6"/>
      <c r="H20" s="6">
        <f t="shared" si="0"/>
        <v>0</v>
      </c>
      <c r="I20" s="6">
        <f t="shared" si="1"/>
        <v>0</v>
      </c>
      <c r="J20" s="6">
        <f t="shared" si="2"/>
        <v>0</v>
      </c>
      <c r="K20" s="6">
        <f t="shared" si="3"/>
        <v>0</v>
      </c>
      <c r="L20" s="21"/>
      <c r="M20" s="21"/>
      <c r="N20" s="21"/>
    </row>
    <row r="21" spans="1:14" s="14" customFormat="1" x14ac:dyDescent="0.2">
      <c r="A21" s="2" t="s">
        <v>25</v>
      </c>
      <c r="B21" s="13" t="s">
        <v>31</v>
      </c>
      <c r="C21" s="2" t="s">
        <v>17</v>
      </c>
      <c r="D21" s="3">
        <v>1</v>
      </c>
      <c r="E21" s="6">
        <v>42998</v>
      </c>
      <c r="F21" s="6">
        <v>4200</v>
      </c>
      <c r="G21" s="6"/>
      <c r="H21" s="6">
        <f t="shared" si="0"/>
        <v>0</v>
      </c>
      <c r="I21" s="6">
        <f t="shared" si="1"/>
        <v>0</v>
      </c>
      <c r="J21" s="6">
        <f t="shared" si="2"/>
        <v>0</v>
      </c>
      <c r="K21" s="6">
        <f t="shared" si="3"/>
        <v>0</v>
      </c>
      <c r="L21" s="21"/>
      <c r="M21" s="21"/>
      <c r="N21" s="21"/>
    </row>
    <row r="22" spans="1:14" s="14" customFormat="1" x14ac:dyDescent="0.2">
      <c r="A22" s="2" t="s">
        <v>27</v>
      </c>
      <c r="B22" s="13" t="s">
        <v>32</v>
      </c>
      <c r="C22" s="2" t="s">
        <v>20</v>
      </c>
      <c r="D22" s="3">
        <v>5</v>
      </c>
      <c r="E22" s="6">
        <v>61425</v>
      </c>
      <c r="F22" s="6">
        <v>5250</v>
      </c>
      <c r="G22" s="6"/>
      <c r="H22" s="6">
        <f t="shared" si="0"/>
        <v>0</v>
      </c>
      <c r="I22" s="6">
        <f t="shared" si="1"/>
        <v>0</v>
      </c>
      <c r="J22" s="6">
        <f t="shared" si="2"/>
        <v>0</v>
      </c>
      <c r="K22" s="6">
        <f t="shared" si="3"/>
        <v>0</v>
      </c>
      <c r="L22" s="21"/>
      <c r="M22" s="21"/>
      <c r="N22" s="21"/>
    </row>
    <row r="23" spans="1:14" s="14" customFormat="1" ht="31.5" x14ac:dyDescent="0.2">
      <c r="A23" s="16">
        <v>2.2999999999999998</v>
      </c>
      <c r="B23" s="13" t="s">
        <v>33</v>
      </c>
      <c r="C23" s="2"/>
      <c r="D23" s="3"/>
      <c r="E23" s="8"/>
      <c r="F23" s="8"/>
      <c r="G23" s="6"/>
      <c r="H23" s="6">
        <f t="shared" si="0"/>
        <v>0</v>
      </c>
      <c r="I23" s="6">
        <f t="shared" si="1"/>
        <v>0</v>
      </c>
      <c r="J23" s="6">
        <f t="shared" si="2"/>
        <v>0</v>
      </c>
      <c r="K23" s="6">
        <f t="shared" si="3"/>
        <v>0</v>
      </c>
      <c r="L23" s="21"/>
      <c r="M23" s="21"/>
      <c r="N23" s="21"/>
    </row>
    <row r="24" spans="1:14" s="14" customFormat="1" x14ac:dyDescent="0.2">
      <c r="A24" s="2" t="s">
        <v>23</v>
      </c>
      <c r="B24" s="13" t="s">
        <v>30</v>
      </c>
      <c r="C24" s="2" t="s">
        <v>17</v>
      </c>
      <c r="D24" s="3">
        <v>1</v>
      </c>
      <c r="E24" s="6">
        <v>84420</v>
      </c>
      <c r="F24" s="6">
        <v>4200</v>
      </c>
      <c r="G24" s="6"/>
      <c r="H24" s="6">
        <f t="shared" si="0"/>
        <v>0</v>
      </c>
      <c r="I24" s="6">
        <f t="shared" si="1"/>
        <v>0</v>
      </c>
      <c r="J24" s="6">
        <f t="shared" si="2"/>
        <v>0</v>
      </c>
      <c r="K24" s="6">
        <f t="shared" si="3"/>
        <v>0</v>
      </c>
      <c r="L24" s="21"/>
      <c r="M24" s="21"/>
      <c r="N24" s="21"/>
    </row>
    <row r="25" spans="1:14" s="14" customFormat="1" x14ac:dyDescent="0.2">
      <c r="A25" s="2" t="s">
        <v>25</v>
      </c>
      <c r="B25" s="13" t="s">
        <v>31</v>
      </c>
      <c r="C25" s="2" t="s">
        <v>17</v>
      </c>
      <c r="D25" s="3">
        <v>1</v>
      </c>
      <c r="E25" s="6">
        <v>114975</v>
      </c>
      <c r="F25" s="6">
        <v>4200</v>
      </c>
      <c r="G25" s="6"/>
      <c r="H25" s="6">
        <f t="shared" si="0"/>
        <v>0</v>
      </c>
      <c r="I25" s="6">
        <f t="shared" si="1"/>
        <v>0</v>
      </c>
      <c r="J25" s="6">
        <f t="shared" si="2"/>
        <v>0</v>
      </c>
      <c r="K25" s="6">
        <f t="shared" si="3"/>
        <v>0</v>
      </c>
      <c r="L25" s="21"/>
      <c r="M25" s="21"/>
      <c r="N25" s="21"/>
    </row>
    <row r="26" spans="1:14" s="14" customFormat="1" x14ac:dyDescent="0.2">
      <c r="A26" s="2" t="s">
        <v>27</v>
      </c>
      <c r="B26" s="13" t="s">
        <v>32</v>
      </c>
      <c r="C26" s="2" t="s">
        <v>20</v>
      </c>
      <c r="D26" s="3">
        <v>5</v>
      </c>
      <c r="E26" s="6">
        <v>137550</v>
      </c>
      <c r="F26" s="6">
        <v>5250</v>
      </c>
      <c r="G26" s="6"/>
      <c r="H26" s="6">
        <f t="shared" si="0"/>
        <v>0</v>
      </c>
      <c r="I26" s="6">
        <f t="shared" si="1"/>
        <v>0</v>
      </c>
      <c r="J26" s="6">
        <f t="shared" si="2"/>
        <v>0</v>
      </c>
      <c r="K26" s="6">
        <f t="shared" si="3"/>
        <v>0</v>
      </c>
      <c r="L26" s="21"/>
      <c r="M26" s="21"/>
      <c r="N26" s="21"/>
    </row>
    <row r="27" spans="1:14" s="14" customFormat="1" ht="31.5" x14ac:dyDescent="0.2">
      <c r="A27" s="16">
        <v>2.4</v>
      </c>
      <c r="B27" s="13" t="s">
        <v>34</v>
      </c>
      <c r="C27" s="2" t="s">
        <v>20</v>
      </c>
      <c r="D27" s="3">
        <v>14</v>
      </c>
      <c r="E27" s="6">
        <v>12600</v>
      </c>
      <c r="F27" s="6">
        <v>1050</v>
      </c>
      <c r="G27" s="6"/>
      <c r="H27" s="6">
        <f t="shared" si="0"/>
        <v>0</v>
      </c>
      <c r="I27" s="6">
        <f t="shared" si="1"/>
        <v>0</v>
      </c>
      <c r="J27" s="6">
        <f t="shared" si="2"/>
        <v>0</v>
      </c>
      <c r="K27" s="6">
        <f t="shared" si="3"/>
        <v>0</v>
      </c>
      <c r="L27" s="21"/>
      <c r="M27" s="21"/>
      <c r="N27" s="21"/>
    </row>
    <row r="28" spans="1:14" s="14" customFormat="1" ht="47.25" x14ac:dyDescent="0.2">
      <c r="A28" s="16">
        <v>2.5</v>
      </c>
      <c r="B28" s="15" t="s">
        <v>35</v>
      </c>
      <c r="C28" s="2" t="s">
        <v>20</v>
      </c>
      <c r="D28" s="3">
        <v>14</v>
      </c>
      <c r="E28" s="6">
        <v>11550</v>
      </c>
      <c r="F28" s="6">
        <v>1050</v>
      </c>
      <c r="G28" s="6"/>
      <c r="H28" s="6">
        <f t="shared" si="0"/>
        <v>0</v>
      </c>
      <c r="I28" s="6">
        <f t="shared" si="1"/>
        <v>0</v>
      </c>
      <c r="J28" s="6">
        <f t="shared" si="2"/>
        <v>0</v>
      </c>
      <c r="K28" s="6">
        <f t="shared" si="3"/>
        <v>0</v>
      </c>
      <c r="L28" s="21"/>
      <c r="M28" s="21"/>
      <c r="N28" s="21"/>
    </row>
    <row r="29" spans="1:14" s="14" customFormat="1" ht="31.5" x14ac:dyDescent="0.2">
      <c r="A29" s="16">
        <v>2.6</v>
      </c>
      <c r="B29" s="13" t="s">
        <v>36</v>
      </c>
      <c r="C29" s="2"/>
      <c r="D29" s="3"/>
      <c r="E29" s="8"/>
      <c r="F29" s="8"/>
      <c r="G29" s="6"/>
      <c r="H29" s="6">
        <f t="shared" si="0"/>
        <v>0</v>
      </c>
      <c r="I29" s="6">
        <f t="shared" si="1"/>
        <v>0</v>
      </c>
      <c r="J29" s="6">
        <f t="shared" si="2"/>
        <v>0</v>
      </c>
      <c r="K29" s="6">
        <f t="shared" si="3"/>
        <v>0</v>
      </c>
      <c r="L29" s="21"/>
      <c r="M29" s="21"/>
      <c r="N29" s="21"/>
    </row>
    <row r="30" spans="1:14" s="14" customFormat="1" x14ac:dyDescent="0.2">
      <c r="A30" s="2" t="s">
        <v>23</v>
      </c>
      <c r="B30" s="13" t="s">
        <v>37</v>
      </c>
      <c r="C30" s="2" t="s">
        <v>17</v>
      </c>
      <c r="D30" s="3">
        <v>1</v>
      </c>
      <c r="E30" s="6">
        <v>91350</v>
      </c>
      <c r="F30" s="6">
        <v>3150</v>
      </c>
      <c r="G30" s="6"/>
      <c r="H30" s="6">
        <f t="shared" si="0"/>
        <v>0</v>
      </c>
      <c r="I30" s="6">
        <f t="shared" si="1"/>
        <v>0</v>
      </c>
      <c r="J30" s="6">
        <f t="shared" si="2"/>
        <v>0</v>
      </c>
      <c r="K30" s="6">
        <f t="shared" si="3"/>
        <v>0</v>
      </c>
      <c r="L30" s="21"/>
      <c r="M30" s="21"/>
      <c r="N30" s="21"/>
    </row>
    <row r="31" spans="1:14" s="14" customFormat="1" x14ac:dyDescent="0.2">
      <c r="A31" s="2" t="s">
        <v>25</v>
      </c>
      <c r="B31" s="13" t="s">
        <v>30</v>
      </c>
      <c r="C31" s="2" t="s">
        <v>17</v>
      </c>
      <c r="D31" s="3">
        <v>1</v>
      </c>
      <c r="E31" s="6">
        <v>173250</v>
      </c>
      <c r="F31" s="6">
        <v>4200</v>
      </c>
      <c r="G31" s="6"/>
      <c r="H31" s="6">
        <f t="shared" si="0"/>
        <v>0</v>
      </c>
      <c r="I31" s="6">
        <f t="shared" si="1"/>
        <v>0</v>
      </c>
      <c r="J31" s="6">
        <f t="shared" si="2"/>
        <v>0</v>
      </c>
      <c r="K31" s="6">
        <f t="shared" si="3"/>
        <v>0</v>
      </c>
      <c r="L31" s="21"/>
      <c r="M31" s="21"/>
      <c r="N31" s="21"/>
    </row>
    <row r="32" spans="1:14" s="14" customFormat="1" x14ac:dyDescent="0.2">
      <c r="A32" s="2" t="s">
        <v>27</v>
      </c>
      <c r="B32" s="13" t="s">
        <v>31</v>
      </c>
      <c r="C32" s="2" t="s">
        <v>20</v>
      </c>
      <c r="D32" s="3">
        <v>5</v>
      </c>
      <c r="E32" s="6"/>
      <c r="F32" s="6">
        <v>5250</v>
      </c>
      <c r="G32" s="6"/>
      <c r="H32" s="6">
        <f t="shared" si="0"/>
        <v>0</v>
      </c>
      <c r="I32" s="6">
        <f t="shared" si="1"/>
        <v>0</v>
      </c>
      <c r="J32" s="6">
        <f t="shared" si="2"/>
        <v>0</v>
      </c>
      <c r="K32" s="6">
        <f t="shared" si="3"/>
        <v>0</v>
      </c>
      <c r="L32" s="21"/>
      <c r="M32" s="21"/>
      <c r="N32" s="21"/>
    </row>
    <row r="33" spans="1:14" s="14" customFormat="1" ht="47.25" x14ac:dyDescent="0.2">
      <c r="A33" s="16">
        <v>2.7</v>
      </c>
      <c r="B33" s="15" t="s">
        <v>38</v>
      </c>
      <c r="C33" s="2" t="s">
        <v>20</v>
      </c>
      <c r="D33" s="3">
        <v>7</v>
      </c>
      <c r="E33" s="6">
        <v>47250</v>
      </c>
      <c r="F33" s="6">
        <v>5250</v>
      </c>
      <c r="G33" s="6"/>
      <c r="H33" s="6">
        <f t="shared" si="0"/>
        <v>0</v>
      </c>
      <c r="I33" s="6">
        <f t="shared" si="1"/>
        <v>0</v>
      </c>
      <c r="J33" s="6">
        <f t="shared" si="2"/>
        <v>0</v>
      </c>
      <c r="K33" s="6">
        <f t="shared" si="3"/>
        <v>0</v>
      </c>
      <c r="L33" s="21"/>
      <c r="M33" s="21"/>
      <c r="N33" s="21"/>
    </row>
    <row r="34" spans="1:14" s="14" customFormat="1" ht="47.25" x14ac:dyDescent="0.2">
      <c r="A34" s="16">
        <v>2.8</v>
      </c>
      <c r="B34" s="13" t="s">
        <v>39</v>
      </c>
      <c r="C34" s="2" t="s">
        <v>20</v>
      </c>
      <c r="D34" s="3">
        <v>7</v>
      </c>
      <c r="E34" s="6">
        <v>57750</v>
      </c>
      <c r="F34" s="6">
        <v>5250</v>
      </c>
      <c r="G34" s="6"/>
      <c r="H34" s="6">
        <f t="shared" si="0"/>
        <v>0</v>
      </c>
      <c r="I34" s="6">
        <f t="shared" si="1"/>
        <v>0</v>
      </c>
      <c r="J34" s="6">
        <f t="shared" si="2"/>
        <v>0</v>
      </c>
      <c r="K34" s="6">
        <f t="shared" si="3"/>
        <v>0</v>
      </c>
      <c r="L34" s="21"/>
      <c r="M34" s="21"/>
      <c r="N34" s="21"/>
    </row>
    <row r="35" spans="1:14" s="14" customFormat="1" ht="47.25" x14ac:dyDescent="0.2">
      <c r="A35" s="16">
        <v>2.9</v>
      </c>
      <c r="B35" s="13" t="s">
        <v>40</v>
      </c>
      <c r="C35" s="2" t="s">
        <v>41</v>
      </c>
      <c r="D35" s="3">
        <v>7</v>
      </c>
      <c r="E35" s="6">
        <v>21000</v>
      </c>
      <c r="F35" s="6">
        <v>5250</v>
      </c>
      <c r="G35" s="6"/>
      <c r="H35" s="6">
        <f t="shared" si="0"/>
        <v>0</v>
      </c>
      <c r="I35" s="6">
        <f t="shared" si="1"/>
        <v>0</v>
      </c>
      <c r="J35" s="6">
        <f t="shared" si="2"/>
        <v>0</v>
      </c>
      <c r="K35" s="6">
        <f t="shared" si="3"/>
        <v>0</v>
      </c>
      <c r="L35" s="21"/>
      <c r="M35" s="21"/>
      <c r="N35" s="21"/>
    </row>
    <row r="36" spans="1:14" s="14" customFormat="1" ht="189" x14ac:dyDescent="0.2">
      <c r="A36" s="3">
        <v>3</v>
      </c>
      <c r="B36" s="15" t="s">
        <v>42</v>
      </c>
      <c r="C36" s="2"/>
      <c r="D36" s="3"/>
      <c r="E36" s="8"/>
      <c r="F36" s="8"/>
      <c r="G36" s="6"/>
      <c r="H36" s="6">
        <f t="shared" si="0"/>
        <v>0</v>
      </c>
      <c r="I36" s="6">
        <f t="shared" si="1"/>
        <v>0</v>
      </c>
      <c r="J36" s="6">
        <f t="shared" si="2"/>
        <v>0</v>
      </c>
      <c r="K36" s="6">
        <f t="shared" si="3"/>
        <v>0</v>
      </c>
      <c r="L36" s="21"/>
      <c r="M36" s="21"/>
      <c r="N36" s="21"/>
    </row>
    <row r="37" spans="1:14" s="14" customFormat="1" x14ac:dyDescent="0.2">
      <c r="A37" s="16">
        <v>3.1</v>
      </c>
      <c r="B37" s="13" t="s">
        <v>30</v>
      </c>
      <c r="C37" s="2" t="s">
        <v>43</v>
      </c>
      <c r="D37" s="3">
        <v>55</v>
      </c>
      <c r="E37" s="6">
        <v>2993</v>
      </c>
      <c r="F37" s="6">
        <v>420</v>
      </c>
      <c r="G37" s="6">
        <v>24</v>
      </c>
      <c r="H37" s="6">
        <f t="shared" si="0"/>
        <v>71832</v>
      </c>
      <c r="I37" s="6">
        <f t="shared" si="1"/>
        <v>24</v>
      </c>
      <c r="J37" s="6">
        <f t="shared" si="2"/>
        <v>10080</v>
      </c>
      <c r="K37" s="6">
        <f t="shared" si="3"/>
        <v>81912</v>
      </c>
      <c r="L37" s="21"/>
      <c r="M37" s="21"/>
      <c r="N37" s="21"/>
    </row>
    <row r="38" spans="1:14" s="14" customFormat="1" x14ac:dyDescent="0.2">
      <c r="A38" s="16">
        <v>3.2</v>
      </c>
      <c r="B38" s="13" t="s">
        <v>31</v>
      </c>
      <c r="C38" s="2" t="s">
        <v>43</v>
      </c>
      <c r="D38" s="3">
        <v>110</v>
      </c>
      <c r="E38" s="6">
        <v>3544</v>
      </c>
      <c r="F38" s="6">
        <v>473</v>
      </c>
      <c r="G38" s="6"/>
      <c r="H38" s="6">
        <f t="shared" si="0"/>
        <v>0</v>
      </c>
      <c r="I38" s="6">
        <f t="shared" si="1"/>
        <v>0</v>
      </c>
      <c r="J38" s="6">
        <f t="shared" si="2"/>
        <v>0</v>
      </c>
      <c r="K38" s="6">
        <f t="shared" si="3"/>
        <v>0</v>
      </c>
      <c r="L38" s="21"/>
      <c r="M38" s="21"/>
      <c r="N38" s="21"/>
    </row>
    <row r="39" spans="1:14" s="14" customFormat="1" x14ac:dyDescent="0.2">
      <c r="A39" s="16">
        <v>3.3</v>
      </c>
      <c r="B39" s="13" t="s">
        <v>32</v>
      </c>
      <c r="C39" s="2" t="s">
        <v>43</v>
      </c>
      <c r="D39" s="3">
        <v>275</v>
      </c>
      <c r="E39" s="6">
        <v>4673</v>
      </c>
      <c r="F39" s="6">
        <v>525</v>
      </c>
      <c r="G39" s="6"/>
      <c r="H39" s="6">
        <f t="shared" si="0"/>
        <v>0</v>
      </c>
      <c r="I39" s="6">
        <f t="shared" si="1"/>
        <v>0</v>
      </c>
      <c r="J39" s="6">
        <f t="shared" si="2"/>
        <v>0</v>
      </c>
      <c r="K39" s="6">
        <f t="shared" si="3"/>
        <v>0</v>
      </c>
      <c r="L39" s="21"/>
      <c r="M39" s="21"/>
      <c r="N39" s="21"/>
    </row>
    <row r="40" spans="1:14" s="14" customFormat="1" ht="31.5" x14ac:dyDescent="0.2">
      <c r="A40" s="16">
        <v>3.4</v>
      </c>
      <c r="B40" s="13" t="s">
        <v>44</v>
      </c>
      <c r="C40" s="2" t="s">
        <v>43</v>
      </c>
      <c r="D40" s="2" t="s">
        <v>45</v>
      </c>
      <c r="E40" s="6">
        <v>6773</v>
      </c>
      <c r="F40" s="6">
        <v>630</v>
      </c>
      <c r="G40" s="6">
        <v>70</v>
      </c>
      <c r="H40" s="6">
        <f t="shared" si="0"/>
        <v>474110</v>
      </c>
      <c r="I40" s="6">
        <f t="shared" si="1"/>
        <v>70</v>
      </c>
      <c r="J40" s="6">
        <f t="shared" si="2"/>
        <v>44100</v>
      </c>
      <c r="K40" s="6">
        <f t="shared" si="3"/>
        <v>518210</v>
      </c>
      <c r="L40" s="21"/>
      <c r="M40" s="21"/>
      <c r="N40" s="21"/>
    </row>
    <row r="41" spans="1:14" s="14" customFormat="1" ht="31.5" x14ac:dyDescent="0.2">
      <c r="A41" s="16">
        <v>3.5</v>
      </c>
      <c r="B41" s="13" t="s">
        <v>46</v>
      </c>
      <c r="C41" s="2" t="s">
        <v>43</v>
      </c>
      <c r="D41" s="2" t="s">
        <v>45</v>
      </c>
      <c r="E41" s="6">
        <v>9660</v>
      </c>
      <c r="F41" s="6">
        <v>945</v>
      </c>
      <c r="G41" s="6">
        <v>70</v>
      </c>
      <c r="H41" s="6">
        <f t="shared" si="0"/>
        <v>676200</v>
      </c>
      <c r="I41" s="6">
        <f t="shared" si="1"/>
        <v>70</v>
      </c>
      <c r="J41" s="6">
        <f t="shared" si="2"/>
        <v>66150</v>
      </c>
      <c r="K41" s="6">
        <f t="shared" si="3"/>
        <v>742350</v>
      </c>
      <c r="L41" s="21"/>
      <c r="M41" s="21"/>
      <c r="N41" s="21"/>
    </row>
    <row r="42" spans="1:14" s="14" customFormat="1" x14ac:dyDescent="0.2">
      <c r="A42" s="16">
        <v>3.6</v>
      </c>
      <c r="B42" s="13" t="s">
        <v>47</v>
      </c>
      <c r="C42" s="2" t="s">
        <v>43</v>
      </c>
      <c r="D42" s="3">
        <v>200</v>
      </c>
      <c r="E42" s="6">
        <v>13619</v>
      </c>
      <c r="F42" s="6">
        <v>1260</v>
      </c>
      <c r="G42" s="6">
        <v>210</v>
      </c>
      <c r="H42" s="6">
        <f t="shared" si="0"/>
        <v>2859990</v>
      </c>
      <c r="I42" s="6">
        <f t="shared" si="1"/>
        <v>210</v>
      </c>
      <c r="J42" s="6">
        <f t="shared" si="2"/>
        <v>264600</v>
      </c>
      <c r="K42" s="6">
        <f t="shared" si="3"/>
        <v>3124590</v>
      </c>
      <c r="L42" s="21"/>
      <c r="M42" s="21"/>
      <c r="N42" s="21"/>
    </row>
    <row r="43" spans="1:14" s="14" customFormat="1" ht="144" x14ac:dyDescent="0.2">
      <c r="A43" s="3">
        <v>4</v>
      </c>
      <c r="B43" s="13" t="s">
        <v>104</v>
      </c>
      <c r="C43" s="2"/>
      <c r="D43" s="3"/>
      <c r="E43" s="8"/>
      <c r="F43" s="8"/>
      <c r="G43" s="6"/>
      <c r="H43" s="6">
        <f t="shared" si="0"/>
        <v>0</v>
      </c>
      <c r="I43" s="6">
        <f t="shared" si="1"/>
        <v>0</v>
      </c>
      <c r="J43" s="6">
        <f t="shared" si="2"/>
        <v>0</v>
      </c>
      <c r="K43" s="6">
        <f t="shared" si="3"/>
        <v>0</v>
      </c>
      <c r="L43" s="21"/>
      <c r="M43" s="21"/>
      <c r="N43" s="21"/>
    </row>
    <row r="44" spans="1:14" s="14" customFormat="1" x14ac:dyDescent="0.2">
      <c r="A44" s="16">
        <v>4.0999999999999996</v>
      </c>
      <c r="B44" s="13" t="s">
        <v>30</v>
      </c>
      <c r="C44" s="2" t="s">
        <v>43</v>
      </c>
      <c r="D44" s="3">
        <v>55</v>
      </c>
      <c r="E44" s="6">
        <v>536</v>
      </c>
      <c r="F44" s="6">
        <v>63</v>
      </c>
      <c r="G44" s="6"/>
      <c r="H44" s="6">
        <f t="shared" si="0"/>
        <v>0</v>
      </c>
      <c r="I44" s="6">
        <f t="shared" si="1"/>
        <v>0</v>
      </c>
      <c r="J44" s="6">
        <f t="shared" si="2"/>
        <v>0</v>
      </c>
      <c r="K44" s="6">
        <f t="shared" si="3"/>
        <v>0</v>
      </c>
      <c r="L44" s="21"/>
      <c r="M44" s="21"/>
      <c r="N44" s="21"/>
    </row>
    <row r="45" spans="1:14" s="14" customFormat="1" x14ac:dyDescent="0.2">
      <c r="A45" s="16">
        <v>4.2</v>
      </c>
      <c r="B45" s="13" t="s">
        <v>31</v>
      </c>
      <c r="C45" s="2" t="s">
        <v>43</v>
      </c>
      <c r="D45" s="3">
        <v>110</v>
      </c>
      <c r="E45" s="6">
        <v>824</v>
      </c>
      <c r="F45" s="6">
        <v>74</v>
      </c>
      <c r="G45" s="6"/>
      <c r="H45" s="6">
        <f t="shared" si="0"/>
        <v>0</v>
      </c>
      <c r="I45" s="6">
        <f t="shared" si="1"/>
        <v>0</v>
      </c>
      <c r="J45" s="6">
        <f t="shared" si="2"/>
        <v>0</v>
      </c>
      <c r="K45" s="6">
        <f t="shared" si="3"/>
        <v>0</v>
      </c>
      <c r="L45" s="21"/>
      <c r="M45" s="21"/>
      <c r="N45" s="21"/>
    </row>
    <row r="46" spans="1:14" s="14" customFormat="1" x14ac:dyDescent="0.2">
      <c r="A46" s="16">
        <v>4.3</v>
      </c>
      <c r="B46" s="13" t="s">
        <v>32</v>
      </c>
      <c r="C46" s="2" t="s">
        <v>43</v>
      </c>
      <c r="D46" s="3">
        <v>275</v>
      </c>
      <c r="E46" s="6">
        <v>935</v>
      </c>
      <c r="F46" s="6">
        <v>84</v>
      </c>
      <c r="G46" s="6"/>
      <c r="H46" s="6">
        <f t="shared" si="0"/>
        <v>0</v>
      </c>
      <c r="I46" s="6">
        <f t="shared" si="1"/>
        <v>0</v>
      </c>
      <c r="J46" s="6">
        <f t="shared" si="2"/>
        <v>0</v>
      </c>
      <c r="K46" s="6">
        <f t="shared" si="3"/>
        <v>0</v>
      </c>
      <c r="L46" s="21"/>
      <c r="M46" s="21"/>
      <c r="N46" s="21"/>
    </row>
    <row r="47" spans="1:14" s="14" customFormat="1" ht="31.5" x14ac:dyDescent="0.2">
      <c r="A47" s="16">
        <v>4.4000000000000004</v>
      </c>
      <c r="B47" s="13" t="s">
        <v>44</v>
      </c>
      <c r="C47" s="2" t="s">
        <v>43</v>
      </c>
      <c r="D47" s="2" t="s">
        <v>45</v>
      </c>
      <c r="E47" s="6">
        <v>1061</v>
      </c>
      <c r="F47" s="6">
        <v>105</v>
      </c>
      <c r="G47" s="6"/>
      <c r="H47" s="6">
        <f t="shared" si="0"/>
        <v>0</v>
      </c>
      <c r="I47" s="6">
        <f t="shared" si="1"/>
        <v>0</v>
      </c>
      <c r="J47" s="6">
        <f t="shared" si="2"/>
        <v>0</v>
      </c>
      <c r="K47" s="6">
        <f t="shared" si="3"/>
        <v>0</v>
      </c>
      <c r="L47" s="21"/>
      <c r="M47" s="21"/>
      <c r="N47" s="21"/>
    </row>
    <row r="48" spans="1:14" s="14" customFormat="1" ht="31.5" x14ac:dyDescent="0.2">
      <c r="A48" s="16">
        <v>4.5</v>
      </c>
      <c r="B48" s="13" t="s">
        <v>46</v>
      </c>
      <c r="C48" s="2" t="s">
        <v>43</v>
      </c>
      <c r="D48" s="2" t="s">
        <v>45</v>
      </c>
      <c r="E48" s="6">
        <v>1197</v>
      </c>
      <c r="F48" s="6">
        <v>131</v>
      </c>
      <c r="G48" s="6"/>
      <c r="H48" s="6">
        <f t="shared" si="0"/>
        <v>0</v>
      </c>
      <c r="I48" s="6">
        <f t="shared" si="1"/>
        <v>0</v>
      </c>
      <c r="J48" s="6">
        <f t="shared" si="2"/>
        <v>0</v>
      </c>
      <c r="K48" s="6">
        <f t="shared" si="3"/>
        <v>0</v>
      </c>
      <c r="L48" s="21"/>
      <c r="M48" s="21"/>
      <c r="N48" s="21"/>
    </row>
    <row r="49" spans="1:14" s="14" customFormat="1" x14ac:dyDescent="0.2">
      <c r="A49" s="16">
        <v>4.5999999999999996</v>
      </c>
      <c r="B49" s="13" t="s">
        <v>47</v>
      </c>
      <c r="C49" s="2" t="s">
        <v>43</v>
      </c>
      <c r="D49" s="3">
        <v>200</v>
      </c>
      <c r="E49" s="6">
        <v>1460</v>
      </c>
      <c r="F49" s="6">
        <v>158</v>
      </c>
      <c r="G49" s="6"/>
      <c r="H49" s="6">
        <f t="shared" si="0"/>
        <v>0</v>
      </c>
      <c r="I49" s="6">
        <f t="shared" si="1"/>
        <v>0</v>
      </c>
      <c r="J49" s="6">
        <f t="shared" si="2"/>
        <v>0</v>
      </c>
      <c r="K49" s="6">
        <f t="shared" si="3"/>
        <v>0</v>
      </c>
      <c r="L49" s="21"/>
      <c r="M49" s="21"/>
      <c r="N49" s="21"/>
    </row>
    <row r="50" spans="1:14" s="14" customFormat="1" ht="126" x14ac:dyDescent="0.2">
      <c r="A50" s="3">
        <v>5</v>
      </c>
      <c r="B50" s="13" t="s">
        <v>48</v>
      </c>
      <c r="C50" s="2"/>
      <c r="D50" s="3"/>
      <c r="E50" s="8"/>
      <c r="F50" s="8"/>
      <c r="G50" s="6"/>
      <c r="H50" s="6">
        <f t="shared" si="0"/>
        <v>0</v>
      </c>
      <c r="I50" s="6">
        <f t="shared" si="1"/>
        <v>0</v>
      </c>
      <c r="J50" s="6">
        <f t="shared" si="2"/>
        <v>0</v>
      </c>
      <c r="K50" s="6">
        <f t="shared" si="3"/>
        <v>0</v>
      </c>
      <c r="L50" s="21"/>
      <c r="M50" s="21"/>
      <c r="N50" s="21"/>
    </row>
    <row r="51" spans="1:14" s="14" customFormat="1" x14ac:dyDescent="0.2">
      <c r="A51" s="16">
        <v>5.0999999999999996</v>
      </c>
      <c r="B51" s="13" t="s">
        <v>49</v>
      </c>
      <c r="C51" s="2" t="s">
        <v>20</v>
      </c>
      <c r="D51" s="3">
        <v>7</v>
      </c>
      <c r="E51" s="6">
        <v>278250</v>
      </c>
      <c r="F51" s="6">
        <v>5250</v>
      </c>
      <c r="G51" s="6"/>
      <c r="H51" s="6">
        <f t="shared" si="0"/>
        <v>0</v>
      </c>
      <c r="I51" s="6">
        <f t="shared" si="1"/>
        <v>0</v>
      </c>
      <c r="J51" s="6">
        <f t="shared" si="2"/>
        <v>0</v>
      </c>
      <c r="K51" s="6">
        <f t="shared" si="3"/>
        <v>0</v>
      </c>
      <c r="L51" s="21"/>
      <c r="M51" s="21"/>
      <c r="N51" s="21"/>
    </row>
    <row r="52" spans="1:14" s="14" customFormat="1" ht="141.75" x14ac:dyDescent="0.2">
      <c r="A52" s="3">
        <v>6</v>
      </c>
      <c r="B52" s="13" t="s">
        <v>103</v>
      </c>
      <c r="C52" s="2"/>
      <c r="D52" s="3"/>
      <c r="E52" s="8"/>
      <c r="F52" s="8"/>
      <c r="G52" s="6"/>
      <c r="H52" s="6">
        <f t="shared" si="0"/>
        <v>0</v>
      </c>
      <c r="I52" s="6">
        <f t="shared" si="1"/>
        <v>0</v>
      </c>
      <c r="J52" s="6">
        <f t="shared" si="2"/>
        <v>0</v>
      </c>
      <c r="K52" s="6">
        <f t="shared" si="3"/>
        <v>0</v>
      </c>
      <c r="L52" s="21"/>
      <c r="M52" s="21"/>
      <c r="N52" s="21"/>
    </row>
    <row r="53" spans="1:14" s="14" customFormat="1" x14ac:dyDescent="0.2">
      <c r="A53" s="16">
        <v>6.1</v>
      </c>
      <c r="B53" s="13" t="s">
        <v>49</v>
      </c>
      <c r="C53" s="2" t="s">
        <v>43</v>
      </c>
      <c r="D53" s="3">
        <v>182</v>
      </c>
      <c r="E53" s="6">
        <v>1523</v>
      </c>
      <c r="F53" s="6">
        <v>263</v>
      </c>
      <c r="G53" s="6"/>
      <c r="H53" s="6">
        <f t="shared" si="0"/>
        <v>0</v>
      </c>
      <c r="I53" s="6">
        <f t="shared" si="1"/>
        <v>0</v>
      </c>
      <c r="J53" s="6">
        <f t="shared" si="2"/>
        <v>0</v>
      </c>
      <c r="K53" s="6">
        <f t="shared" si="3"/>
        <v>0</v>
      </c>
      <c r="L53" s="21"/>
      <c r="M53" s="21"/>
      <c r="N53" s="21"/>
    </row>
    <row r="54" spans="1:14" s="14" customFormat="1" ht="126" x14ac:dyDescent="0.2">
      <c r="A54" s="3">
        <v>7</v>
      </c>
      <c r="B54" s="15" t="s">
        <v>50</v>
      </c>
      <c r="C54" s="2" t="s">
        <v>51</v>
      </c>
      <c r="D54" s="3">
        <v>150</v>
      </c>
      <c r="E54" s="6">
        <v>893</v>
      </c>
      <c r="F54" s="6">
        <v>158</v>
      </c>
      <c r="G54" s="6"/>
      <c r="H54" s="6">
        <f t="shared" si="0"/>
        <v>0</v>
      </c>
      <c r="I54" s="6">
        <f t="shared" si="1"/>
        <v>0</v>
      </c>
      <c r="J54" s="6">
        <f t="shared" si="2"/>
        <v>0</v>
      </c>
      <c r="K54" s="6">
        <f t="shared" si="3"/>
        <v>0</v>
      </c>
      <c r="L54" s="21"/>
      <c r="M54" s="21"/>
      <c r="N54" s="21"/>
    </row>
    <row r="55" spans="1:14" s="14" customFormat="1" ht="126" x14ac:dyDescent="0.2">
      <c r="A55" s="3">
        <v>8</v>
      </c>
      <c r="B55" s="13" t="s">
        <v>52</v>
      </c>
      <c r="C55" s="2"/>
      <c r="D55" s="3"/>
      <c r="E55" s="8"/>
      <c r="F55" s="8"/>
      <c r="G55" s="6"/>
      <c r="H55" s="6">
        <f t="shared" si="0"/>
        <v>0</v>
      </c>
      <c r="I55" s="6">
        <f t="shared" si="1"/>
        <v>0</v>
      </c>
      <c r="J55" s="6">
        <f t="shared" si="2"/>
        <v>0</v>
      </c>
      <c r="K55" s="6">
        <f t="shared" si="3"/>
        <v>0</v>
      </c>
      <c r="L55" s="21"/>
      <c r="M55" s="21"/>
      <c r="N55" s="21"/>
    </row>
    <row r="56" spans="1:14" s="14" customFormat="1" x14ac:dyDescent="0.2">
      <c r="A56" s="16">
        <v>8.1</v>
      </c>
      <c r="B56" s="13" t="s">
        <v>53</v>
      </c>
      <c r="C56" s="2" t="s">
        <v>20</v>
      </c>
      <c r="D56" s="3">
        <v>2</v>
      </c>
      <c r="E56" s="6">
        <v>586950</v>
      </c>
      <c r="F56" s="6">
        <v>8400</v>
      </c>
      <c r="G56" s="6">
        <v>2</v>
      </c>
      <c r="H56" s="6">
        <f>G56*E56*90%</f>
        <v>1056510</v>
      </c>
      <c r="I56" s="6">
        <f t="shared" si="1"/>
        <v>2</v>
      </c>
      <c r="J56" s="6">
        <f t="shared" si="2"/>
        <v>16800</v>
      </c>
      <c r="K56" s="6">
        <f t="shared" si="3"/>
        <v>1073310</v>
      </c>
      <c r="L56" s="21" t="s">
        <v>129</v>
      </c>
      <c r="M56" s="58">
        <v>0.9</v>
      </c>
      <c r="N56" s="21"/>
    </row>
    <row r="57" spans="1:14" s="14" customFormat="1" x14ac:dyDescent="0.2">
      <c r="A57" s="16">
        <v>8.1999999999999993</v>
      </c>
      <c r="B57" s="13" t="s">
        <v>54</v>
      </c>
      <c r="C57" s="2" t="s">
        <v>20</v>
      </c>
      <c r="D57" s="3">
        <v>2</v>
      </c>
      <c r="E57" s="6">
        <v>733950</v>
      </c>
      <c r="F57" s="6">
        <v>11550</v>
      </c>
      <c r="G57" s="6">
        <v>2</v>
      </c>
      <c r="H57" s="6">
        <f>G57*E57*60%</f>
        <v>880740</v>
      </c>
      <c r="I57" s="6"/>
      <c r="J57" s="6">
        <f t="shared" si="2"/>
        <v>0</v>
      </c>
      <c r="K57" s="6">
        <f t="shared" si="3"/>
        <v>880740</v>
      </c>
      <c r="L57" s="21" t="s">
        <v>129</v>
      </c>
      <c r="M57" s="58">
        <v>0.6</v>
      </c>
      <c r="N57" s="21"/>
    </row>
    <row r="58" spans="1:14" s="14" customFormat="1" x14ac:dyDescent="0.2">
      <c r="A58" s="16">
        <v>8.3000000000000007</v>
      </c>
      <c r="B58" s="13" t="s">
        <v>55</v>
      </c>
      <c r="C58" s="2" t="s">
        <v>17</v>
      </c>
      <c r="D58" s="3">
        <v>1</v>
      </c>
      <c r="E58" s="6">
        <v>960750</v>
      </c>
      <c r="F58" s="6">
        <v>15750</v>
      </c>
      <c r="G58" s="6">
        <v>1</v>
      </c>
      <c r="H58" s="6">
        <f>G58*E58*60%</f>
        <v>576450</v>
      </c>
      <c r="I58" s="6"/>
      <c r="J58" s="6">
        <f t="shared" si="2"/>
        <v>0</v>
      </c>
      <c r="K58" s="6">
        <f t="shared" si="3"/>
        <v>576450</v>
      </c>
      <c r="L58" s="21" t="s">
        <v>129</v>
      </c>
      <c r="M58" s="58">
        <v>0.6</v>
      </c>
      <c r="N58" s="21"/>
    </row>
    <row r="59" spans="1:14" s="14" customFormat="1" x14ac:dyDescent="0.2">
      <c r="A59" s="16">
        <v>8.4</v>
      </c>
      <c r="B59" s="13" t="s">
        <v>56</v>
      </c>
      <c r="C59" s="2" t="s">
        <v>20</v>
      </c>
      <c r="D59" s="3">
        <v>2</v>
      </c>
      <c r="E59" s="6">
        <v>561750</v>
      </c>
      <c r="F59" s="6">
        <v>7350</v>
      </c>
      <c r="G59" s="6">
        <v>2</v>
      </c>
      <c r="H59" s="6">
        <f>G59*E59*90%</f>
        <v>1011150</v>
      </c>
      <c r="I59" s="6">
        <f t="shared" si="1"/>
        <v>2</v>
      </c>
      <c r="J59" s="6">
        <f t="shared" si="2"/>
        <v>14700</v>
      </c>
      <c r="K59" s="6">
        <f t="shared" si="3"/>
        <v>1025850</v>
      </c>
      <c r="L59" s="21" t="s">
        <v>129</v>
      </c>
      <c r="M59" s="58">
        <v>0.9</v>
      </c>
      <c r="N59" s="21"/>
    </row>
    <row r="60" spans="1:14" s="14" customFormat="1" x14ac:dyDescent="0.2">
      <c r="A60" s="16">
        <v>8.5</v>
      </c>
      <c r="B60" s="13" t="s">
        <v>57</v>
      </c>
      <c r="C60" s="2" t="s">
        <v>20</v>
      </c>
      <c r="D60" s="3">
        <v>2</v>
      </c>
      <c r="E60" s="6">
        <v>912450</v>
      </c>
      <c r="F60" s="6">
        <v>21000</v>
      </c>
      <c r="G60" s="6">
        <v>2</v>
      </c>
      <c r="H60" s="6">
        <f>G60*E60*60%</f>
        <v>1094940</v>
      </c>
      <c r="I60" s="6"/>
      <c r="J60" s="6">
        <f t="shared" si="2"/>
        <v>0</v>
      </c>
      <c r="K60" s="6">
        <f t="shared" si="3"/>
        <v>1094940</v>
      </c>
      <c r="L60" s="21" t="s">
        <v>129</v>
      </c>
      <c r="M60" s="58">
        <v>0.6</v>
      </c>
      <c r="N60" s="21"/>
    </row>
    <row r="61" spans="1:14" s="14" customFormat="1" x14ac:dyDescent="0.2">
      <c r="A61" s="16">
        <v>8.6</v>
      </c>
      <c r="B61" s="13" t="s">
        <v>58</v>
      </c>
      <c r="C61" s="2" t="s">
        <v>17</v>
      </c>
      <c r="D61" s="3">
        <v>1</v>
      </c>
      <c r="E61" s="6">
        <v>28350</v>
      </c>
      <c r="F61" s="6">
        <v>2100</v>
      </c>
      <c r="G61" s="6">
        <v>1</v>
      </c>
      <c r="H61" s="6">
        <f>G61*E61*90%</f>
        <v>25515</v>
      </c>
      <c r="I61" s="6">
        <f t="shared" si="1"/>
        <v>1</v>
      </c>
      <c r="J61" s="6">
        <f t="shared" si="2"/>
        <v>2100</v>
      </c>
      <c r="K61" s="6">
        <f t="shared" si="3"/>
        <v>27615</v>
      </c>
      <c r="L61" s="21" t="s">
        <v>129</v>
      </c>
      <c r="M61" s="58">
        <v>0.9</v>
      </c>
      <c r="N61" s="21"/>
    </row>
    <row r="62" spans="1:14" s="14" customFormat="1" x14ac:dyDescent="0.2">
      <c r="A62" s="16">
        <v>8.6999999999999993</v>
      </c>
      <c r="B62" s="13" t="s">
        <v>59</v>
      </c>
      <c r="C62" s="2" t="s">
        <v>17</v>
      </c>
      <c r="D62" s="3">
        <v>1</v>
      </c>
      <c r="E62" s="6">
        <v>28350</v>
      </c>
      <c r="F62" s="6">
        <v>2100</v>
      </c>
      <c r="G62" s="6">
        <v>1</v>
      </c>
      <c r="H62" s="6">
        <f>G62*E62*90%</f>
        <v>25515</v>
      </c>
      <c r="I62" s="6">
        <f t="shared" si="1"/>
        <v>1</v>
      </c>
      <c r="J62" s="6">
        <f t="shared" si="2"/>
        <v>2100</v>
      </c>
      <c r="K62" s="6">
        <f t="shared" si="3"/>
        <v>27615</v>
      </c>
      <c r="L62" s="21" t="s">
        <v>129</v>
      </c>
      <c r="M62" s="58">
        <v>0.9</v>
      </c>
      <c r="N62" s="21"/>
    </row>
    <row r="63" spans="1:14" s="14" customFormat="1" x14ac:dyDescent="0.2">
      <c r="A63" s="16">
        <v>8.8000000000000007</v>
      </c>
      <c r="B63" s="13" t="s">
        <v>60</v>
      </c>
      <c r="C63" s="2" t="s">
        <v>17</v>
      </c>
      <c r="D63" s="3">
        <v>1</v>
      </c>
      <c r="E63" s="6">
        <v>55650</v>
      </c>
      <c r="F63" s="6">
        <v>3150</v>
      </c>
      <c r="G63" s="6">
        <v>1</v>
      </c>
      <c r="H63" s="6">
        <f>G63*E63*90%</f>
        <v>50085</v>
      </c>
      <c r="I63" s="6">
        <f t="shared" si="1"/>
        <v>1</v>
      </c>
      <c r="J63" s="6">
        <f t="shared" si="2"/>
        <v>3150</v>
      </c>
      <c r="K63" s="6">
        <f t="shared" si="3"/>
        <v>53235</v>
      </c>
      <c r="L63" s="21" t="s">
        <v>129</v>
      </c>
      <c r="M63" s="58">
        <v>0.9</v>
      </c>
      <c r="N63" s="21"/>
    </row>
    <row r="64" spans="1:14" s="14" customFormat="1" x14ac:dyDescent="0.2">
      <c r="A64" s="16">
        <v>8.9</v>
      </c>
      <c r="B64" s="13" t="s">
        <v>61</v>
      </c>
      <c r="C64" s="2" t="s">
        <v>20</v>
      </c>
      <c r="D64" s="3">
        <v>5</v>
      </c>
      <c r="E64" s="6">
        <v>28350</v>
      </c>
      <c r="F64" s="6">
        <v>3150</v>
      </c>
      <c r="G64" s="6">
        <v>5</v>
      </c>
      <c r="H64" s="6">
        <f>G64*E64*90%</f>
        <v>127575</v>
      </c>
      <c r="I64" s="6">
        <f t="shared" si="1"/>
        <v>5</v>
      </c>
      <c r="J64" s="6">
        <f t="shared" si="2"/>
        <v>15750</v>
      </c>
      <c r="K64" s="6">
        <f t="shared" si="3"/>
        <v>143325</v>
      </c>
      <c r="L64" s="21" t="s">
        <v>129</v>
      </c>
      <c r="M64" s="58">
        <v>0.9</v>
      </c>
      <c r="N64" s="21"/>
    </row>
    <row r="65" spans="1:14" s="14" customFormat="1" x14ac:dyDescent="0.2">
      <c r="A65" s="17">
        <v>8.1</v>
      </c>
      <c r="B65" s="13" t="s">
        <v>62</v>
      </c>
      <c r="C65" s="2" t="s">
        <v>20</v>
      </c>
      <c r="D65" s="3">
        <v>5</v>
      </c>
      <c r="E65" s="6">
        <v>55650</v>
      </c>
      <c r="F65" s="6">
        <v>3150</v>
      </c>
      <c r="G65" s="6">
        <v>5</v>
      </c>
      <c r="H65" s="6">
        <f>G65*E65*90%</f>
        <v>250425</v>
      </c>
      <c r="I65" s="6">
        <f t="shared" si="1"/>
        <v>5</v>
      </c>
      <c r="J65" s="6">
        <f t="shared" si="2"/>
        <v>15750</v>
      </c>
      <c r="K65" s="6">
        <f t="shared" si="3"/>
        <v>266175</v>
      </c>
      <c r="L65" s="21" t="s">
        <v>129</v>
      </c>
      <c r="M65" s="58">
        <v>0.9</v>
      </c>
      <c r="N65" s="21"/>
    </row>
    <row r="66" spans="1:14" s="14" customFormat="1" x14ac:dyDescent="0.2">
      <c r="A66" s="17">
        <v>8.11</v>
      </c>
      <c r="B66" s="13" t="s">
        <v>63</v>
      </c>
      <c r="C66" s="2" t="s">
        <v>17</v>
      </c>
      <c r="D66" s="3">
        <v>1</v>
      </c>
      <c r="E66" s="6">
        <v>1128750</v>
      </c>
      <c r="F66" s="6">
        <v>12600</v>
      </c>
      <c r="G66" s="6"/>
      <c r="H66" s="6">
        <f t="shared" si="0"/>
        <v>0</v>
      </c>
      <c r="I66" s="6">
        <f t="shared" si="1"/>
        <v>0</v>
      </c>
      <c r="J66" s="6">
        <f t="shared" si="2"/>
        <v>0</v>
      </c>
      <c r="K66" s="6">
        <f t="shared" si="3"/>
        <v>0</v>
      </c>
      <c r="L66" s="21" t="s">
        <v>129</v>
      </c>
      <c r="M66" s="58">
        <v>0.9</v>
      </c>
      <c r="N66" s="21"/>
    </row>
    <row r="67" spans="1:14" s="14" customFormat="1" ht="189" x14ac:dyDescent="0.2">
      <c r="A67" s="3">
        <v>9</v>
      </c>
      <c r="B67" s="13" t="s">
        <v>102</v>
      </c>
      <c r="C67" s="2" t="s">
        <v>51</v>
      </c>
      <c r="D67" s="9">
        <v>7450</v>
      </c>
      <c r="E67" s="6">
        <v>394</v>
      </c>
      <c r="F67" s="6">
        <v>74</v>
      </c>
      <c r="G67" s="6"/>
      <c r="H67" s="6">
        <f t="shared" si="0"/>
        <v>0</v>
      </c>
      <c r="I67" s="6">
        <f t="shared" si="1"/>
        <v>0</v>
      </c>
      <c r="J67" s="6">
        <f t="shared" si="2"/>
        <v>0</v>
      </c>
      <c r="K67" s="6">
        <f t="shared" si="3"/>
        <v>0</v>
      </c>
      <c r="L67" s="21"/>
      <c r="M67" s="21"/>
      <c r="N67" s="21"/>
    </row>
    <row r="68" spans="1:14" s="14" customFormat="1" ht="110.25" x14ac:dyDescent="0.2">
      <c r="A68" s="3">
        <v>10</v>
      </c>
      <c r="B68" s="15" t="s">
        <v>64</v>
      </c>
      <c r="C68" s="2" t="s">
        <v>51</v>
      </c>
      <c r="D68" s="9">
        <v>6166</v>
      </c>
      <c r="E68" s="6">
        <v>504</v>
      </c>
      <c r="F68" s="6">
        <v>42</v>
      </c>
      <c r="G68" s="6"/>
      <c r="H68" s="6">
        <f t="shared" si="0"/>
        <v>0</v>
      </c>
      <c r="I68" s="6">
        <f t="shared" si="1"/>
        <v>0</v>
      </c>
      <c r="J68" s="6">
        <f t="shared" si="2"/>
        <v>0</v>
      </c>
      <c r="K68" s="6">
        <f t="shared" si="3"/>
        <v>0</v>
      </c>
      <c r="L68" s="21"/>
      <c r="M68" s="21"/>
      <c r="N68" s="21"/>
    </row>
    <row r="69" spans="1:14" s="14" customFormat="1" ht="94.5" x14ac:dyDescent="0.2">
      <c r="A69" s="3">
        <v>11</v>
      </c>
      <c r="B69" s="15" t="s">
        <v>65</v>
      </c>
      <c r="C69" s="2" t="s">
        <v>51</v>
      </c>
      <c r="D69" s="9">
        <v>5900</v>
      </c>
      <c r="E69" s="6">
        <v>509</v>
      </c>
      <c r="F69" s="6">
        <v>42</v>
      </c>
      <c r="G69" s="6"/>
      <c r="H69" s="6">
        <f t="shared" si="0"/>
        <v>0</v>
      </c>
      <c r="I69" s="6">
        <f t="shared" si="1"/>
        <v>0</v>
      </c>
      <c r="J69" s="6">
        <f t="shared" si="2"/>
        <v>0</v>
      </c>
      <c r="K69" s="6">
        <f t="shared" si="3"/>
        <v>0</v>
      </c>
      <c r="L69" s="21"/>
      <c r="M69" s="21"/>
      <c r="N69" s="21"/>
    </row>
    <row r="70" spans="1:14" s="14" customFormat="1" ht="204.75" x14ac:dyDescent="0.2">
      <c r="A70" s="3">
        <v>12</v>
      </c>
      <c r="B70" s="15" t="s">
        <v>66</v>
      </c>
      <c r="C70" s="2" t="s">
        <v>51</v>
      </c>
      <c r="D70" s="9">
        <v>49811</v>
      </c>
      <c r="E70" s="6">
        <v>436</v>
      </c>
      <c r="F70" s="6">
        <v>74</v>
      </c>
      <c r="G70" s="42">
        <v>21320</v>
      </c>
      <c r="H70" s="6">
        <f t="shared" si="0"/>
        <v>9295520</v>
      </c>
      <c r="I70" s="57">
        <v>14694.86</v>
      </c>
      <c r="J70" s="6">
        <f t="shared" si="2"/>
        <v>1087419.6400000001</v>
      </c>
      <c r="K70" s="6">
        <f t="shared" si="3"/>
        <v>10382939.640000001</v>
      </c>
      <c r="L70" s="21"/>
      <c r="M70" s="21"/>
      <c r="N70" s="21"/>
    </row>
    <row r="71" spans="1:14" s="14" customFormat="1" ht="110.25" x14ac:dyDescent="0.2">
      <c r="A71" s="3">
        <v>13</v>
      </c>
      <c r="B71" s="13" t="s">
        <v>123</v>
      </c>
      <c r="C71" s="2" t="s">
        <v>67</v>
      </c>
      <c r="D71" s="9">
        <v>21732</v>
      </c>
      <c r="E71" s="6">
        <v>37</v>
      </c>
      <c r="F71" s="6">
        <v>5</v>
      </c>
      <c r="G71" s="6"/>
      <c r="H71" s="6">
        <f t="shared" si="0"/>
        <v>0</v>
      </c>
      <c r="I71" s="6">
        <f t="shared" si="1"/>
        <v>0</v>
      </c>
      <c r="J71" s="6">
        <f t="shared" si="2"/>
        <v>0</v>
      </c>
      <c r="K71" s="6">
        <f t="shared" si="3"/>
        <v>0</v>
      </c>
      <c r="L71" s="21"/>
      <c r="M71" s="21"/>
      <c r="N71" s="21"/>
    </row>
    <row r="72" spans="1:14" s="14" customFormat="1" ht="126" x14ac:dyDescent="0.2">
      <c r="A72" s="3">
        <v>14</v>
      </c>
      <c r="B72" s="13" t="s">
        <v>68</v>
      </c>
      <c r="C72" s="2"/>
      <c r="D72" s="9"/>
      <c r="E72" s="8"/>
      <c r="F72" s="8"/>
      <c r="G72" s="6"/>
      <c r="H72" s="6">
        <f t="shared" si="0"/>
        <v>0</v>
      </c>
      <c r="I72" s="6">
        <f t="shared" si="1"/>
        <v>0</v>
      </c>
      <c r="J72" s="6">
        <f t="shared" si="2"/>
        <v>0</v>
      </c>
      <c r="K72" s="6">
        <f t="shared" si="3"/>
        <v>0</v>
      </c>
      <c r="L72" s="21"/>
      <c r="M72" s="21"/>
      <c r="N72" s="21"/>
    </row>
    <row r="73" spans="1:14" s="14" customFormat="1" ht="31.5" x14ac:dyDescent="0.2">
      <c r="A73" s="16">
        <v>14.1</v>
      </c>
      <c r="B73" s="13" t="s">
        <v>69</v>
      </c>
      <c r="C73" s="2" t="s">
        <v>67</v>
      </c>
      <c r="D73" s="9">
        <v>54905</v>
      </c>
      <c r="E73" s="6">
        <v>37</v>
      </c>
      <c r="F73" s="6">
        <v>5</v>
      </c>
      <c r="G73" s="6"/>
      <c r="H73" s="6">
        <f t="shared" si="0"/>
        <v>0</v>
      </c>
      <c r="I73" s="6">
        <f t="shared" si="1"/>
        <v>0</v>
      </c>
      <c r="J73" s="6">
        <f t="shared" si="2"/>
        <v>0</v>
      </c>
      <c r="K73" s="6">
        <f t="shared" si="3"/>
        <v>0</v>
      </c>
      <c r="L73" s="21"/>
      <c r="M73" s="21"/>
      <c r="N73" s="21"/>
    </row>
    <row r="74" spans="1:14" s="14" customFormat="1" ht="31.5" x14ac:dyDescent="0.2">
      <c r="A74" s="16">
        <v>14.2</v>
      </c>
      <c r="B74" s="13" t="s">
        <v>70</v>
      </c>
      <c r="C74" s="2" t="s">
        <v>67</v>
      </c>
      <c r="D74" s="9">
        <v>88163</v>
      </c>
      <c r="E74" s="6">
        <v>37</v>
      </c>
      <c r="F74" s="6">
        <v>5</v>
      </c>
      <c r="G74" s="6"/>
      <c r="H74" s="6">
        <f t="shared" si="0"/>
        <v>0</v>
      </c>
      <c r="I74" s="6">
        <f t="shared" si="1"/>
        <v>0</v>
      </c>
      <c r="J74" s="6">
        <f t="shared" si="2"/>
        <v>0</v>
      </c>
      <c r="K74" s="6">
        <f t="shared" si="3"/>
        <v>0</v>
      </c>
      <c r="L74" s="21"/>
      <c r="M74" s="21"/>
      <c r="N74" s="21"/>
    </row>
    <row r="75" spans="1:14" s="14" customFormat="1" x14ac:dyDescent="0.2">
      <c r="A75" s="16">
        <v>14.3</v>
      </c>
      <c r="B75" s="13" t="s">
        <v>71</v>
      </c>
      <c r="C75" s="2" t="s">
        <v>67</v>
      </c>
      <c r="D75" s="3">
        <v>550</v>
      </c>
      <c r="E75" s="6">
        <v>37</v>
      </c>
      <c r="F75" s="6">
        <v>5</v>
      </c>
      <c r="G75" s="6"/>
      <c r="H75" s="6">
        <f t="shared" si="0"/>
        <v>0</v>
      </c>
      <c r="I75" s="6">
        <f t="shared" si="1"/>
        <v>0</v>
      </c>
      <c r="J75" s="6">
        <f t="shared" si="2"/>
        <v>0</v>
      </c>
      <c r="K75" s="6">
        <f t="shared" si="3"/>
        <v>0</v>
      </c>
      <c r="L75" s="21"/>
      <c r="M75" s="21"/>
      <c r="N75" s="21"/>
    </row>
    <row r="76" spans="1:14" s="14" customFormat="1" x14ac:dyDescent="0.2">
      <c r="A76" s="16">
        <v>14.4</v>
      </c>
      <c r="B76" s="13" t="s">
        <v>72</v>
      </c>
      <c r="C76" s="2" t="s">
        <v>67</v>
      </c>
      <c r="D76" s="9">
        <v>70356</v>
      </c>
      <c r="E76" s="6">
        <v>11</v>
      </c>
      <c r="F76" s="6">
        <v>2</v>
      </c>
      <c r="G76" s="6"/>
      <c r="H76" s="6">
        <f t="shared" ref="H76:H107" si="4">G76*E76</f>
        <v>0</v>
      </c>
      <c r="I76" s="6">
        <f t="shared" ref="I76:I107" si="5">G76</f>
        <v>0</v>
      </c>
      <c r="J76" s="6">
        <f t="shared" ref="J76:J107" si="6">I76*F76</f>
        <v>0</v>
      </c>
      <c r="K76" s="6">
        <f t="shared" ref="K76:K107" si="7">J76+H76</f>
        <v>0</v>
      </c>
      <c r="L76" s="21"/>
      <c r="M76" s="21"/>
      <c r="N76" s="21"/>
    </row>
    <row r="77" spans="1:14" s="14" customFormat="1" x14ac:dyDescent="0.2">
      <c r="A77" s="16">
        <v>14.5</v>
      </c>
      <c r="B77" s="13" t="s">
        <v>73</v>
      </c>
      <c r="C77" s="2"/>
      <c r="D77" s="3"/>
      <c r="E77" s="6"/>
      <c r="F77" s="6"/>
      <c r="G77" s="6"/>
      <c r="H77" s="6">
        <f t="shared" si="4"/>
        <v>0</v>
      </c>
      <c r="I77" s="6">
        <f t="shared" si="5"/>
        <v>0</v>
      </c>
      <c r="J77" s="6">
        <f t="shared" si="6"/>
        <v>0</v>
      </c>
      <c r="K77" s="6">
        <f t="shared" si="7"/>
        <v>0</v>
      </c>
      <c r="L77" s="21"/>
      <c r="M77" s="21"/>
      <c r="N77" s="21"/>
    </row>
    <row r="78" spans="1:14" s="14" customFormat="1" x14ac:dyDescent="0.2">
      <c r="A78" s="2" t="s">
        <v>23</v>
      </c>
      <c r="B78" s="13" t="s">
        <v>74</v>
      </c>
      <c r="C78" s="2" t="s">
        <v>20</v>
      </c>
      <c r="D78" s="3">
        <v>650</v>
      </c>
      <c r="E78" s="6">
        <v>13125</v>
      </c>
      <c r="F78" s="6">
        <v>525</v>
      </c>
      <c r="G78" s="6"/>
      <c r="H78" s="6">
        <f t="shared" si="4"/>
        <v>0</v>
      </c>
      <c r="I78" s="6">
        <f t="shared" si="5"/>
        <v>0</v>
      </c>
      <c r="J78" s="6">
        <f t="shared" si="6"/>
        <v>0</v>
      </c>
      <c r="K78" s="6">
        <f t="shared" si="7"/>
        <v>0</v>
      </c>
      <c r="L78" s="21"/>
      <c r="M78" s="21"/>
      <c r="N78" s="21"/>
    </row>
    <row r="79" spans="1:14" s="14" customFormat="1" x14ac:dyDescent="0.2">
      <c r="A79" s="16">
        <v>14.5</v>
      </c>
      <c r="B79" s="13" t="s">
        <v>75</v>
      </c>
      <c r="C79" s="2"/>
      <c r="D79" s="3"/>
      <c r="E79" s="8"/>
      <c r="F79" s="8"/>
      <c r="G79" s="6"/>
      <c r="H79" s="6">
        <f t="shared" si="4"/>
        <v>0</v>
      </c>
      <c r="I79" s="6">
        <f t="shared" si="5"/>
        <v>0</v>
      </c>
      <c r="J79" s="6">
        <f t="shared" si="6"/>
        <v>0</v>
      </c>
      <c r="K79" s="6">
        <f t="shared" si="7"/>
        <v>0</v>
      </c>
      <c r="L79" s="21"/>
      <c r="M79" s="21"/>
      <c r="N79" s="21"/>
    </row>
    <row r="80" spans="1:14" s="14" customFormat="1" x14ac:dyDescent="0.2">
      <c r="A80" s="2" t="s">
        <v>23</v>
      </c>
      <c r="B80" s="13" t="s">
        <v>76</v>
      </c>
      <c r="C80" s="2" t="s">
        <v>43</v>
      </c>
      <c r="D80" s="3">
        <v>292</v>
      </c>
      <c r="E80" s="6">
        <v>4988</v>
      </c>
      <c r="F80" s="6">
        <v>315</v>
      </c>
      <c r="G80" s="6"/>
      <c r="H80" s="6">
        <f t="shared" si="4"/>
        <v>0</v>
      </c>
      <c r="I80" s="6">
        <f t="shared" si="5"/>
        <v>0</v>
      </c>
      <c r="J80" s="6">
        <f t="shared" si="6"/>
        <v>0</v>
      </c>
      <c r="K80" s="6">
        <f t="shared" si="7"/>
        <v>0</v>
      </c>
      <c r="L80" s="21"/>
      <c r="M80" s="21"/>
      <c r="N80" s="21"/>
    </row>
    <row r="81" spans="1:14" s="14" customFormat="1" x14ac:dyDescent="0.2">
      <c r="A81" s="16">
        <v>14.6</v>
      </c>
      <c r="B81" s="13" t="s">
        <v>77</v>
      </c>
      <c r="C81" s="2"/>
      <c r="D81" s="3"/>
      <c r="E81" s="8"/>
      <c r="F81" s="8"/>
      <c r="G81" s="6"/>
      <c r="H81" s="6">
        <f t="shared" si="4"/>
        <v>0</v>
      </c>
      <c r="I81" s="6">
        <f t="shared" si="5"/>
        <v>0</v>
      </c>
      <c r="J81" s="6">
        <f t="shared" si="6"/>
        <v>0</v>
      </c>
      <c r="K81" s="6">
        <f t="shared" si="7"/>
        <v>0</v>
      </c>
      <c r="L81" s="21"/>
      <c r="M81" s="21"/>
      <c r="N81" s="21"/>
    </row>
    <row r="82" spans="1:14" s="14" customFormat="1" x14ac:dyDescent="0.2">
      <c r="A82" s="2" t="s">
        <v>23</v>
      </c>
      <c r="B82" s="13" t="s">
        <v>78</v>
      </c>
      <c r="C82" s="2" t="s">
        <v>43</v>
      </c>
      <c r="D82" s="3">
        <v>20</v>
      </c>
      <c r="E82" s="6">
        <v>4988</v>
      </c>
      <c r="F82" s="6">
        <v>420</v>
      </c>
      <c r="G82" s="6"/>
      <c r="H82" s="6">
        <f t="shared" si="4"/>
        <v>0</v>
      </c>
      <c r="I82" s="6">
        <f t="shared" si="5"/>
        <v>0</v>
      </c>
      <c r="J82" s="6">
        <f t="shared" si="6"/>
        <v>0</v>
      </c>
      <c r="K82" s="6">
        <f t="shared" si="7"/>
        <v>0</v>
      </c>
      <c r="L82" s="21"/>
      <c r="M82" s="21"/>
      <c r="N82" s="21"/>
    </row>
    <row r="83" spans="1:14" s="14" customFormat="1" x14ac:dyDescent="0.2">
      <c r="A83" s="16">
        <v>14.7</v>
      </c>
      <c r="B83" s="13" t="s">
        <v>79</v>
      </c>
      <c r="C83" s="2"/>
      <c r="D83" s="3"/>
      <c r="E83" s="8"/>
      <c r="F83" s="8"/>
      <c r="G83" s="6"/>
      <c r="H83" s="6">
        <f t="shared" si="4"/>
        <v>0</v>
      </c>
      <c r="I83" s="6">
        <f t="shared" si="5"/>
        <v>0</v>
      </c>
      <c r="J83" s="6">
        <f t="shared" si="6"/>
        <v>0</v>
      </c>
      <c r="K83" s="6">
        <f t="shared" si="7"/>
        <v>0</v>
      </c>
      <c r="L83" s="21"/>
      <c r="M83" s="21"/>
      <c r="N83" s="21"/>
    </row>
    <row r="84" spans="1:14" s="14" customFormat="1" x14ac:dyDescent="0.2">
      <c r="A84" s="2" t="s">
        <v>23</v>
      </c>
      <c r="B84" s="13" t="s">
        <v>80</v>
      </c>
      <c r="C84" s="2" t="s">
        <v>20</v>
      </c>
      <c r="D84" s="3">
        <v>107</v>
      </c>
      <c r="E84" s="6">
        <v>3150</v>
      </c>
      <c r="F84" s="6">
        <v>315</v>
      </c>
      <c r="G84" s="6"/>
      <c r="H84" s="6">
        <f t="shared" si="4"/>
        <v>0</v>
      </c>
      <c r="I84" s="6">
        <f t="shared" si="5"/>
        <v>0</v>
      </c>
      <c r="J84" s="6">
        <f t="shared" si="6"/>
        <v>0</v>
      </c>
      <c r="K84" s="6">
        <f t="shared" si="7"/>
        <v>0</v>
      </c>
      <c r="L84" s="21"/>
      <c r="M84" s="21"/>
      <c r="N84" s="21"/>
    </row>
    <row r="85" spans="1:14" s="14" customFormat="1" ht="63" x14ac:dyDescent="0.2">
      <c r="A85" s="3">
        <v>15</v>
      </c>
      <c r="B85" s="13" t="s">
        <v>81</v>
      </c>
      <c r="C85" s="2"/>
      <c r="D85" s="3"/>
      <c r="E85" s="8"/>
      <c r="F85" s="8"/>
      <c r="G85" s="6"/>
      <c r="H85" s="6">
        <f t="shared" si="4"/>
        <v>0</v>
      </c>
      <c r="I85" s="6">
        <f t="shared" si="5"/>
        <v>0</v>
      </c>
      <c r="J85" s="6">
        <f t="shared" si="6"/>
        <v>0</v>
      </c>
      <c r="K85" s="6">
        <f t="shared" si="7"/>
        <v>0</v>
      </c>
      <c r="L85" s="21"/>
      <c r="M85" s="21"/>
      <c r="N85" s="21"/>
    </row>
    <row r="86" spans="1:14" s="14" customFormat="1" x14ac:dyDescent="0.2">
      <c r="A86" s="16">
        <v>15.1</v>
      </c>
      <c r="B86" s="13" t="s">
        <v>80</v>
      </c>
      <c r="C86" s="2" t="s">
        <v>43</v>
      </c>
      <c r="D86" s="3">
        <v>25</v>
      </c>
      <c r="E86" s="6">
        <v>473</v>
      </c>
      <c r="F86" s="6">
        <v>105</v>
      </c>
      <c r="G86" s="6"/>
      <c r="H86" s="6">
        <f t="shared" si="4"/>
        <v>0</v>
      </c>
      <c r="I86" s="6">
        <f t="shared" si="5"/>
        <v>0</v>
      </c>
      <c r="J86" s="6">
        <f t="shared" si="6"/>
        <v>0</v>
      </c>
      <c r="K86" s="6">
        <f t="shared" si="7"/>
        <v>0</v>
      </c>
      <c r="L86" s="21"/>
      <c r="M86" s="21"/>
      <c r="N86" s="21"/>
    </row>
    <row r="87" spans="1:14" s="14" customFormat="1" ht="78.75" x14ac:dyDescent="0.2">
      <c r="A87" s="3">
        <v>16</v>
      </c>
      <c r="B87" s="13" t="s">
        <v>82</v>
      </c>
      <c r="C87" s="2"/>
      <c r="D87" s="3"/>
      <c r="E87" s="8"/>
      <c r="F87" s="8"/>
      <c r="G87" s="6"/>
      <c r="H87" s="6">
        <f t="shared" si="4"/>
        <v>0</v>
      </c>
      <c r="I87" s="6">
        <f t="shared" si="5"/>
        <v>0</v>
      </c>
      <c r="J87" s="6">
        <f t="shared" si="6"/>
        <v>0</v>
      </c>
      <c r="K87" s="6">
        <f t="shared" si="7"/>
        <v>0</v>
      </c>
      <c r="L87" s="21"/>
      <c r="M87" s="21"/>
      <c r="N87" s="21"/>
    </row>
    <row r="88" spans="1:14" s="14" customFormat="1" x14ac:dyDescent="0.2">
      <c r="A88" s="16">
        <v>16.100000000000001</v>
      </c>
      <c r="B88" s="13" t="s">
        <v>80</v>
      </c>
      <c r="C88" s="2" t="s">
        <v>20</v>
      </c>
      <c r="D88" s="3">
        <v>5</v>
      </c>
      <c r="E88" s="6">
        <v>1575</v>
      </c>
      <c r="F88" s="6">
        <v>525</v>
      </c>
      <c r="G88" s="6"/>
      <c r="H88" s="6">
        <f t="shared" si="4"/>
        <v>0</v>
      </c>
      <c r="I88" s="6">
        <f t="shared" si="5"/>
        <v>0</v>
      </c>
      <c r="J88" s="6">
        <f t="shared" si="6"/>
        <v>0</v>
      </c>
      <c r="K88" s="6">
        <f t="shared" si="7"/>
        <v>0</v>
      </c>
      <c r="L88" s="21"/>
      <c r="M88" s="21"/>
      <c r="N88" s="21"/>
    </row>
    <row r="89" spans="1:14" s="14" customFormat="1" ht="141.75" x14ac:dyDescent="0.2">
      <c r="A89" s="3">
        <v>17</v>
      </c>
      <c r="B89" s="13" t="s">
        <v>101</v>
      </c>
      <c r="C89" s="2" t="s">
        <v>67</v>
      </c>
      <c r="D89" s="9">
        <v>53835</v>
      </c>
      <c r="E89" s="6">
        <v>47</v>
      </c>
      <c r="F89" s="6">
        <v>8</v>
      </c>
      <c r="G89" s="6">
        <v>12468</v>
      </c>
      <c r="H89" s="6">
        <f>G89*E89</f>
        <v>585996</v>
      </c>
      <c r="I89" s="6">
        <v>12468</v>
      </c>
      <c r="J89" s="6">
        <f t="shared" si="6"/>
        <v>99744</v>
      </c>
      <c r="K89" s="6">
        <f t="shared" si="7"/>
        <v>685740</v>
      </c>
      <c r="L89" s="21"/>
      <c r="M89" s="21"/>
      <c r="N89" s="21"/>
    </row>
    <row r="90" spans="1:14" s="14" customFormat="1" ht="78.75" x14ac:dyDescent="0.2">
      <c r="A90" s="3">
        <v>18</v>
      </c>
      <c r="B90" s="13" t="s">
        <v>83</v>
      </c>
      <c r="C90" s="2" t="s">
        <v>67</v>
      </c>
      <c r="D90" s="3">
        <v>550</v>
      </c>
      <c r="E90" s="6">
        <v>34</v>
      </c>
      <c r="F90" s="6">
        <v>5</v>
      </c>
      <c r="G90" s="6"/>
      <c r="H90" s="6">
        <f t="shared" si="4"/>
        <v>0</v>
      </c>
      <c r="I90" s="6">
        <f t="shared" si="5"/>
        <v>0</v>
      </c>
      <c r="J90" s="6">
        <f t="shared" si="6"/>
        <v>0</v>
      </c>
      <c r="K90" s="6">
        <f t="shared" si="7"/>
        <v>0</v>
      </c>
      <c r="L90" s="21"/>
      <c r="M90" s="21"/>
      <c r="N90" s="21"/>
    </row>
    <row r="91" spans="1:14" s="14" customFormat="1" ht="94.5" x14ac:dyDescent="0.2">
      <c r="A91" s="3">
        <v>19</v>
      </c>
      <c r="B91" s="13" t="s">
        <v>100</v>
      </c>
      <c r="C91" s="2" t="s">
        <v>67</v>
      </c>
      <c r="D91" s="3">
        <v>0</v>
      </c>
      <c r="E91" s="6">
        <v>0</v>
      </c>
      <c r="F91" s="6">
        <v>0</v>
      </c>
      <c r="G91" s="6"/>
      <c r="H91" s="6">
        <f t="shared" si="4"/>
        <v>0</v>
      </c>
      <c r="I91" s="6">
        <f t="shared" si="5"/>
        <v>0</v>
      </c>
      <c r="J91" s="6">
        <f t="shared" si="6"/>
        <v>0</v>
      </c>
      <c r="K91" s="6">
        <f t="shared" si="7"/>
        <v>0</v>
      </c>
      <c r="L91" s="21"/>
      <c r="M91" s="21"/>
      <c r="N91" s="21"/>
    </row>
    <row r="92" spans="1:14" s="14" customFormat="1" ht="78.75" x14ac:dyDescent="0.2">
      <c r="A92" s="3">
        <v>20</v>
      </c>
      <c r="B92" s="13" t="s">
        <v>84</v>
      </c>
      <c r="C92" s="2" t="s">
        <v>67</v>
      </c>
      <c r="D92" s="9">
        <v>5702</v>
      </c>
      <c r="E92" s="6">
        <v>29</v>
      </c>
      <c r="F92" s="6">
        <v>5</v>
      </c>
      <c r="G92" s="6"/>
      <c r="H92" s="6">
        <f t="shared" si="4"/>
        <v>0</v>
      </c>
      <c r="I92" s="6">
        <f t="shared" si="5"/>
        <v>0</v>
      </c>
      <c r="J92" s="6">
        <f t="shared" si="6"/>
        <v>0</v>
      </c>
      <c r="K92" s="6">
        <f t="shared" si="7"/>
        <v>0</v>
      </c>
      <c r="L92" s="21"/>
      <c r="M92" s="21"/>
      <c r="N92" s="21"/>
    </row>
    <row r="93" spans="1:14" s="14" customFormat="1" ht="63" x14ac:dyDescent="0.2">
      <c r="A93" s="3">
        <v>21</v>
      </c>
      <c r="B93" s="13" t="s">
        <v>85</v>
      </c>
      <c r="C93" s="2" t="s">
        <v>67</v>
      </c>
      <c r="D93" s="3">
        <v>0</v>
      </c>
      <c r="E93" s="6">
        <v>0</v>
      </c>
      <c r="F93" s="6">
        <v>0</v>
      </c>
      <c r="G93" s="6"/>
      <c r="H93" s="6">
        <f t="shared" si="4"/>
        <v>0</v>
      </c>
      <c r="I93" s="6">
        <f t="shared" si="5"/>
        <v>0</v>
      </c>
      <c r="J93" s="6">
        <f t="shared" si="6"/>
        <v>0</v>
      </c>
      <c r="K93" s="6">
        <f t="shared" si="7"/>
        <v>0</v>
      </c>
      <c r="L93" s="21"/>
      <c r="M93" s="21"/>
      <c r="N93" s="21"/>
    </row>
    <row r="94" spans="1:14" s="14" customFormat="1" ht="110.25" x14ac:dyDescent="0.2">
      <c r="A94" s="3">
        <v>22</v>
      </c>
      <c r="B94" s="15" t="s">
        <v>86</v>
      </c>
      <c r="C94" s="2" t="s">
        <v>41</v>
      </c>
      <c r="D94" s="3">
        <v>1</v>
      </c>
      <c r="E94" s="6">
        <v>47250</v>
      </c>
      <c r="F94" s="6">
        <v>15750</v>
      </c>
      <c r="G94" s="6"/>
      <c r="H94" s="6">
        <f t="shared" si="4"/>
        <v>0</v>
      </c>
      <c r="I94" s="6">
        <f t="shared" si="5"/>
        <v>0</v>
      </c>
      <c r="J94" s="6">
        <f t="shared" si="6"/>
        <v>0</v>
      </c>
      <c r="K94" s="6">
        <f t="shared" si="7"/>
        <v>0</v>
      </c>
      <c r="L94" s="21"/>
      <c r="M94" s="21"/>
      <c r="N94" s="21"/>
    </row>
    <row r="95" spans="1:14" s="14" customFormat="1" ht="220.5" x14ac:dyDescent="0.2">
      <c r="A95" s="3">
        <v>23</v>
      </c>
      <c r="B95" s="13" t="s">
        <v>87</v>
      </c>
      <c r="C95" s="2"/>
      <c r="D95" s="3"/>
      <c r="E95" s="7"/>
      <c r="F95" s="7"/>
      <c r="G95" s="6"/>
      <c r="H95" s="6">
        <f t="shared" si="4"/>
        <v>0</v>
      </c>
      <c r="I95" s="6">
        <f t="shared" si="5"/>
        <v>0</v>
      </c>
      <c r="J95" s="6">
        <f t="shared" si="6"/>
        <v>0</v>
      </c>
      <c r="K95" s="6">
        <f t="shared" si="7"/>
        <v>0</v>
      </c>
      <c r="L95" s="21"/>
      <c r="M95" s="21"/>
      <c r="N95" s="21"/>
    </row>
    <row r="96" spans="1:14" s="14" customFormat="1" x14ac:dyDescent="0.2">
      <c r="A96" s="16">
        <v>23.1</v>
      </c>
      <c r="B96" s="13" t="s">
        <v>89</v>
      </c>
      <c r="C96" s="2" t="s">
        <v>88</v>
      </c>
      <c r="D96" s="3">
        <v>1</v>
      </c>
      <c r="E96" s="7">
        <v>435750</v>
      </c>
      <c r="F96" s="7">
        <v>36750</v>
      </c>
      <c r="G96" s="6"/>
      <c r="H96" s="6">
        <f t="shared" si="4"/>
        <v>0</v>
      </c>
      <c r="I96" s="6">
        <f t="shared" si="5"/>
        <v>0</v>
      </c>
      <c r="J96" s="6">
        <f t="shared" si="6"/>
        <v>0</v>
      </c>
      <c r="K96" s="6">
        <f t="shared" si="7"/>
        <v>0</v>
      </c>
      <c r="L96" s="21"/>
      <c r="M96" s="21"/>
      <c r="N96" s="21"/>
    </row>
    <row r="97" spans="1:18" s="14" customFormat="1" ht="141.75" x14ac:dyDescent="0.2">
      <c r="A97" s="3">
        <v>24</v>
      </c>
      <c r="B97" s="13" t="s">
        <v>99</v>
      </c>
      <c r="C97" s="2" t="s">
        <v>41</v>
      </c>
      <c r="D97" s="3">
        <v>1</v>
      </c>
      <c r="E97" s="7">
        <v>698250</v>
      </c>
      <c r="F97" s="7">
        <v>47250</v>
      </c>
      <c r="G97" s="6"/>
      <c r="H97" s="6">
        <f t="shared" si="4"/>
        <v>0</v>
      </c>
      <c r="I97" s="6">
        <f t="shared" si="5"/>
        <v>0</v>
      </c>
      <c r="J97" s="6">
        <f t="shared" si="6"/>
        <v>0</v>
      </c>
      <c r="K97" s="6">
        <f t="shared" si="7"/>
        <v>0</v>
      </c>
      <c r="L97" s="21"/>
      <c r="M97" s="21"/>
      <c r="N97" s="21"/>
    </row>
    <row r="98" spans="1:18" s="14" customFormat="1" ht="141.75" x14ac:dyDescent="0.2">
      <c r="A98" s="3">
        <v>25</v>
      </c>
      <c r="B98" s="15" t="s">
        <v>90</v>
      </c>
      <c r="C98" s="2" t="s">
        <v>41</v>
      </c>
      <c r="D98" s="3">
        <v>1</v>
      </c>
      <c r="E98" s="7">
        <v>540750</v>
      </c>
      <c r="F98" s="7">
        <v>47250</v>
      </c>
      <c r="G98" s="6"/>
      <c r="H98" s="6">
        <f t="shared" si="4"/>
        <v>0</v>
      </c>
      <c r="I98" s="6">
        <f t="shared" si="5"/>
        <v>0</v>
      </c>
      <c r="J98" s="6">
        <f t="shared" si="6"/>
        <v>0</v>
      </c>
      <c r="K98" s="6">
        <f t="shared" si="7"/>
        <v>0</v>
      </c>
      <c r="L98" s="21"/>
      <c r="M98" s="21"/>
      <c r="N98" s="21"/>
    </row>
    <row r="99" spans="1:18" s="14" customFormat="1" ht="126" x14ac:dyDescent="0.2">
      <c r="A99" s="3">
        <v>26</v>
      </c>
      <c r="B99" s="13" t="s">
        <v>91</v>
      </c>
      <c r="C99" s="2"/>
      <c r="D99" s="3"/>
      <c r="E99" s="7"/>
      <c r="F99" s="7"/>
      <c r="G99" s="6"/>
      <c r="H99" s="6">
        <f t="shared" si="4"/>
        <v>0</v>
      </c>
      <c r="I99" s="6">
        <f t="shared" si="5"/>
        <v>0</v>
      </c>
      <c r="J99" s="6">
        <f t="shared" si="6"/>
        <v>0</v>
      </c>
      <c r="K99" s="6">
        <f t="shared" si="7"/>
        <v>0</v>
      </c>
      <c r="L99" s="21"/>
      <c r="M99" s="21"/>
      <c r="N99" s="21"/>
    </row>
    <row r="100" spans="1:18" s="14" customFormat="1" x14ac:dyDescent="0.2">
      <c r="A100" s="16">
        <v>26.1</v>
      </c>
      <c r="B100" s="13" t="s">
        <v>92</v>
      </c>
      <c r="C100" s="2" t="s">
        <v>43</v>
      </c>
      <c r="D100" s="3">
        <v>210</v>
      </c>
      <c r="E100" s="7">
        <v>378</v>
      </c>
      <c r="F100" s="7">
        <v>105</v>
      </c>
      <c r="G100" s="6"/>
      <c r="H100" s="6">
        <f t="shared" si="4"/>
        <v>0</v>
      </c>
      <c r="I100" s="6">
        <f t="shared" si="5"/>
        <v>0</v>
      </c>
      <c r="J100" s="6">
        <f t="shared" si="6"/>
        <v>0</v>
      </c>
      <c r="K100" s="6">
        <f t="shared" si="7"/>
        <v>0</v>
      </c>
      <c r="L100" s="21"/>
      <c r="M100" s="21"/>
      <c r="N100" s="21"/>
    </row>
    <row r="101" spans="1:18" s="14" customFormat="1" x14ac:dyDescent="0.2">
      <c r="A101" s="16">
        <v>26.2</v>
      </c>
      <c r="B101" s="13" t="s">
        <v>93</v>
      </c>
      <c r="C101" s="2" t="s">
        <v>43</v>
      </c>
      <c r="D101" s="3">
        <v>210</v>
      </c>
      <c r="E101" s="7">
        <v>4741</v>
      </c>
      <c r="F101" s="7">
        <v>105</v>
      </c>
      <c r="G101" s="6"/>
      <c r="H101" s="6">
        <f t="shared" si="4"/>
        <v>0</v>
      </c>
      <c r="I101" s="6">
        <f t="shared" si="5"/>
        <v>0</v>
      </c>
      <c r="J101" s="6">
        <f t="shared" si="6"/>
        <v>0</v>
      </c>
      <c r="K101" s="6">
        <f t="shared" si="7"/>
        <v>0</v>
      </c>
      <c r="L101" s="21"/>
      <c r="M101" s="21"/>
      <c r="N101" s="21"/>
    </row>
    <row r="102" spans="1:18" s="14" customFormat="1" x14ac:dyDescent="0.2">
      <c r="A102" s="16">
        <v>26.3</v>
      </c>
      <c r="B102" s="13" t="s">
        <v>94</v>
      </c>
      <c r="C102" s="2" t="s">
        <v>43</v>
      </c>
      <c r="D102" s="3">
        <v>40</v>
      </c>
      <c r="E102" s="7">
        <v>499</v>
      </c>
      <c r="F102" s="7">
        <v>131</v>
      </c>
      <c r="G102" s="6"/>
      <c r="H102" s="6">
        <f t="shared" si="4"/>
        <v>0</v>
      </c>
      <c r="I102" s="6">
        <f t="shared" si="5"/>
        <v>0</v>
      </c>
      <c r="J102" s="6">
        <f t="shared" si="6"/>
        <v>0</v>
      </c>
      <c r="K102" s="6">
        <f t="shared" si="7"/>
        <v>0</v>
      </c>
      <c r="L102" s="21"/>
      <c r="M102" s="21"/>
      <c r="N102" s="21"/>
    </row>
    <row r="103" spans="1:18" s="14" customFormat="1" x14ac:dyDescent="0.2">
      <c r="A103" s="16">
        <v>26.4</v>
      </c>
      <c r="B103" s="13" t="s">
        <v>37</v>
      </c>
      <c r="C103" s="2" t="s">
        <v>43</v>
      </c>
      <c r="D103" s="3">
        <v>198</v>
      </c>
      <c r="E103" s="7">
        <v>588</v>
      </c>
      <c r="F103" s="7">
        <v>158</v>
      </c>
      <c r="G103" s="6"/>
      <c r="H103" s="6">
        <f t="shared" si="4"/>
        <v>0</v>
      </c>
      <c r="I103" s="6">
        <f t="shared" si="5"/>
        <v>0</v>
      </c>
      <c r="J103" s="6">
        <f t="shared" si="6"/>
        <v>0</v>
      </c>
      <c r="K103" s="6">
        <f t="shared" si="7"/>
        <v>0</v>
      </c>
      <c r="L103" s="21"/>
      <c r="M103" s="21"/>
      <c r="N103" s="21"/>
    </row>
    <row r="104" spans="1:18" s="14" customFormat="1" ht="94.5" x14ac:dyDescent="0.2">
      <c r="A104" s="3">
        <v>27</v>
      </c>
      <c r="B104" s="13" t="s">
        <v>98</v>
      </c>
      <c r="C104" s="2" t="s">
        <v>88</v>
      </c>
      <c r="D104" s="3">
        <v>1</v>
      </c>
      <c r="E104" s="7">
        <v>15750</v>
      </c>
      <c r="F104" s="7">
        <v>47250</v>
      </c>
      <c r="G104" s="6"/>
      <c r="H104" s="6">
        <f t="shared" si="4"/>
        <v>0</v>
      </c>
      <c r="I104" s="6">
        <f t="shared" si="5"/>
        <v>0</v>
      </c>
      <c r="J104" s="6">
        <f t="shared" si="6"/>
        <v>0</v>
      </c>
      <c r="K104" s="6">
        <f t="shared" si="7"/>
        <v>0</v>
      </c>
      <c r="L104" s="21"/>
      <c r="M104" s="21"/>
      <c r="N104" s="21"/>
    </row>
    <row r="105" spans="1:18" s="14" customFormat="1" ht="110.25" x14ac:dyDescent="0.2">
      <c r="A105" s="3">
        <v>28</v>
      </c>
      <c r="B105" s="13" t="s">
        <v>96</v>
      </c>
      <c r="C105" s="2" t="s">
        <v>88</v>
      </c>
      <c r="D105" s="3">
        <v>1</v>
      </c>
      <c r="E105" s="7">
        <v>0</v>
      </c>
      <c r="F105" s="7"/>
      <c r="G105" s="6"/>
      <c r="H105" s="6">
        <f t="shared" si="4"/>
        <v>0</v>
      </c>
      <c r="I105" s="6">
        <f t="shared" si="5"/>
        <v>0</v>
      </c>
      <c r="J105" s="6">
        <f t="shared" si="6"/>
        <v>0</v>
      </c>
      <c r="K105" s="6">
        <f t="shared" si="7"/>
        <v>0</v>
      </c>
      <c r="L105" s="21"/>
      <c r="M105" s="21"/>
      <c r="N105" s="21"/>
    </row>
    <row r="106" spans="1:18" s="14" customFormat="1" ht="63" x14ac:dyDescent="0.2">
      <c r="A106" s="3">
        <v>29</v>
      </c>
      <c r="B106" s="13" t="s">
        <v>97</v>
      </c>
      <c r="C106" s="2" t="s">
        <v>88</v>
      </c>
      <c r="D106" s="3">
        <v>1</v>
      </c>
      <c r="E106" s="7">
        <v>10500</v>
      </c>
      <c r="F106" s="7">
        <v>15750</v>
      </c>
      <c r="G106" s="6"/>
      <c r="H106" s="6">
        <f t="shared" si="4"/>
        <v>0</v>
      </c>
      <c r="I106" s="6">
        <f t="shared" si="5"/>
        <v>0</v>
      </c>
      <c r="J106" s="6">
        <f t="shared" si="6"/>
        <v>0</v>
      </c>
      <c r="K106" s="6">
        <f t="shared" si="7"/>
        <v>0</v>
      </c>
      <c r="L106" s="21"/>
      <c r="M106" s="21"/>
      <c r="N106" s="21"/>
    </row>
    <row r="107" spans="1:18" s="14" customFormat="1" ht="78.75" x14ac:dyDescent="0.2">
      <c r="A107" s="3">
        <v>30</v>
      </c>
      <c r="B107" s="13" t="s">
        <v>95</v>
      </c>
      <c r="C107" s="2" t="s">
        <v>88</v>
      </c>
      <c r="D107" s="3">
        <v>1</v>
      </c>
      <c r="E107" s="7">
        <v>5250</v>
      </c>
      <c r="F107" s="7">
        <v>10500</v>
      </c>
      <c r="G107" s="6"/>
      <c r="H107" s="6">
        <f t="shared" si="4"/>
        <v>0</v>
      </c>
      <c r="I107" s="6">
        <f t="shared" si="5"/>
        <v>0</v>
      </c>
      <c r="J107" s="6">
        <f t="shared" si="6"/>
        <v>0</v>
      </c>
      <c r="K107" s="6">
        <f t="shared" si="7"/>
        <v>0</v>
      </c>
      <c r="L107" s="21"/>
      <c r="M107" s="21"/>
      <c r="N107" s="21"/>
    </row>
    <row r="108" spans="1:18" s="5" customFormat="1" ht="18.75" x14ac:dyDescent="0.2">
      <c r="A108" s="59" t="s">
        <v>11</v>
      </c>
      <c r="B108" s="60"/>
      <c r="C108" s="19"/>
      <c r="D108" s="19"/>
      <c r="E108" s="19"/>
      <c r="F108" s="10"/>
      <c r="G108" s="10"/>
      <c r="H108" s="10"/>
      <c r="I108" s="10"/>
      <c r="J108" s="10"/>
      <c r="K108" s="10">
        <f>SUM(K10:K107)</f>
        <v>20704996.640000001</v>
      </c>
      <c r="N108" s="10"/>
    </row>
    <row r="109" spans="1:18" ht="18.75" x14ac:dyDescent="0.3">
      <c r="N109" s="5"/>
      <c r="O109" s="22"/>
    </row>
    <row r="110" spans="1:18" ht="18.75" x14ac:dyDescent="0.3">
      <c r="O110" s="22"/>
    </row>
    <row r="111" spans="1:18" ht="18.75" x14ac:dyDescent="0.3">
      <c r="O111" s="22"/>
    </row>
    <row r="112" spans="1:18" ht="18.75" x14ac:dyDescent="0.3">
      <c r="O112" s="22"/>
      <c r="R112" s="23"/>
    </row>
    <row r="113" spans="12:18" ht="18.75" x14ac:dyDescent="0.3">
      <c r="O113" s="22"/>
      <c r="R113" s="23"/>
    </row>
    <row r="115" spans="12:18" x14ac:dyDescent="0.2">
      <c r="N115" s="25"/>
      <c r="O115" s="24"/>
    </row>
    <row r="117" spans="12:18" x14ac:dyDescent="0.2">
      <c r="O117" s="24"/>
    </row>
    <row r="118" spans="12:18" x14ac:dyDescent="0.2">
      <c r="O118" s="24"/>
    </row>
    <row r="119" spans="12:18" x14ac:dyDescent="0.2">
      <c r="O119" s="24"/>
    </row>
    <row r="120" spans="12:18" x14ac:dyDescent="0.2">
      <c r="O120" s="24"/>
    </row>
    <row r="122" spans="12:18" x14ac:dyDescent="0.2">
      <c r="O122" s="20"/>
    </row>
    <row r="124" spans="12:18" x14ac:dyDescent="0.2">
      <c r="O124" s="20"/>
    </row>
    <row r="126" spans="12:18" x14ac:dyDescent="0.2">
      <c r="L126" s="24"/>
      <c r="P126" s="24"/>
    </row>
    <row r="127" spans="12:18" x14ac:dyDescent="0.2">
      <c r="L127" s="24"/>
      <c r="P127" s="24"/>
    </row>
    <row r="128" spans="12:18" x14ac:dyDescent="0.2">
      <c r="L128" s="24"/>
      <c r="P128" s="24"/>
    </row>
    <row r="129" spans="12:16" x14ac:dyDescent="0.2">
      <c r="L129" s="24"/>
      <c r="P129" s="24"/>
    </row>
    <row r="130" spans="12:16" x14ac:dyDescent="0.2">
      <c r="L130" s="24"/>
      <c r="P130" s="24"/>
    </row>
    <row r="131" spans="12:16" x14ac:dyDescent="0.2">
      <c r="L131" s="20"/>
      <c r="P131" s="24"/>
    </row>
    <row r="132" spans="12:16" x14ac:dyDescent="0.2">
      <c r="P132" s="24"/>
    </row>
    <row r="133" spans="12:16" x14ac:dyDescent="0.2">
      <c r="P133" s="24"/>
    </row>
    <row r="134" spans="12:16" x14ac:dyDescent="0.2">
      <c r="P134" s="20"/>
    </row>
    <row r="136" spans="12:16" x14ac:dyDescent="0.2">
      <c r="P136" s="20"/>
    </row>
  </sheetData>
  <mergeCells count="13">
    <mergeCell ref="A108:B108"/>
    <mergeCell ref="A1:K1"/>
    <mergeCell ref="A2:K2"/>
    <mergeCell ref="A3:B3"/>
    <mergeCell ref="A7:A8"/>
    <mergeCell ref="B7:B8"/>
    <mergeCell ref="C7:C8"/>
    <mergeCell ref="D7:D8"/>
    <mergeCell ref="A4:B4"/>
    <mergeCell ref="A6:F6"/>
    <mergeCell ref="G6:K6"/>
    <mergeCell ref="G7:H7"/>
    <mergeCell ref="I7:J7"/>
  </mergeCells>
  <printOptions horizontalCentered="1"/>
  <pageMargins left="0" right="0" top="0.75" bottom="0.5" header="0.3" footer="0.3"/>
  <pageSetup paperSize="9" scale="8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99A1-BF32-40D7-9120-172BD569BB79}">
  <dimension ref="A3:J31"/>
  <sheetViews>
    <sheetView zoomScaleNormal="100" workbookViewId="0">
      <selection activeCell="H26" sqref="H26"/>
    </sheetView>
  </sheetViews>
  <sheetFormatPr defaultRowHeight="12.75" x14ac:dyDescent="0.2"/>
  <cols>
    <col min="1" max="1" width="15" style="27" customWidth="1"/>
    <col min="2" max="2" width="13" style="27" customWidth="1"/>
    <col min="3" max="3" width="17.1640625" style="27" customWidth="1"/>
    <col min="4" max="4" width="25" style="27" customWidth="1"/>
    <col min="5" max="5" width="20.33203125" style="27" customWidth="1"/>
    <col min="6" max="6" width="22.83203125" style="27" customWidth="1"/>
    <col min="7" max="7" width="17.5" style="27" customWidth="1"/>
    <col min="8" max="8" width="15.1640625" style="27" customWidth="1"/>
    <col min="9" max="9" width="14.33203125" style="27" customWidth="1"/>
    <col min="10" max="10" width="17" style="27" customWidth="1"/>
    <col min="11" max="16384" width="9.33203125" style="27"/>
  </cols>
  <sheetData>
    <row r="3" spans="1:8" ht="23.25" x14ac:dyDescent="0.35">
      <c r="A3" s="67" t="s">
        <v>114</v>
      </c>
      <c r="B3" s="68"/>
      <c r="C3" s="68"/>
      <c r="D3" s="68"/>
      <c r="E3" s="68"/>
      <c r="F3" s="68"/>
    </row>
    <row r="4" spans="1:8" ht="23.25" x14ac:dyDescent="0.35">
      <c r="A4" s="55"/>
      <c r="B4" s="55"/>
      <c r="C4" s="55"/>
      <c r="D4" s="55"/>
      <c r="E4" s="56"/>
      <c r="F4" s="56"/>
    </row>
    <row r="5" spans="1:8" ht="15" x14ac:dyDescent="0.25">
      <c r="E5" s="28" t="s">
        <v>105</v>
      </c>
      <c r="F5" s="29">
        <v>78840000</v>
      </c>
    </row>
    <row r="6" spans="1:8" ht="15" x14ac:dyDescent="0.25">
      <c r="E6" s="28" t="s">
        <v>111</v>
      </c>
      <c r="F6" s="29">
        <f>F5*8%</f>
        <v>6307200</v>
      </c>
    </row>
    <row r="7" spans="1:8" ht="15" x14ac:dyDescent="0.25">
      <c r="E7" s="28"/>
      <c r="F7" s="29">
        <f>F5-F6</f>
        <v>72532800</v>
      </c>
    </row>
    <row r="8" spans="1:8" ht="15" x14ac:dyDescent="0.25">
      <c r="E8" s="28" t="s">
        <v>112</v>
      </c>
      <c r="F8" s="31">
        <f>F7*7%</f>
        <v>5077296.0000000009</v>
      </c>
      <c r="H8" s="32"/>
    </row>
    <row r="9" spans="1:8" ht="15" x14ac:dyDescent="0.25">
      <c r="E9" s="30" t="s">
        <v>113</v>
      </c>
      <c r="F9" s="31">
        <f>F7-F8</f>
        <v>67455504</v>
      </c>
    </row>
    <row r="11" spans="1:8" ht="15.75" thickBot="1" x14ac:dyDescent="0.3">
      <c r="E11" s="30" t="s">
        <v>117</v>
      </c>
      <c r="F11" s="48">
        <f>F9*30%</f>
        <v>20236651.199999999</v>
      </c>
    </row>
    <row r="12" spans="1:8" ht="15" x14ac:dyDescent="0.25">
      <c r="E12" s="30" t="s">
        <v>115</v>
      </c>
      <c r="F12" s="39" t="e">
        <f>SUMIF([1]Posting!$B:$F,"Meezan Bank Head Office",[1]Posting!$F:$F)</f>
        <v>#VALUE!</v>
      </c>
    </row>
    <row r="13" spans="1:8" ht="15" x14ac:dyDescent="0.25">
      <c r="E13" s="30" t="s">
        <v>116</v>
      </c>
      <c r="F13" s="31" t="e">
        <f>F11-F12</f>
        <v>#VALUE!</v>
      </c>
    </row>
    <row r="14" spans="1:8" ht="12" customHeight="1" x14ac:dyDescent="0.2"/>
    <row r="15" spans="1:8" ht="23.25" x14ac:dyDescent="0.35">
      <c r="A15" s="66" t="s">
        <v>106</v>
      </c>
      <c r="B15" s="66"/>
      <c r="C15" s="66"/>
      <c r="D15" s="66"/>
      <c r="E15" s="66"/>
      <c r="F15" s="66"/>
    </row>
    <row r="16" spans="1:8" ht="31.5" x14ac:dyDescent="0.2">
      <c r="A16" s="33" t="s">
        <v>125</v>
      </c>
      <c r="B16" s="33" t="s">
        <v>126</v>
      </c>
      <c r="C16" s="34" t="s">
        <v>127</v>
      </c>
      <c r="D16" s="34" t="s">
        <v>128</v>
      </c>
      <c r="E16" s="34" t="s">
        <v>107</v>
      </c>
      <c r="F16" s="33" t="s">
        <v>108</v>
      </c>
    </row>
    <row r="17" spans="1:10" ht="15.75" x14ac:dyDescent="0.2">
      <c r="A17" s="50">
        <v>1</v>
      </c>
      <c r="B17" s="49">
        <v>45258</v>
      </c>
      <c r="C17" s="50">
        <f>'Table 1'!K108</f>
        <v>20704996.640000001</v>
      </c>
      <c r="D17" s="50"/>
      <c r="E17" s="49"/>
      <c r="F17" s="51"/>
    </row>
    <row r="18" spans="1:10" ht="15.75" x14ac:dyDescent="0.2">
      <c r="A18" s="50"/>
      <c r="B18" s="50"/>
      <c r="C18" s="50"/>
      <c r="D18" s="50"/>
      <c r="E18" s="49"/>
      <c r="F18" s="51"/>
    </row>
    <row r="19" spans="1:10" ht="15.75" x14ac:dyDescent="0.2">
      <c r="A19" s="50"/>
      <c r="B19" s="50"/>
      <c r="C19" s="50"/>
      <c r="D19" s="50"/>
      <c r="E19" s="49"/>
      <c r="F19" s="51"/>
      <c r="H19" s="26"/>
      <c r="I19" s="26"/>
    </row>
    <row r="20" spans="1:10" ht="15.75" x14ac:dyDescent="0.2">
      <c r="A20" s="50"/>
      <c r="B20" s="50"/>
      <c r="C20" s="50"/>
      <c r="D20" s="50"/>
      <c r="E20" s="49"/>
      <c r="F20" s="51"/>
      <c r="H20" s="26"/>
      <c r="I20" s="26"/>
    </row>
    <row r="21" spans="1:10" ht="15.75" x14ac:dyDescent="0.25">
      <c r="A21" s="52"/>
      <c r="B21" s="52"/>
      <c r="C21" s="52"/>
      <c r="D21" s="52"/>
      <c r="E21" s="49"/>
      <c r="F21" s="53"/>
    </row>
    <row r="22" spans="1:10" ht="15.75" x14ac:dyDescent="0.25">
      <c r="A22" s="52"/>
      <c r="B22" s="52"/>
      <c r="C22" s="52"/>
      <c r="D22" s="52"/>
      <c r="E22" s="49"/>
      <c r="F22" s="53"/>
      <c r="H22" s="26"/>
      <c r="I22" s="26"/>
      <c r="J22" s="26"/>
    </row>
    <row r="23" spans="1:10" ht="15.75" x14ac:dyDescent="0.25">
      <c r="A23" s="52"/>
      <c r="B23" s="52"/>
      <c r="C23" s="52"/>
      <c r="D23" s="52"/>
      <c r="E23" s="49"/>
      <c r="F23" s="53"/>
      <c r="H23" s="32"/>
      <c r="I23" s="32"/>
      <c r="J23" s="32"/>
    </row>
    <row r="24" spans="1:10" ht="15.75" x14ac:dyDescent="0.25">
      <c r="A24" s="52"/>
      <c r="B24" s="52"/>
      <c r="C24" s="52"/>
      <c r="D24" s="52"/>
      <c r="E24" s="49"/>
      <c r="F24" s="53"/>
    </row>
    <row r="25" spans="1:10" ht="15.75" x14ac:dyDescent="0.25">
      <c r="A25" s="52"/>
      <c r="B25" s="52"/>
      <c r="C25" s="52"/>
      <c r="D25" s="52"/>
      <c r="E25" s="49"/>
      <c r="F25" s="53"/>
    </row>
    <row r="26" spans="1:10" ht="15.75" x14ac:dyDescent="0.25">
      <c r="A26" s="52"/>
      <c r="B26" s="52"/>
      <c r="C26" s="52"/>
      <c r="D26" s="52"/>
      <c r="E26" s="52"/>
      <c r="F26" s="54"/>
      <c r="I26" s="32"/>
    </row>
    <row r="27" spans="1:10" ht="15.75" x14ac:dyDescent="0.25">
      <c r="A27" s="52"/>
      <c r="B27" s="52"/>
      <c r="C27" s="52"/>
      <c r="D27" s="52"/>
      <c r="E27" s="52"/>
      <c r="F27" s="52"/>
    </row>
    <row r="28" spans="1:10" ht="15.75" x14ac:dyDescent="0.25">
      <c r="A28" s="35" t="s">
        <v>109</v>
      </c>
      <c r="B28" s="35"/>
      <c r="C28" s="35"/>
      <c r="D28" s="35"/>
      <c r="E28" s="35"/>
      <c r="F28" s="36">
        <f>SUM(F17:F27)</f>
        <v>0</v>
      </c>
    </row>
    <row r="29" spans="1:10" ht="15.75" x14ac:dyDescent="0.25">
      <c r="A29" s="35" t="s">
        <v>110</v>
      </c>
      <c r="B29" s="35"/>
      <c r="C29" s="37">
        <f>C9-C12</f>
        <v>0</v>
      </c>
      <c r="D29" s="37">
        <f>D9-D12</f>
        <v>0</v>
      </c>
      <c r="E29" s="35"/>
      <c r="F29" s="37" t="e">
        <f>F9-F12+D29</f>
        <v>#VALUE!</v>
      </c>
    </row>
    <row r="30" spans="1:10" x14ac:dyDescent="0.2">
      <c r="G30" s="26"/>
    </row>
    <row r="31" spans="1:10" x14ac:dyDescent="0.2">
      <c r="G31" s="26"/>
      <c r="H31" s="38"/>
    </row>
  </sheetData>
  <mergeCells count="2">
    <mergeCell ref="A15:F15"/>
    <mergeCell ref="A3:F3"/>
  </mergeCells>
  <pageMargins left="0.7" right="0.7" top="0.75" bottom="0.75" header="0.3" footer="0.3"/>
  <pageSetup scale="87" orientation="portrait" horizontalDpi="4294967295" verticalDpi="4294967295" r:id="rId1"/>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Table 1</vt:lpstr>
      <vt:lpstr>Finance</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2024-02-26T12:06:57Z</cp:lastPrinted>
  <dcterms:created xsi:type="dcterms:W3CDTF">2023-03-09T06:49:37Z</dcterms:created>
  <dcterms:modified xsi:type="dcterms:W3CDTF">2024-03-21T10:48:00Z</dcterms:modified>
</cp:coreProperties>
</file>