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5ECF927B-8102-4105-AD2D-5F35C56E9B5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426" i="12" l="1"/>
  <c r="M426" i="12"/>
  <c r="O425" i="12" l="1"/>
  <c r="G343" i="12" l="1"/>
  <c r="G344" i="12" s="1"/>
  <c r="G345" i="12" s="1"/>
  <c r="G346" i="12" s="1"/>
  <c r="G342" i="12" l="1"/>
  <c r="G341" i="12" l="1"/>
  <c r="J463" i="3"/>
  <c r="J462" i="3"/>
  <c r="J460" i="3"/>
  <c r="J461" i="3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9" i="3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l="1"/>
  <c r="F445" i="3"/>
  <c r="C453" i="3"/>
  <c r="C456" i="3" s="1"/>
  <c r="C457" i="3" s="1"/>
  <c r="C458" i="3" l="1"/>
  <c r="E473" i="3"/>
  <c r="F473" i="3" s="1"/>
  <c r="E472" i="3"/>
  <c r="F472" i="3" s="1"/>
  <c r="E444" i="3"/>
  <c r="F444" i="3" l="1"/>
  <c r="F455" i="3"/>
  <c r="H456" i="3" s="1"/>
  <c r="E448" i="3" l="1"/>
  <c r="H453" i="3" l="1"/>
  <c r="H454" i="3" s="1"/>
  <c r="H457" i="3" s="1"/>
  <c r="Q9" i="12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5" i="12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<sst xmlns="http://schemas.openxmlformats.org/spreadsheetml/2006/main" count="10179" uniqueCount="8128">
  <si>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</si>
  <si>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</si>
  <si>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</si>
  <si>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</si>
  <si>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</si>
  <si>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</si>
  <si>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</si>
  <si>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</si>
  <si>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</si>
  <si>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</si>
  <si>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</si>
  <si>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</si>
  <si>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</si>
  <si>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</si>
  <si>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</si>
  <si>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</si>
  <si>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</si>
  <si>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</si>
  <si>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</si>
  <si>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</si>
  <si>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</si>
  <si>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</si>
  <si>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</si>
  <si>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</si>
  <si>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</si>
  <si>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</si>
  <si>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</si>
  <si>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</si>
  <si>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</si>
  <si>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</si>
  <si>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</si>
  <si>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</si>
  <si>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</si>
  <si>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</si>
  <si>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</si>
  <si>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</si>
  <si>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</si>
  <si>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</si>
  <si>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</si>
  <si>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</si>
  <si>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</si>
  <si>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</si>
  <si>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</si>
  <si>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</si>
  <si>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</si>
  <si>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</si>
  <si>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</si>
  <si>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</si>
  <si>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</si>
  <si>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</si>
  <si>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</si>
  <si>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</si>
  <si>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</si>
  <si>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</si>
  <si>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</si>
  <si>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</si>
  <si>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</si>
  <si>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</si>
  <si>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</si>
  <si>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</si>
  <si>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</si>
  <si>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</si>
  <si>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</si>
  <si>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</si>
  <si>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</si>
  <si>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</si>
  <si>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</si>
  <si>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</si>
  <si>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</si>
  <si>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</si>
  <si>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</si>
  <si>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</si>
  <si>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</si>
  <si>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</si>
  <si>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</si>
  <si>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</si>
  <si>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</si>
  <si>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</si>
  <si>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</si>
  <si>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</si>
  <si>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</si>
  <si>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</si>
  <si>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</si>
  <si>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</si>
  <si>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</si>
  <si>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</si>
  <si>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</si>
  <si>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</si>
  <si>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</si>
  <si>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</si>
  <si>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</si>
  <si>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</si>
  <si>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</si>
  <si>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</si>
  <si>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</si>
  <si>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</si>
  <si>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</si>
  <si>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</si>
  <si>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</si>
  <si>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</si>
  <si>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</si>
  <si>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</si>
  <si>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</si>
  <si>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</si>
  <si>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</si>
  <si>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</si>
  <si>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</si>
  <si>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</si>
  <si>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</si>
  <si>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</si>
  <si>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</si>
  <si>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</si>
  <si>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</si>
  <si>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</si>
  <si>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</si>
  <si>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</si>
  <si>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</si>
  <si>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</si>
  <si>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</si>
  <si>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</si>
  <si>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</si>
  <si>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</si>
  <si>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</si>
  <si>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</si>
  <si>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</si>
  <si>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</si>
  <si>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</si>
  <si>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</si>
  <si>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</si>
  <si>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</si>
  <si>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</si>
  <si>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</si>
  <si>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</si>
  <si>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</si>
  <si>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</si>
  <si>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</si>
  <si>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</si>
  <si>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</si>
  <si>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</si>
  <si>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</si>
  <si>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</si>
  <si>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</si>
  <si>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</si>
  <si>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</si>
  <si>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</si>
  <si>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</si>
  <si>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</si>
  <si>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</si>
  <si>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</si>
  <si>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</si>
  <si>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</si>
  <si>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</si>
  <si>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</si>
  <si>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</si>
  <si>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</si>
  <si>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</si>
  <si>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</si>
  <si>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</si>
  <si>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</si>
  <si>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</si>
  <si>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</si>
  <si>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</si>
  <si>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</si>
  <si>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</si>
  <si>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</si>
  <si>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</si>
  <si>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</si>
  <si>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</si>
  <si>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</si>
  <si>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</si>
  <si>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</si>
  <si>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</si>
  <si>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</si>
  <si>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</si>
  <si>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</si>
  <si>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</si>
  <si>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</si>
  <si>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</si>
  <si>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</si>
  <si>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</si>
  <si>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</si>
  <si>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</si>
  <si>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</si>
  <si>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</si>
  <si>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</si>
  <si>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</si>
  <si>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</si>
  <si>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</si>
  <si>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</si>
  <si>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</si>
  <si>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</si>
  <si>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</si>
  <si>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</si>
  <si>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</si>
  <si>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</si>
  <si>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</si>
  <si>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</si>
  <si>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</si>
  <si>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</si>
  <si>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</si>
  <si>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</si>
  <si>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</si>
  <si>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</si>
  <si>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</si>
  <si>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</si>
  <si>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</si>
  <si>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</si>
  <si>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</si>
  <si>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</si>
  <si>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</si>
  <si>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</si>
  <si>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</si>
  <si>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</si>
  <si>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</si>
  <si>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</si>
  <si>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</si>
  <si>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</si>
  <si>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</si>
  <si>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</si>
  <si>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</si>
  <si>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</si>
  <si>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</si>
  <si>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</si>
  <si>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</si>
  <si>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</si>
  <si>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</si>
  <si>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</si>
  <si>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</si>
  <si>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</si>
  <si>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</si>
  <si>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</si>
  <si>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</si>
  <si>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</si>
  <si>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</si>
  <si>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</si>
  <si>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</si>
  <si>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</si>
  <si>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</si>
  <si>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</si>
  <si>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</si>
  <si>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</si>
  <si>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</si>
  <si>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</si>
  <si>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</si>
  <si>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</si>
  <si>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</si>
  <si>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</si>
  <si>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</si>
  <si>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</si>
  <si>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</si>
  <si>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</si>
  <si>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</si>
  <si>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</si>
  <si>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</si>
  <si>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</si>
  <si>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</si>
  <si>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</si>
  <si>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</si>
  <si>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</si>
  <si>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</si>
  <si>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</si>
  <si>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</si>
  <si>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</si>
  <si>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</si>
  <si>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</si>
  <si>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</si>
  <si>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</si>
  <si>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</si>
  <si>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</si>
  <si>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</si>
  <si>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</si>
  <si>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</si>
  <si>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</si>
  <si>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</si>
  <si>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</si>
  <si>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</si>
  <si>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</si>
  <si>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</si>
  <si>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</si>
  <si>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</si>
  <si>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</si>
  <si>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</si>
  <si>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</si>
  <si>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</si>
  <si>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</si>
  <si>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</si>
  <si>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</si>
  <si>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</si>
  <si>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</si>
  <si>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</si>
  <si>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</si>
  <si>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</si>
  <si>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</si>
  <si>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</si>
  <si>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</si>
  <si>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</si>
  <si>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</si>
  <si>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</si>
  <si>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</si>
  <si>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</si>
  <si>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</si>
  <si>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</si>
  <si>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</si>
  <si>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</si>
  <si>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</si>
  <si>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</si>
  <si>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</si>
  <si>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</si>
  <si>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</si>
  <si>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</si>
  <si>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</si>
  <si>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</si>
  <si>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</si>
  <si>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</si>
  <si>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</si>
  <si>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</si>
  <si>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</si>
  <si>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</si>
  <si>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</si>
  <si>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</si>
  <si>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</si>
  <si>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</si>
  <si>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</si>
  <si>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</si>
  <si>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</si>
  <si>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</si>
  <si>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</si>
  <si>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</si>
  <si>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</si>
  <si>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</si>
  <si>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</si>
  <si>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</si>
  <si>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</si>
  <si>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</si>
  <si>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</si>
  <si>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</si>
  <si>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</si>
  <si>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</si>
  <si>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</si>
  <si>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</si>
  <si>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</si>
  <si>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</si>
  <si>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</si>
  <si>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</si>
  <si>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</si>
  <si>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</si>
  <si>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</si>
  <si>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</si>
  <si>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</si>
  <si>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</si>
  <si>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</si>
  <si>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</si>
  <si>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</si>
  <si>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</si>
  <si>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</si>
  <si>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</si>
  <si>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</si>
  <si>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</si>
  <si>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</si>
  <si>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</si>
  <si>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</si>
  <si>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</si>
  <si>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</si>
  <si>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</si>
  <si>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</si>
  <si>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</si>
  <si>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</si>
  <si>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</si>
  <si>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</si>
  <si>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</si>
  <si>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</si>
  <si>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</si>
  <si>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</si>
  <si>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</si>
  <si>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</si>
  <si>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</si>
  <si>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</si>
  <si>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</si>
  <si>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</si>
  <si>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</si>
  <si>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</si>
  <si>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</si>
  <si>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</si>
  <si>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</si>
  <si>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</si>
  <si>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</si>
  <si>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</si>
  <si>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</si>
  <si>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</si>
  <si>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</si>
  <si>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</si>
  <si>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</si>
  <si>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</si>
  <si>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</si>
  <si>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</si>
  <si>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</si>
  <si>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</si>
  <si>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</si>
  <si>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</si>
  <si>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</si>
  <si>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</si>
  <si>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</si>
  <si>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</si>
  <si>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</si>
  <si>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</si>
  <si>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</si>
  <si>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</si>
  <si>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</si>
  <si>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</si>
  <si>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</si>
  <si>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</si>
  <si>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</si>
  <si>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</si>
  <si>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</si>
  <si>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</si>
  <si>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</si>
  <si>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</si>
  <si>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</si>
  <si>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</si>
  <si>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</si>
  <si>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</si>
  <si>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</si>
  <si>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</si>
  <si>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</si>
  <si>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</si>
  <si>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</si>
  <si>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</si>
  <si>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</si>
  <si>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</si>
  <si>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</si>
  <si>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</si>
  <si>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</si>
  <si>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</si>
  <si>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</si>
  <si>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</si>
  <si>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</si>
  <si>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</si>
  <si>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</si>
  <si>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</si>
  <si>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</si>
  <si>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</si>
  <si>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</si>
  <si>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</si>
  <si>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</si>
  <si>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</si>
  <si>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</si>
  <si>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</si>
  <si>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</si>
  <si>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</si>
  <si>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</si>
  <si>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</si>
  <si>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</si>
  <si>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</si>
  <si>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</si>
  <si>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</si>
  <si>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</si>
  <si>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</si>
  <si>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</si>
  <si>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</si>
  <si>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</si>
  <si>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</si>
  <si>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</si>
  <si>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</si>
  <si>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</si>
  <si>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</si>
  <si>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</si>
  <si>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</si>
  <si>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</si>
  <si>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</si>
  <si>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</si>
  <si>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</si>
  <si>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</si>
  <si>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</si>
  <si>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</si>
  <si>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</si>
  <si>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</si>
  <si>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</si>
  <si>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</si>
  <si>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</si>
  <si>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</si>
  <si>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</si>
  <si>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</si>
  <si>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</si>
  <si>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</si>
  <si>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</si>
  <si>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</si>
  <si>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</si>
  <si>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</si>
  <si>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</si>
  <si>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</si>
  <si>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</si>
  <si>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</si>
  <si>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</si>
  <si>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</si>
  <si>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</si>
  <si>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</si>
  <si>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</si>
  <si>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</si>
  <si>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</si>
  <si>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</si>
  <si>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</si>
  <si>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</si>
  <si>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</si>
  <si>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</si>
  <si>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</si>
  <si>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</si>
  <si>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</si>
  <si>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</si>
  <si>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</si>
  <si>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</si>
  <si>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</si>
  <si>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</si>
  <si>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</si>
  <si>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</si>
  <si>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</si>
  <si>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</si>
  <si>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</si>
  <si>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</si>
  <si>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</si>
  <si>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</si>
  <si>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</si>
  <si>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</si>
  <si>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</si>
  <si>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</si>
  <si>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</si>
  <si>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</si>
  <si>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</si>
  <si>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</si>
  <si>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</si>
  <si>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</si>
  <si>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</si>
  <si>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</si>
  <si>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</si>
  <si>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</si>
  <si>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</si>
  <si>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</si>
  <si>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</si>
  <si>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</si>
  <si>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</si>
  <si>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</si>
  <si>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</si>
  <si>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</si>
  <si>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</si>
  <si>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</si>
  <si>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</si>
  <si>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</si>
  <si>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</si>
  <si>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</si>
  <si>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</si>
  <si>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</si>
  <si>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</si>
  <si>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</si>
  <si>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</si>
  <si>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</si>
  <si>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</si>
  <si>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</si>
  <si>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</si>
  <si>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</si>
  <si>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</si>
  <si>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</si>
  <si>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</si>
  <si>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</si>
  <si>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</si>
  <si>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</si>
  <si>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</si>
  <si>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</si>
  <si>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</si>
  <si>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</si>
  <si>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</si>
  <si>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</si>
  <si>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</si>
  <si>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</si>
  <si>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</si>
  <si>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</si>
  <si>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</si>
  <si>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</si>
  <si>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</si>
  <si>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</si>
  <si>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</si>
  <si>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</si>
  <si>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</si>
  <si>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</si>
  <si>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</si>
  <si>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</si>
  <si>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</si>
  <si>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</si>
  <si>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</si>
  <si>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</si>
  <si>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</si>
  <si>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</si>
  <si>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</si>
  <si>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</si>
  <si>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</si>
  <si>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</si>
  <si>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</si>
  <si>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</si>
  <si>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</si>
  <si>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</si>
  <si>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</si>
  <si>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</si>
  <si>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</si>
  <si>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</si>
  <si>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</si>
  <si>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</si>
  <si>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</si>
  <si>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</si>
  <si>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</si>
  <si>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</si>
  <si>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</si>
  <si>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</si>
  <si>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</si>
  <si>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</si>
  <si>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</si>
  <si>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</si>
  <si>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</si>
  <si>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</si>
  <si>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</si>
  <si>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</si>
  <si>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</si>
  <si>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</si>
  <si>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</si>
  <si>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</si>
  <si>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</si>
  <si>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</si>
  <si>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</si>
  <si>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</si>
  <si>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</si>
  <si>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</si>
  <si>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</si>
  <si>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</si>
  <si>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</si>
  <si>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</si>
  <si>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</si>
  <si>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</si>
  <si>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</si>
  <si>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</si>
  <si>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</si>
  <si>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</si>
  <si>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</si>
  <si>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</si>
  <si>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</si>
  <si>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</si>
  <si>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</si>
  <si>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</si>
  <si>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</si>
  <si>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</si>
  <si>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</si>
  <si>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</si>
  <si>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</si>
  <si>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</si>
  <si>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</si>
  <si>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</si>
  <si>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</si>
  <si>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</si>
  <si>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</si>
  <si>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</si>
  <si>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</si>
  <si>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</si>
  <si>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</si>
  <si>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</si>
  <si>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</si>
  <si>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</si>
  <si>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</si>
  <si>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</si>
  <si>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</si>
  <si>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</si>
  <si>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</si>
  <si>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</si>
  <si>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</si>
  <si>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</si>
  <si>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</si>
  <si>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</si>
  <si>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</si>
  <si>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</si>
  <si>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</si>
  <si>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</si>
  <si>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</si>
  <si>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</si>
  <si>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</si>
  <si>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</si>
  <si>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</si>
  <si>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</si>
  <si>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</si>
  <si>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</si>
  <si>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</si>
  <si>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</si>
  <si>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</si>
  <si>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</si>
  <si>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</si>
  <si>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</si>
  <si>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</si>
  <si>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</si>
  <si>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</si>
  <si>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</si>
  <si>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</si>
  <si>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</si>
  <si>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</si>
  <si>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</si>
  <si>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</si>
  <si>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</si>
  <si>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</si>
  <si>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</si>
  <si>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</si>
  <si>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</si>
  <si>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</si>
  <si>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</si>
  <si>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</si>
  <si>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</si>
  <si>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</si>
  <si>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</si>
  <si>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</si>
  <si>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</si>
  <si>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</si>
  <si>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</si>
  <si>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</si>
  <si>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</si>
  <si>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</si>
  <si>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</si>
  <si>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</si>
  <si>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</si>
  <si>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</si>
  <si>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</si>
  <si>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</si>
  <si>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</si>
  <si>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</si>
  <si>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</si>
  <si>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</si>
  <si>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</si>
  <si>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</si>
  <si>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</si>
  <si>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</si>
  <si>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</si>
  <si>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</si>
  <si>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</si>
  <si>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</si>
  <si>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</si>
  <si>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</si>
  <si>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</si>
  <si>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</si>
  <si>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</si>
  <si>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</si>
  <si>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</si>
  <si>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</si>
  <si>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</si>
  <si>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</si>
  <si>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</si>
  <si>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</si>
  <si>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</si>
  <si>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</si>
  <si>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</si>
  <si>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</si>
  <si>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</si>
  <si>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</si>
  <si>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</si>
  <si>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</si>
  <si>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</si>
  <si>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</si>
  <si>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</si>
  <si>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</si>
  <si>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</si>
  <si>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</si>
  <si>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</si>
  <si>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</si>
  <si>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</si>
  <si>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</si>
  <si>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</si>
  <si>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</si>
  <si>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</si>
  <si>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</si>
  <si>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</si>
  <si>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</si>
  <si>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</si>
  <si>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</si>
  <si>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</si>
  <si>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</si>
  <si>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</si>
  <si>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</si>
  <si>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</si>
  <si>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</si>
  <si>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</si>
  <si>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</si>
  <si>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</si>
  <si>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</si>
  <si>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</si>
  <si>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</si>
  <si>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</si>
  <si>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</si>
  <si>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</si>
  <si>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</si>
  <si>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</si>
  <si>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</si>
  <si>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</si>
  <si>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</si>
  <si>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</si>
  <si>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</si>
  <si>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</si>
  <si>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</si>
  <si>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</si>
  <si>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</si>
  <si>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</si>
  <si>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</si>
  <si>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</si>
  <si>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</si>
  <si>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</si>
  <si>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</si>
  <si>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</si>
  <si>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</si>
  <si>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</si>
  <si>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</si>
  <si>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</si>
  <si>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</si>
  <si>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</si>
  <si>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</si>
  <si>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</si>
  <si>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</si>
  <si>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</si>
  <si>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</si>
  <si>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</si>
  <si>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</si>
  <si>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</si>
  <si>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</si>
  <si>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</si>
  <si>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</si>
  <si>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</si>
  <si>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</si>
  <si>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</si>
  <si>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</si>
  <si>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</si>
  <si>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</si>
  <si>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</si>
  <si>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</si>
  <si>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</si>
  <si>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</si>
  <si>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</si>
  <si>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</si>
  <si>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</si>
  <si>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</si>
  <si>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</si>
  <si>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</si>
  <si>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</si>
  <si>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</si>
  <si>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</si>
  <si>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</si>
  <si>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</si>
  <si>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</si>
  <si>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</si>
  <si>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</si>
  <si>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</si>
  <si>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</si>
  <si>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</si>
  <si>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</si>
  <si>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</si>
  <si>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</si>
  <si>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</si>
  <si>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</si>
  <si>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</si>
  <si>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</si>
  <si>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</si>
  <si>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</si>
  <si>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</si>
  <si>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</si>
  <si>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</si>
  <si>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</si>
  <si>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</si>
  <si>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</si>
  <si>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</si>
  <si>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</si>
  <si>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</si>
  <si>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</si>
  <si>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</si>
  <si>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</si>
  <si>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</si>
  <si>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</si>
  <si>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</si>
  <si>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</si>
  <si>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</si>
  <si>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</si>
  <si>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</si>
  <si>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</si>
  <si>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</si>
  <si>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</si>
  <si>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</si>
  <si>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</si>
  <si>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</si>
  <si>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</si>
  <si>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</si>
  <si>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</si>
  <si>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</si>
  <si>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</si>
  <si>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</si>
  <si>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</si>
  <si>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</si>
  <si>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</si>
  <si>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</si>
  <si>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</si>
  <si>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</si>
  <si>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</si>
  <si>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</si>
  <si>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</si>
  <si>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</si>
  <si>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</si>
  <si>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</si>
  <si>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</si>
  <si>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</si>
  <si>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</si>
  <si>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</si>
  <si>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</si>
  <si>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</si>
  <si>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</si>
  <si>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</si>
  <si>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</si>
  <si>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</si>
  <si>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</si>
  <si>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</si>
  <si>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</si>
  <si>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</si>
  <si>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</si>
  <si>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</si>
  <si>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</si>
  <si>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</si>
  <si>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</si>
  <si>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</si>
  <si>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</si>
  <si>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</si>
  <si>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</si>
  <si>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</si>
  <si>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</si>
  <si>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</si>
  <si>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</si>
  <si>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</si>
  <si>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</si>
  <si>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</si>
  <si>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</si>
  <si>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</si>
  <si>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</si>
  <si>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</si>
  <si>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</si>
  <si>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</si>
  <si>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</si>
  <si>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</si>
  <si>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</si>
  <si>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</si>
  <si>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</si>
  <si>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</si>
  <si>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</si>
  <si>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</si>
  <si>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</si>
  <si>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</si>
  <si>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</si>
  <si>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</si>
  <si>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</si>
  <si>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</si>
  <si>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</si>
  <si>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</si>
  <si>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</si>
  <si>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</si>
  <si>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</si>
  <si>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</si>
  <si>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</si>
  <si>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</si>
  <si>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</si>
  <si>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</si>
  <si>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</si>
  <si>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</si>
  <si>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</si>
  <si>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</si>
  <si>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</si>
  <si>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</si>
  <si>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</si>
  <si>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</si>
  <si>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</si>
  <si>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</si>
  <si>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</si>
  <si>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</si>
  <si>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</si>
  <si>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</si>
  <si>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</si>
  <si>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</si>
  <si>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</si>
  <si>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</si>
  <si>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</si>
  <si>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</si>
  <si>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</si>
  <si>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</si>
  <si>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</si>
  <si>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</si>
  <si>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</si>
  <si>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</si>
  <si>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</si>
  <si>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</si>
  <si>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</si>
  <si>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</si>
  <si>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</si>
  <si>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</si>
  <si>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</si>
  <si>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</si>
  <si>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</si>
  <si>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</si>
  <si>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</si>
  <si>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</si>
  <si>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</si>
  <si>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</si>
  <si>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</si>
  <si>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</si>
  <si>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</si>
  <si>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</si>
  <si>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</si>
  <si>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</si>
  <si>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</si>
  <si>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</si>
  <si>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</si>
  <si>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</si>
  <si>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</si>
  <si>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</si>
  <si>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</si>
  <si>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</si>
  <si>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</si>
  <si>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</si>
  <si>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</si>
  <si>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</si>
  <si>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</si>
  <si>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</si>
  <si>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</si>
  <si>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</si>
  <si>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</si>
  <si>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</si>
  <si>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</si>
  <si>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</si>
  <si>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</si>
  <si>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</si>
  <si>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</si>
  <si>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</si>
  <si>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</si>
  <si>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</si>
  <si>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</si>
  <si>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</si>
  <si>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</si>
  <si>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</si>
  <si>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</si>
  <si>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</si>
  <si>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</si>
  <si>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</si>
  <si>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</si>
  <si>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</si>
  <si>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</si>
  <si>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</si>
  <si>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</si>
  <si>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</si>
  <si>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</si>
  <si>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</si>
  <si>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</si>
  <si>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</si>
  <si>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</si>
  <si>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</si>
  <si>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</si>
  <si>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</si>
  <si>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</si>
  <si>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</si>
  <si>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</si>
  <si>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</si>
  <si>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</si>
  <si>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</si>
  <si>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</si>
  <si>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</si>
  <si>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</si>
  <si>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</si>
  <si>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</si>
  <si>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</si>
  <si>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</si>
  <si>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</si>
  <si>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</si>
  <si>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</si>
  <si>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</si>
  <si>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</si>
  <si>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</si>
  <si>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</si>
  <si>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</si>
  <si>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</si>
  <si>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</si>
  <si>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</si>
  <si>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</si>
  <si>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</si>
  <si>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</si>
  <si>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</si>
  <si>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</si>
  <si>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</si>
  <si>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</si>
  <si>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</si>
  <si>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</si>
  <si>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</si>
  <si>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</si>
  <si>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</si>
  <si>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</si>
  <si>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</si>
  <si>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</si>
  <si>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</si>
  <si>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</si>
  <si>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</si>
  <si>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</si>
  <si>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</si>
  <si>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</si>
  <si>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</si>
  <si>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</si>
  <si>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</si>
  <si>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</si>
  <si>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</si>
  <si>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</si>
  <si>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</si>
  <si>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</si>
  <si>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</si>
  <si>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</si>
  <si>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</si>
  <si>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</si>
  <si>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</si>
  <si>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</si>
  <si>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</si>
  <si>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</si>
  <si>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</si>
  <si>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</si>
  <si>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</si>
  <si>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</si>
  <si>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</si>
  <si>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</si>
  <si>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</si>
  <si>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</si>
  <si>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</si>
  <si>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</si>
  <si>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</si>
  <si>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</si>
  <si>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</si>
  <si>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</si>
  <si>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</si>
  <si>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</si>
  <si>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</si>
  <si>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</si>
  <si>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</si>
  <si>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</si>
  <si>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</si>
  <si>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</si>
  <si>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</si>
  <si>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</si>
  <si>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</si>
  <si>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</si>
  <si>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</si>
  <si>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</si>
  <si>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</si>
  <si>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</si>
  <si>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</si>
  <si>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</si>
  <si>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</si>
  <si>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</si>
  <si>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</si>
  <si>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</si>
  <si>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</si>
  <si>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</si>
  <si>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</si>
  <si>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</si>
  <si>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</si>
  <si>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</si>
  <si>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</si>
  <si>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</si>
  <si>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</si>
  <si>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</si>
  <si>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</si>
  <si>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</si>
  <si>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</si>
  <si>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</si>
  <si>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</si>
  <si>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</si>
  <si>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</si>
  <si>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</si>
  <si>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</si>
  <si>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</si>
  <si>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</si>
  <si>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</si>
  <si>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</si>
  <si>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</si>
  <si>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</si>
  <si>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</si>
  <si>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</si>
  <si>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</si>
  <si>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</si>
  <si>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</si>
  <si>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</si>
  <si>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</si>
  <si>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</si>
  <si>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</si>
  <si>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</si>
  <si>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</si>
  <si>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</si>
  <si>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</si>
  <si>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</si>
  <si>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</si>
  <si>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</si>
  <si>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</si>
  <si>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</si>
  <si>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</si>
  <si>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</si>
  <si>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</si>
  <si>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</si>
  <si>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</si>
  <si>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</si>
  <si>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</si>
  <si>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</si>
  <si>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</si>
  <si>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</si>
  <si>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</si>
  <si>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</si>
  <si>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</si>
  <si>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</si>
  <si>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</si>
  <si>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</si>
  <si>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</si>
  <si>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</si>
  <si>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</si>
  <si>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</si>
  <si>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</si>
  <si>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</si>
  <si>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</si>
  <si>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</si>
  <si>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</si>
  <si>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</si>
  <si>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</si>
  <si>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</si>
  <si>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</si>
  <si>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</si>
  <si>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</si>
  <si>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</si>
  <si>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</si>
  <si>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</si>
  <si>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</si>
  <si>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</si>
  <si>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</si>
  <si>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</si>
  <si>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</si>
  <si>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</si>
  <si>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</si>
  <si>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</si>
  <si>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</si>
  <si>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</si>
  <si>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</si>
  <si>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</si>
  <si>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</si>
  <si>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</si>
  <si>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</si>
  <si>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</si>
  <si>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</si>
  <si>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</si>
  <si>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</si>
  <si>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</si>
  <si>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</si>
  <si>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</si>
  <si>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</si>
  <si>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</si>
  <si>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</si>
  <si>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</si>
  <si>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</si>
  <si>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</si>
  <si>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</si>
  <si>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</si>
  <si>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</si>
  <si>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</si>
  <si>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</si>
  <si>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</si>
  <si>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</si>
  <si>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</si>
  <si>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</si>
  <si>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</si>
  <si>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</si>
  <si>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</si>
  <si>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</si>
  <si>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</si>
  <si>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</si>
  <si>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</si>
  <si>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</si>
  <si>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</si>
  <si>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</si>
  <si>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</si>
  <si>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</si>
  <si>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</si>
  <si>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</si>
  <si>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</si>
  <si>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</si>
  <si>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</si>
  <si>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</si>
  <si>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</si>
  <si>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</si>
  <si>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</si>
  <si>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</si>
  <si>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</si>
  <si>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</si>
  <si>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</si>
  <si>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</si>
  <si>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</si>
  <si>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</si>
  <si>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</si>
  <si>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</si>
  <si>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</si>
  <si>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</si>
  <si>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</si>
  <si>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</si>
  <si>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</si>
  <si>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</si>
  <si>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</si>
  <si>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</si>
  <si>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</si>
  <si>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</si>
  <si>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</si>
  <si>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</si>
  <si>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</si>
  <si>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</si>
  <si>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</si>
  <si>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</si>
  <si>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</si>
  <si>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</si>
  <si>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</si>
  <si>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</si>
  <si>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</si>
  <si>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</si>
  <si>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</si>
  <si>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</si>
  <si>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</si>
  <si>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</si>
  <si>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</si>
  <si>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</si>
  <si>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</si>
  <si>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</si>
  <si>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</si>
  <si>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</si>
  <si>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</si>
  <si>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</si>
  <si>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</si>
  <si>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</si>
  <si>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</si>
  <si>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</si>
  <si>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</si>
  <si>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</si>
  <si>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</si>
  <si>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</si>
  <si>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</si>
  <si>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</si>
  <si>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</si>
  <si>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</si>
  <si>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</si>
  <si>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</si>
  <si>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</si>
  <si>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</si>
  <si>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</si>
  <si>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</si>
  <si>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</si>
  <si>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</si>
  <si>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</si>
  <si>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</si>
  <si>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</si>
  <si>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</si>
  <si>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</si>
  <si>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</si>
  <si>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</si>
  <si>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</si>
  <si>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</si>
  <si>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</si>
  <si>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</si>
  <si>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</si>
  <si>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</si>
  <si>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</si>
  <si>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</si>
  <si>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</si>
  <si>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</si>
  <si>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</si>
  <si>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</si>
  <si>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</si>
  <si>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</si>
  <si>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</si>
  <si>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</si>
  <si>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</si>
  <si>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</si>
  <si>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</si>
  <si>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</si>
  <si>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</si>
  <si>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</si>
  <si>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</si>
  <si>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</si>
  <si>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</si>
  <si>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</si>
  <si>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</si>
  <si>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</si>
  <si>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</si>
  <si>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</si>
  <si>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</si>
  <si>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</si>
  <si>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</si>
  <si>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</si>
  <si>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</si>
  <si>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</si>
  <si>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</si>
  <si>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</si>
  <si>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</si>
  <si>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</si>
  <si>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</si>
  <si>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</si>
  <si>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</si>
  <si>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</si>
  <si>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</si>
  <si>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</si>
  <si>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</si>
  <si>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</si>
  <si>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</si>
  <si>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</si>
  <si>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</si>
  <si>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</si>
  <si>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</si>
  <si>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</si>
  <si>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</si>
  <si>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</si>
  <si>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</si>
  <si>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</si>
  <si>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</si>
  <si>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</si>
  <si>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</si>
  <si>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</si>
  <si>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</si>
  <si>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</si>
  <si>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</si>
  <si>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</si>
  <si>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</si>
  <si>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</si>
  <si>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</si>
  <si>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</si>
  <si>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</si>
  <si>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</si>
  <si>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</si>
  <si>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</si>
  <si>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</si>
  <si>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</si>
  <si>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</si>
  <si>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</si>
  <si>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</si>
  <si>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</si>
  <si>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</si>
  <si>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</si>
  <si>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</si>
  <si>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</si>
  <si>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</si>
  <si>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</si>
  <si>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</si>
  <si>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</si>
  <si>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</si>
  <si>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</si>
  <si>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</si>
  <si>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</si>
  <si>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</si>
  <si>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</si>
  <si>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</si>
  <si>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</si>
  <si>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</si>
  <si>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</si>
  <si>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</si>
  <si>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</si>
  <si>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</si>
  <si>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</si>
  <si>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</si>
  <si>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</si>
  <si>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</si>
  <si>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</si>
  <si>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</si>
  <si>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</si>
  <si>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</si>
  <si>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</si>
  <si>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</si>
  <si>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</si>
  <si>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</si>
  <si>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</si>
  <si>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</si>
  <si>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</si>
  <si>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</si>
  <si>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</si>
  <si>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</si>
  <si>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</si>
  <si>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</si>
  <si>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</si>
  <si>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</si>
  <si>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</si>
  <si>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</si>
  <si>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</si>
  <si>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</si>
  <si>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</si>
  <si>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</si>
  <si>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</si>
  <si>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</si>
  <si>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</si>
  <si>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</si>
  <si>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</si>
  <si>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</si>
  <si>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</si>
  <si>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</si>
  <si>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</si>
  <si>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</si>
  <si>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</si>
  <si>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</si>
  <si>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</si>
  <si>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</si>
  <si>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</si>
  <si>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</si>
  <si>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</si>
  <si>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</si>
  <si>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</si>
  <si>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</si>
  <si>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</si>
  <si>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</si>
  <si>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</si>
  <si>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</si>
  <si>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</si>
  <si>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</si>
  <si>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</si>
  <si>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</si>
  <si>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</si>
  <si>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</si>
  <si>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</si>
  <si>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</si>
  <si>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</si>
  <si>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</si>
  <si>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</si>
  <si>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</si>
  <si>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</si>
  <si>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</si>
  <si>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</si>
  <si>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</si>
  <si>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</si>
  <si>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</si>
  <si>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</si>
  <si>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</si>
  <si>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</si>
  <si>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</si>
  <si>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</si>
  <si>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</si>
  <si>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</si>
  <si>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</si>
  <si>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</si>
  <si>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</si>
  <si>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</si>
  <si>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</si>
  <si>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</si>
  <si>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</si>
  <si>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</si>
  <si>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</si>
  <si>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</si>
  <si>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</si>
  <si>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</si>
  <si>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</si>
  <si>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</si>
  <si>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</si>
  <si>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</si>
  <si>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</si>
  <si>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</si>
  <si>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</si>
  <si>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</si>
  <si>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</si>
  <si>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</si>
  <si>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</si>
  <si>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</si>
  <si>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</si>
  <si>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</si>
  <si>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</si>
  <si>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</si>
  <si>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</si>
  <si>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</si>
  <si>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</si>
  <si>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</si>
  <si>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</si>
  <si>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</si>
  <si>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</si>
  <si>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</si>
  <si>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</si>
  <si>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</si>
  <si>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</si>
  <si>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</si>
  <si>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</si>
  <si>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</si>
  <si>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</si>
  <si>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</si>
  <si>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</si>
  <si>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</si>
  <si>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</si>
  <si>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</si>
  <si>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</si>
  <si>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</si>
  <si>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</si>
  <si>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</si>
  <si>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</si>
  <si>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</si>
  <si>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</si>
  <si>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</si>
  <si>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</si>
  <si>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</si>
  <si>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</si>
  <si>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</si>
  <si>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</si>
  <si>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</si>
  <si>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</si>
  <si>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</si>
  <si>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</si>
  <si>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</si>
  <si>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</si>
  <si>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</si>
  <si>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</si>
  <si>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</si>
  <si>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</si>
  <si>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</si>
  <si>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</si>
  <si>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</si>
  <si>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</si>
  <si>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</si>
  <si>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</si>
  <si>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</si>
  <si>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</si>
  <si>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</si>
  <si>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</si>
  <si>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</si>
  <si>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</si>
  <si>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</si>
  <si>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</si>
  <si>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</si>
  <si>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</si>
  <si>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</si>
  <si>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</si>
  <si>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</si>
  <si>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</si>
  <si>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</si>
  <si>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</si>
  <si>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</si>
  <si>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</si>
  <si>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</si>
  <si>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</si>
  <si>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</si>
  <si>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</si>
  <si>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</si>
  <si>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</si>
  <si>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</si>
  <si>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</si>
  <si>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</si>
  <si>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</si>
  <si>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</si>
  <si>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</si>
  <si>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</si>
  <si>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</si>
  <si>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</si>
  <si>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</si>
  <si>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</si>
  <si>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</si>
  <si>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</si>
  <si>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</si>
  <si>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</si>
  <si>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</si>
  <si>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</si>
  <si>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</si>
  <si>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</si>
  <si>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</si>
  <si>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</si>
  <si>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</si>
  <si>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</si>
  <si>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</si>
  <si>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</si>
  <si>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</si>
  <si>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</si>
  <si>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</si>
  <si>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</si>
  <si>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</si>
  <si>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</si>
  <si>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</si>
  <si>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</si>
  <si>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</si>
  <si>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</si>
  <si>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</si>
  <si>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</si>
  <si>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</si>
  <si>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</si>
  <si>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</si>
  <si>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</si>
  <si>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</si>
  <si>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</si>
  <si>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</si>
  <si>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</si>
  <si>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</si>
  <si>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</si>
  <si>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</si>
  <si>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</si>
  <si>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</si>
  <si>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</si>
  <si>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</si>
  <si>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</si>
  <si>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</si>
  <si>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</si>
  <si>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</si>
  <si>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</si>
  <si>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</si>
  <si>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</si>
  <si>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</si>
  <si>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</si>
  <si>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</si>
  <si>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</si>
  <si>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</si>
  <si>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</si>
  <si>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</si>
  <si>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</si>
  <si>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</si>
  <si>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</si>
  <si>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</si>
  <si>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</si>
  <si>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</si>
  <si>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</si>
  <si>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</si>
  <si>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</si>
  <si>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</si>
  <si>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</si>
  <si>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</si>
  <si>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</si>
  <si>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</si>
  <si>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</si>
  <si>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</si>
  <si>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</si>
  <si>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</si>
  <si>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</si>
  <si>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</si>
  <si>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</si>
  <si>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</si>
  <si>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</si>
  <si>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</si>
  <si>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</si>
  <si>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</si>
  <si>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</si>
  <si>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</si>
  <si>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</si>
  <si>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</si>
  <si>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</si>
  <si>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</si>
  <si>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</si>
  <si>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</si>
  <si>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</si>
  <si>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</si>
  <si>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</si>
  <si>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</si>
  <si>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</si>
  <si>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</si>
  <si>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</si>
  <si>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</si>
  <si>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</si>
  <si>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</si>
  <si>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</si>
  <si>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</si>
  <si>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</si>
  <si>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</si>
  <si>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</si>
  <si>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</si>
  <si>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</si>
  <si>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</si>
  <si>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</si>
  <si>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</si>
  <si>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</si>
  <si>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</si>
  <si>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</si>
  <si>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</si>
  <si>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</si>
  <si>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</si>
  <si>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</si>
  <si>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</si>
  <si>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</si>
  <si>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</si>
  <si>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</si>
  <si>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</si>
  <si>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</si>
  <si>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</si>
  <si>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</si>
  <si>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</si>
  <si>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</si>
  <si>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</si>
  <si>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</si>
  <si>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</si>
  <si>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</si>
  <si>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</si>
  <si>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</si>
  <si>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</si>
  <si>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</si>
  <si>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</si>
  <si>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</si>
  <si>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</si>
  <si>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</si>
  <si>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</si>
  <si>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</si>
  <si>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</si>
  <si>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</si>
  <si>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</si>
  <si>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</si>
  <si>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</si>
  <si>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</si>
  <si>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</si>
  <si>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</si>
  <si>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</si>
  <si>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</si>
  <si>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</si>
  <si>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</si>
  <si>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</si>
  <si>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</si>
  <si>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</si>
  <si>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</si>
  <si>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</si>
  <si>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</si>
  <si>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</si>
  <si>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</si>
  <si>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</si>
  <si>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</si>
  <si>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</si>
  <si>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</si>
  <si>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</si>
  <si>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</si>
  <si>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</si>
  <si>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</si>
  <si>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</si>
  <si>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</si>
  <si>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</si>
  <si>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</si>
  <si>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</si>
  <si>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</si>
  <si>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</si>
  <si>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</si>
  <si>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</si>
  <si>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</si>
  <si>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</si>
  <si>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</si>
  <si>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</si>
  <si>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</si>
  <si>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</si>
  <si>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</si>
  <si>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</si>
  <si>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</si>
  <si>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</si>
  <si>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</si>
  <si>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</si>
  <si>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</si>
  <si>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</si>
  <si>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</si>
  <si>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</si>
  <si>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</si>
  <si>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</si>
  <si>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</si>
  <si>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</si>
  <si>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</si>
  <si>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</si>
  <si>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</si>
  <si>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</si>
  <si>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</si>
  <si>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</si>
  <si>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</si>
  <si>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</si>
  <si>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</si>
  <si>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</si>
  <si>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</si>
  <si>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</si>
  <si>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</si>
  <si>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</si>
  <si>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</si>
  <si>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</si>
  <si>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</si>
  <si>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</si>
  <si>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</si>
  <si>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</si>
  <si>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</si>
  <si>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</si>
  <si>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</si>
  <si>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</si>
  <si>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</si>
  <si>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</si>
  <si>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</si>
  <si>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</si>
  <si>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</si>
  <si>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</si>
  <si>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</si>
  <si>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</si>
  <si>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</si>
  <si>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</si>
  <si>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</si>
  <si>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</si>
  <si>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</si>
  <si>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</si>
  <si>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</si>
  <si>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</si>
  <si>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</si>
  <si>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</si>
  <si>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</si>
  <si>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</si>
  <si>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</si>
  <si>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</si>
  <si>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</si>
  <si>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</si>
  <si>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</si>
  <si>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</si>
  <si>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</si>
  <si>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</si>
  <si>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</si>
  <si>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</si>
  <si>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</si>
  <si>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</si>
  <si>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</si>
  <si>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</si>
  <si>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</si>
  <si>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</si>
  <si>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</si>
  <si>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</si>
  <si>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</si>
  <si>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</si>
  <si>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</si>
  <si>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</si>
  <si>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</si>
  <si>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</si>
  <si>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</si>
  <si>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</si>
  <si>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</si>
  <si>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</si>
  <si>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</si>
  <si>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</si>
  <si>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</si>
  <si>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</si>
  <si>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</si>
  <si>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</si>
  <si>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</si>
  <si>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</si>
  <si>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</si>
  <si>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</si>
  <si>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</si>
  <si>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</si>
  <si>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</si>
  <si>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</si>
  <si>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</si>
  <si>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</si>
  <si>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</si>
  <si>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</si>
  <si>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</si>
  <si>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</si>
  <si>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</si>
  <si>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</si>
  <si>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</si>
  <si>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</si>
  <si>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</si>
  <si>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</si>
  <si>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</si>
  <si>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</si>
  <si>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</si>
  <si>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</si>
  <si>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</si>
  <si>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</si>
  <si>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</si>
  <si>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</si>
  <si>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</si>
  <si>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</si>
  <si>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</si>
  <si>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</si>
  <si>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</si>
  <si>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</si>
  <si>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</si>
  <si>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</si>
  <si>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</si>
  <si>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</si>
  <si>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</si>
  <si>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</si>
  <si>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</si>
  <si>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</si>
  <si>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</si>
  <si>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</si>
  <si>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</si>
  <si>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</si>
  <si>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</si>
  <si>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</si>
  <si>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</si>
  <si>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</si>
  <si>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</si>
  <si>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</si>
  <si>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</si>
  <si>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</si>
  <si>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</si>
  <si>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</si>
  <si>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</si>
  <si>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</si>
  <si>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</si>
  <si>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</si>
  <si>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</si>
  <si>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</si>
  <si>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</si>
  <si>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</si>
  <si>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</si>
  <si>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</si>
  <si>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</si>
  <si>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</si>
  <si>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</si>
  <si>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</si>
  <si>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</si>
  <si>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</si>
  <si>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</si>
  <si>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</si>
  <si>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</si>
  <si>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</si>
  <si>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</si>
  <si>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</si>
  <si>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</si>
  <si>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</si>
  <si>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</si>
  <si>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</si>
  <si>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</si>
  <si>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</si>
  <si>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</si>
  <si>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</si>
  <si>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</si>
  <si>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</si>
  <si>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</si>
  <si>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</si>
  <si>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</si>
  <si>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</si>
  <si>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</si>
  <si>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</si>
  <si>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</si>
  <si>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</si>
  <si>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</si>
  <si>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</si>
  <si>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</si>
  <si>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</si>
  <si>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</si>
  <si>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</si>
  <si>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</si>
  <si>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</si>
  <si>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</si>
  <si>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</si>
  <si>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</si>
  <si>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</si>
  <si>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</si>
  <si>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</si>
  <si>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</si>
  <si>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</si>
  <si>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</si>
  <si>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</si>
  <si>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</si>
  <si>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</si>
  <si>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</si>
  <si>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</si>
  <si>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</si>
  <si>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</si>
  <si>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</si>
  <si>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</si>
  <si>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</si>
  <si>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</si>
  <si>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</si>
  <si>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</si>
  <si>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</si>
  <si>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</si>
  <si>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</si>
  <si>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</si>
  <si>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</si>
  <si>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</si>
  <si>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</si>
  <si>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</si>
  <si>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</si>
  <si>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</si>
  <si>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</si>
  <si>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</si>
  <si>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</si>
  <si>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</si>
  <si>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</si>
  <si>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</si>
  <si>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</si>
  <si>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</si>
  <si>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</si>
  <si>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</si>
  <si>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</si>
  <si>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</si>
  <si>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</si>
  <si>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</si>
  <si>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</si>
  <si>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</si>
  <si>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</si>
  <si>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</si>
  <si>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</si>
  <si>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</si>
  <si>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</si>
  <si>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</si>
  <si>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</si>
  <si>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</si>
  <si>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</si>
  <si>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</si>
  <si>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</si>
  <si>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</si>
  <si>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</si>
  <si>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</si>
  <si>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</si>
  <si>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</si>
  <si>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</si>
  <si>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</si>
  <si>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</si>
  <si>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</si>
  <si>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</si>
  <si>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</si>
  <si>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</si>
  <si>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</si>
  <si>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</si>
  <si>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</si>
  <si>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</si>
  <si>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</si>
  <si>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</si>
  <si>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</si>
  <si>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</si>
  <si>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</si>
  <si>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</si>
  <si>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</si>
  <si>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</si>
  <si>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</si>
  <si>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</si>
  <si>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</si>
  <si>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</si>
  <si>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</si>
  <si>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</si>
  <si>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</si>
  <si>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</si>
  <si>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</si>
  <si>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</si>
  <si>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</si>
  <si>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</si>
  <si>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</si>
  <si>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</si>
  <si>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</si>
  <si>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</si>
  <si>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</si>
  <si>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</si>
  <si>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</si>
  <si>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</si>
  <si>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</si>
  <si>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</si>
  <si>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</si>
  <si>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</si>
  <si>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</si>
  <si>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</si>
  <si>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</si>
  <si>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</si>
  <si>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</si>
  <si>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</si>
  <si>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</si>
  <si>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</si>
  <si>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</si>
  <si>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</si>
  <si>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</si>
  <si>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</si>
  <si>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</si>
  <si>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</si>
  <si>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</si>
  <si>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</si>
  <si>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</si>
  <si>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</si>
  <si>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</si>
  <si>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</si>
  <si>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</si>
  <si>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</si>
  <si>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</si>
  <si>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</si>
  <si>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</si>
  <si>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</si>
  <si>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</si>
  <si>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</si>
  <si>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</si>
  <si>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</si>
  <si>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</si>
  <si>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</si>
  <si>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</si>
  <si>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</si>
  <si>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</si>
  <si>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</si>
  <si>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</si>
  <si>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</si>
  <si>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</si>
  <si>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</si>
  <si>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</si>
  <si>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</si>
  <si>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</si>
  <si>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</si>
  <si>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</si>
  <si>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</si>
  <si>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</si>
  <si>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</si>
  <si>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</si>
  <si>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</si>
  <si>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</si>
  <si>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</si>
  <si>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</si>
  <si>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</si>
  <si>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</si>
  <si>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</si>
  <si>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</si>
  <si>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</si>
  <si>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</si>
  <si>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</si>
  <si>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</si>
  <si>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</si>
  <si>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</si>
  <si>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</si>
  <si>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</si>
  <si>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</si>
  <si>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</si>
  <si>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</si>
  <si>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</si>
  <si>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</si>
  <si>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</si>
  <si>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</si>
  <si>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</si>
  <si>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</si>
  <si>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</si>
  <si>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</si>
  <si>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</si>
  <si>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</si>
  <si>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</si>
  <si>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</si>
  <si>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</si>
  <si>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</si>
  <si>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</si>
  <si>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</si>
  <si>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</si>
  <si>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</si>
  <si>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</si>
  <si>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</si>
  <si>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</si>
  <si>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</si>
  <si>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</si>
  <si>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</si>
  <si>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</si>
  <si>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</si>
  <si>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</si>
  <si>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</si>
  <si>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</si>
  <si>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</si>
  <si>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</si>
  <si>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</si>
  <si>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</si>
  <si>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</si>
  <si>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</si>
  <si>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</si>
  <si>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</si>
  <si>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</si>
  <si>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</si>
  <si>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</si>
  <si>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</si>
  <si>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</si>
  <si>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</si>
  <si>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</si>
  <si>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</si>
  <si>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</si>
  <si>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</si>
  <si>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</si>
  <si>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</si>
  <si>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</si>
  <si>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</si>
  <si>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</si>
  <si>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</si>
  <si>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</si>
  <si>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</si>
  <si>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</si>
  <si>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</si>
  <si>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</si>
  <si>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</si>
  <si>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</si>
  <si>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</si>
  <si>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</si>
  <si>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</si>
  <si>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</si>
  <si>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</si>
  <si>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</si>
  <si>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</si>
  <si>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</si>
  <si>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</si>
  <si>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</si>
  <si>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</si>
  <si>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</si>
  <si>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</si>
  <si>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</si>
  <si>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</si>
  <si>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</si>
  <si>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</si>
  <si>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</si>
  <si>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</si>
  <si>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</si>
  <si>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</si>
  <si>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</si>
  <si>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</si>
  <si>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</si>
  <si>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</si>
  <si>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</si>
  <si>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</si>
  <si>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</si>
  <si>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</si>
  <si>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</si>
  <si>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</si>
  <si>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</si>
  <si>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</si>
  <si>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</si>
  <si>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</si>
  <si>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</si>
  <si>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</si>
  <si>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</si>
  <si>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</si>
  <si>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</si>
  <si>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</si>
  <si>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</si>
  <si>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</si>
  <si>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</si>
  <si>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</si>
  <si>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</si>
  <si>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</si>
  <si>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</si>
  <si>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</si>
  <si>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</si>
  <si>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</si>
  <si>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</si>
  <si>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</si>
  <si>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</si>
  <si>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</si>
  <si>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</si>
  <si>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</si>
  <si>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</si>
  <si>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</si>
  <si>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</si>
  <si>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</si>
  <si>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</si>
  <si>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</si>
  <si>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</si>
  <si>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</si>
  <si>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</si>
  <si>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</si>
  <si>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</si>
  <si>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</si>
  <si>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</si>
  <si>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</si>
  <si>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</si>
  <si>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</si>
  <si>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</si>
  <si>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</si>
  <si>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</si>
  <si>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</si>
  <si>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</si>
  <si>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</si>
  <si>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</si>
  <si>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</si>
  <si>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</si>
  <si>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</si>
  <si>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</si>
  <si>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</si>
  <si>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</si>
  <si>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</si>
  <si>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</si>
  <si>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</si>
  <si>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</si>
  <si>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</si>
  <si>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</si>
  <si>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</si>
  <si>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</si>
  <si>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</si>
  <si>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</si>
  <si>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</si>
  <si>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</si>
  <si>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</si>
  <si>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</si>
  <si>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</si>
  <si>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</si>
  <si>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</si>
  <si>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</si>
  <si>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</si>
  <si>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</si>
  <si>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</si>
  <si>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</si>
  <si>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</si>
  <si>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</si>
  <si>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</si>
  <si>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</si>
  <si>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</si>
  <si>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</si>
  <si>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</si>
  <si>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</si>
  <si>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</si>
  <si>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</si>
  <si>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</si>
  <si>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</si>
  <si>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</si>
  <si>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</si>
  <si>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</si>
  <si>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</si>
  <si>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</si>
  <si>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</si>
  <si>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</si>
  <si>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</si>
  <si>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</si>
  <si>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</si>
  <si>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</si>
  <si>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</si>
  <si>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</si>
  <si>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</si>
  <si>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</si>
  <si>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</si>
  <si>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</si>
  <si>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</si>
  <si>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</si>
  <si>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</si>
  <si>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</si>
  <si>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</si>
  <si>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</si>
  <si>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</si>
  <si>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</si>
  <si>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</si>
  <si>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</si>
  <si>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</si>
  <si>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</si>
  <si>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</si>
  <si>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</si>
  <si>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</si>
  <si>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</si>
  <si>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</si>
  <si>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</si>
  <si>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</si>
  <si>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</si>
  <si>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</si>
  <si>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</si>
  <si>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</si>
  <si>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</si>
  <si>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</si>
  <si>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</si>
  <si>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</si>
  <si>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</si>
  <si>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</si>
  <si>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</si>
  <si>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</si>
  <si>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</si>
  <si>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</si>
  <si>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</si>
  <si>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</si>
  <si>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</si>
  <si>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</si>
  <si>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</si>
  <si>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</si>
  <si>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</si>
  <si>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</si>
  <si>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</si>
  <si>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</si>
  <si>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</si>
  <si>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</si>
  <si>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</si>
  <si>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</si>
  <si>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</si>
  <si>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</si>
  <si>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</si>
  <si>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</si>
  <si>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</si>
  <si>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</si>
  <si>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</si>
  <si>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</si>
  <si>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</si>
  <si>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</si>
  <si>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</si>
  <si>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</si>
  <si>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</si>
  <si>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</si>
  <si>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</si>
  <si>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</si>
  <si>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</si>
  <si>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</si>
  <si>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</si>
  <si>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</si>
  <si>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</si>
  <si>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</si>
  <si>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</si>
  <si>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</si>
  <si>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</si>
  <si>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</si>
  <si>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</si>
  <si>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</si>
  <si>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</si>
  <si>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</si>
  <si>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</si>
  <si>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</si>
  <si>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</si>
  <si>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</si>
  <si>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</si>
  <si>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</si>
  <si>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</si>
  <si>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</si>
  <si>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</si>
  <si>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</si>
  <si>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</si>
  <si>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</si>
  <si>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</si>
  <si>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</si>
  <si>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</si>
  <si>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</si>
  <si>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</si>
  <si>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</si>
  <si>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</si>
  <si>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</si>
  <si>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</si>
  <si>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</si>
  <si>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</si>
  <si>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</si>
  <si>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</si>
  <si>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</si>
  <si>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</si>
  <si>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</si>
  <si>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</si>
  <si>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</si>
  <si>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</si>
  <si>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</si>
  <si>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</si>
  <si>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</si>
  <si>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</si>
  <si>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</si>
  <si>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</si>
  <si>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</si>
  <si>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</si>
  <si>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</si>
  <si>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</si>
  <si>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</si>
  <si>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</si>
  <si>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</si>
  <si>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</si>
  <si>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</si>
  <si>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</si>
  <si>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</si>
  <si>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</si>
  <si>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</si>
  <si>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</si>
  <si>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</si>
  <si>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</si>
  <si>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</si>
  <si>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</si>
  <si>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</si>
  <si>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</si>
  <si>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</si>
  <si>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</si>
  <si>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</si>
  <si>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</si>
  <si>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</si>
  <si>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</si>
  <si>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</si>
  <si>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</si>
  <si>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</si>
  <si>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</si>
  <si>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</si>
  <si>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</si>
  <si>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</si>
  <si>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</si>
  <si>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</si>
  <si>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</si>
  <si>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</si>
  <si>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</si>
  <si>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</si>
  <si>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</si>
  <si>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</si>
  <si>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</si>
  <si>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</si>
  <si>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</si>
  <si>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</si>
  <si>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</si>
  <si>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</si>
  <si>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</si>
  <si>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</si>
  <si>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</si>
  <si>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</si>
  <si>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</si>
  <si>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</si>
  <si>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</si>
  <si>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</si>
  <si>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</si>
  <si>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</si>
  <si>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</si>
  <si>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</si>
  <si>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</si>
  <si>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</si>
  <si>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</si>
  <si>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</si>
  <si>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</si>
  <si>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</si>
  <si>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</si>
  <si>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</si>
  <si>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</si>
  <si>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</si>
  <si>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</si>
  <si>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</si>
  <si>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</si>
  <si>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</si>
  <si>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</si>
  <si>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</si>
  <si>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</si>
  <si>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</si>
  <si>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</si>
  <si>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</si>
  <si>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</si>
  <si>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</si>
  <si>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</si>
  <si>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</si>
  <si>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</si>
  <si>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</si>
  <si>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</si>
  <si>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</si>
  <si>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</si>
  <si>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</si>
  <si>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</si>
  <si>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</si>
  <si>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</si>
  <si>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</si>
  <si>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</si>
  <si>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</si>
  <si>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</si>
  <si>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</si>
  <si>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</si>
  <si>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</si>
  <si>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</si>
  <si>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</si>
  <si>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</si>
  <si>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</si>
  <si>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</si>
  <si>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</si>
  <si>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</si>
  <si>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</si>
  <si>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</si>
  <si>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</si>
  <si>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</si>
  <si>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</si>
  <si>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</si>
  <si>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</si>
  <si>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</si>
  <si>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</si>
  <si>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</si>
  <si>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</si>
  <si>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</si>
  <si>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</si>
  <si>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</si>
  <si>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</si>
  <si>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</si>
  <si>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</si>
  <si>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</si>
  <si>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</si>
  <si>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</si>
  <si>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</si>
  <si>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</si>
  <si>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</si>
  <si>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</si>
  <si>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</si>
  <si>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</si>
  <si>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</si>
  <si>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</si>
  <si>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</si>
  <si>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</si>
  <si>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</si>
  <si>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</si>
  <si>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</si>
  <si>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</si>
  <si>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</si>
  <si>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</si>
  <si>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</si>
  <si>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</si>
  <si>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</si>
  <si>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</si>
  <si>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</si>
  <si>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</si>
  <si>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</si>
  <si>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</si>
  <si>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</si>
  <si>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</si>
  <si>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</si>
  <si>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</si>
  <si>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</si>
  <si>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</si>
  <si>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</si>
  <si>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</si>
  <si>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</si>
  <si>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</si>
  <si>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</si>
  <si>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</si>
  <si>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</si>
  <si>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</si>
  <si>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</si>
  <si>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</si>
  <si>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</si>
  <si>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</si>
  <si>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</si>
  <si>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</si>
  <si>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</si>
  <si>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</si>
  <si>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</si>
  <si>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</si>
  <si>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</si>
  <si>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</si>
  <si>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</si>
  <si>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</si>
  <si>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</si>
  <si>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</si>
  <si>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</si>
  <si>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</si>
  <si>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</si>
  <si>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</si>
  <si>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</si>
  <si>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</si>
  <si>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</si>
  <si>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</si>
  <si>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</si>
  <si>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</si>
  <si>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</si>
  <si>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</si>
  <si>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</si>
  <si>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</si>
  <si>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</si>
  <si>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</si>
  <si>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</si>
  <si>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</si>
  <si>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</si>
  <si>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</si>
  <si>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</si>
  <si>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</si>
  <si>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</si>
  <si>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</si>
  <si>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</si>
  <si>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</si>
  <si>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</si>
  <si>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</si>
  <si>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</si>
  <si>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</si>
  <si>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</si>
  <si>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</si>
  <si>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</si>
  <si>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</si>
  <si>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</si>
  <si>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</si>
  <si>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</si>
  <si>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</si>
  <si>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</si>
  <si>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</si>
  <si>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</si>
  <si>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</si>
  <si>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</si>
  <si>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</si>
  <si>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</si>
  <si>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</si>
  <si>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</si>
  <si>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</si>
  <si>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</si>
  <si>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</si>
  <si>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</si>
  <si>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</si>
  <si>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</si>
  <si>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</si>
  <si>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</si>
  <si>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</si>
  <si>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</si>
  <si>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</si>
  <si>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</si>
  <si>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</si>
  <si>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</si>
  <si>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</si>
  <si>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</si>
  <si>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</si>
  <si>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</si>
  <si>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</si>
  <si>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</si>
  <si>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</si>
  <si>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</si>
  <si>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</si>
  <si>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</si>
  <si>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</si>
  <si>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</si>
  <si>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</si>
  <si>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</si>
  <si>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</si>
  <si>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</si>
  <si>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</si>
  <si>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</si>
  <si>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</si>
  <si>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</si>
  <si>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</si>
  <si>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</si>
  <si>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</si>
  <si>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</si>
  <si>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</si>
  <si>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</si>
  <si>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</si>
  <si>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</si>
  <si>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</si>
  <si>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</si>
  <si>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</si>
  <si>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</si>
  <si>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</si>
  <si>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</si>
  <si>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</si>
  <si>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</si>
  <si>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</si>
  <si>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</si>
  <si>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</si>
  <si>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</si>
  <si>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</si>
  <si>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</si>
  <si>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</si>
  <si>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</si>
  <si>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</si>
  <si>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</si>
  <si>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</si>
  <si>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</si>
  <si>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</si>
  <si>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</si>
  <si>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</si>
  <si>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</si>
  <si>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</si>
  <si>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</si>
  <si>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</si>
  <si>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</si>
  <si>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</si>
  <si>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</si>
  <si>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</si>
  <si>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</si>
  <si>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</si>
  <si>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</si>
  <si>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</si>
  <si>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</si>
  <si>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</si>
  <si>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</si>
  <si>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</si>
  <si>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</si>
  <si>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</si>
  <si>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</si>
  <si>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</si>
  <si>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</si>
  <si>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</si>
  <si>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</si>
  <si>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</si>
  <si>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</si>
  <si>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</si>
  <si>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</si>
  <si>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</si>
  <si>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</si>
  <si>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</si>
  <si>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</si>
  <si>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</si>
  <si>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</si>
  <si>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</si>
  <si>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</si>
  <si>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</si>
  <si>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</si>
  <si>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</si>
  <si>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</si>
  <si>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</si>
  <si>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</si>
  <si>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</si>
  <si>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</si>
  <si>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</si>
  <si>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</si>
  <si>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</si>
  <si>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</si>
  <si>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</si>
  <si>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</si>
  <si>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</si>
  <si>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</si>
  <si>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</si>
  <si>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</si>
  <si>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</si>
  <si>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</si>
  <si>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</si>
  <si>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</si>
  <si>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</si>
  <si>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</si>
  <si>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</si>
  <si>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</si>
  <si>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</si>
  <si>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</si>
  <si>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</si>
  <si>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</si>
  <si>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</si>
  <si>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</si>
  <si>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</si>
  <si>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</si>
  <si>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</si>
  <si>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</si>
  <si>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</si>
  <si>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</si>
  <si>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</si>
  <si>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</si>
  <si>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</si>
  <si>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</si>
  <si>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</si>
  <si>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</si>
  <si>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</si>
  <si>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</si>
  <si>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</si>
  <si>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</si>
  <si>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</si>
  <si>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</si>
  <si>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</si>
  <si>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</si>
  <si>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</si>
  <si>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</si>
  <si>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</si>
  <si>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</si>
  <si>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</si>
  <si>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</si>
  <si>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</si>
  <si>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</si>
  <si>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</si>
  <si>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</si>
  <si>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</si>
  <si>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</si>
  <si>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</si>
  <si>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</si>
  <si>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</si>
  <si>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</si>
  <si>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</si>
  <si>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</si>
  <si>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</si>
  <si>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</si>
  <si>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</si>
  <si>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</si>
  <si>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</si>
  <si>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</si>
  <si>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</si>
  <si>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</si>
  <si>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</si>
  <si>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</si>
  <si>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</si>
  <si>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</si>
  <si>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</si>
  <si>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</si>
  <si>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</si>
  <si>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</si>
  <si>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</si>
  <si>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</si>
  <si>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</si>
  <si>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</si>
  <si>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</si>
  <si>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</si>
  <si>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</si>
  <si>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</si>
  <si>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</si>
  <si>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</si>
  <si>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</si>
  <si>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</si>
  <si>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</si>
  <si>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</si>
  <si>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</si>
  <si>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</si>
  <si>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</si>
  <si>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</si>
  <si>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</si>
  <si>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</si>
  <si>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</si>
  <si>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</si>
  <si>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</si>
  <si>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</si>
  <si>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</si>
  <si>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</si>
  <si>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</si>
  <si>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</si>
  <si>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</si>
  <si>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</si>
  <si>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</si>
  <si>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</si>
  <si>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</si>
  <si>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</si>
  <si>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</si>
  <si>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</si>
  <si>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</si>
  <si>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</si>
  <si>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</si>
  <si>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</si>
  <si>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</si>
  <si>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</si>
  <si>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</si>
  <si>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</si>
  <si>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</si>
  <si>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</si>
  <si>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</si>
  <si>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</si>
  <si>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</si>
  <si>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</si>
  <si>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</si>
  <si>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</si>
  <si>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</si>
  <si>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</si>
  <si>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</si>
  <si>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</si>
  <si>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</si>
  <si>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</si>
  <si>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</si>
  <si>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</si>
  <si>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</si>
  <si>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</si>
  <si>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</si>
  <si>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</si>
  <si>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</si>
  <si>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</si>
  <si>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</si>
  <si>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</si>
  <si>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</si>
  <si>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</si>
  <si>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</si>
  <si>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</si>
  <si>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</si>
  <si>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</si>
  <si>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</si>
  <si>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</si>
  <si>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</si>
  <si>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</si>
  <si>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</si>
  <si>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</si>
  <si>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</si>
  <si>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</si>
  <si>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</si>
  <si>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</si>
  <si>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</si>
  <si>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</si>
  <si>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</si>
  <si>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</si>
  <si>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</si>
  <si>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</si>
  <si>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</si>
  <si>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</si>
  <si>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</si>
  <si>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</si>
  <si>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</si>
  <si>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</si>
  <si>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</si>
  <si>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</si>
  <si>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</si>
  <si>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</si>
  <si>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</si>
  <si>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</si>
  <si>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</si>
  <si>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</si>
  <si>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</si>
  <si>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</si>
  <si>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</si>
  <si>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</si>
  <si>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</si>
  <si>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</si>
  <si>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</si>
  <si>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</si>
  <si>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</si>
  <si>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</si>
  <si>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</si>
  <si>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</si>
  <si>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</si>
  <si>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</si>
  <si>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</si>
  <si>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</si>
  <si>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</si>
  <si>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</si>
  <si>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</si>
  <si>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</si>
  <si>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</si>
  <si>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</si>
  <si>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</si>
  <si>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</si>
  <si>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</si>
  <si>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</si>
  <si>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</si>
  <si>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</si>
  <si>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</si>
  <si>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</si>
  <si>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</si>
  <si>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</si>
  <si>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</si>
  <si>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</si>
  <si>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</si>
  <si>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</si>
  <si>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</si>
  <si>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</si>
  <si>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</si>
  <si>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</si>
  <si>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</si>
  <si>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</si>
  <si>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</si>
  <si>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</si>
  <si>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</si>
  <si>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</si>
  <si>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</si>
  <si>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</si>
  <si>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</si>
  <si>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</si>
  <si>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</si>
  <si>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</si>
  <si>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</si>
  <si>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</si>
  <si>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</si>
  <si>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</si>
  <si>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</si>
  <si>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</si>
  <si>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</si>
  <si>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</si>
  <si>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</si>
  <si>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</si>
  <si>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</si>
  <si>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</si>
  <si>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</si>
  <si>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</si>
  <si>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</si>
  <si>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</si>
  <si>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</si>
  <si>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</si>
  <si>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</si>
  <si>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</si>
  <si>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</si>
  <si>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</si>
  <si>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</si>
  <si>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</si>
  <si>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</si>
  <si>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</si>
  <si>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</si>
  <si>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</si>
  <si>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</si>
  <si>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</si>
  <si>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</si>
  <si>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</si>
  <si>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</si>
  <si>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</si>
  <si>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</si>
  <si>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</si>
  <si>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</si>
  <si>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</si>
  <si>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</si>
  <si>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</si>
  <si>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</si>
  <si>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</si>
  <si>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</si>
  <si>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</si>
  <si>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</si>
  <si>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</si>
  <si>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</si>
  <si>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</si>
  <si>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</si>
  <si>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</si>
  <si>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</si>
  <si>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</si>
  <si>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</si>
  <si>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</si>
  <si>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</si>
  <si>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</si>
  <si>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</si>
  <si>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</si>
  <si>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</si>
  <si>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</si>
  <si>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</si>
  <si>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</si>
  <si>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</si>
  <si>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</si>
  <si>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</si>
  <si>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</si>
  <si>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</si>
  <si>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</si>
  <si>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</si>
  <si>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</si>
  <si>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</si>
  <si>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</si>
  <si>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</si>
  <si>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</si>
  <si>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</si>
  <si>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</si>
  <si>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</si>
  <si>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</si>
  <si>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</si>
  <si>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</si>
  <si>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</si>
  <si>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</si>
  <si>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</si>
  <si>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</si>
  <si>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</si>
  <si>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</si>
  <si>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</si>
  <si>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</si>
  <si>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</si>
  <si>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</si>
  <si>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</si>
  <si>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</si>
  <si>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</si>
  <si>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</si>
  <si>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</si>
  <si>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</si>
  <si>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</si>
  <si>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</si>
  <si>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</si>
  <si>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</si>
  <si>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</si>
  <si>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</si>
  <si>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</si>
  <si>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</si>
  <si>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</si>
  <si>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</si>
  <si>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</si>
  <si>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</si>
  <si>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</si>
  <si>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</si>
  <si>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</si>
  <si>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</si>
  <si>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</si>
  <si>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</si>
  <si>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</si>
  <si>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</si>
  <si>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</si>
  <si>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</si>
  <si>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</si>
  <si>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</si>
  <si>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</si>
  <si>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</si>
  <si>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</si>
  <si>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</si>
  <si>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</si>
  <si>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</si>
  <si>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</si>
  <si>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</si>
  <si>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</si>
  <si>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</si>
  <si>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</si>
  <si>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</si>
  <si>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</si>
  <si>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</si>
  <si>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</si>
  <si>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</si>
  <si>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</si>
  <si>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</si>
  <si>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</si>
  <si>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</si>
  <si>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</si>
  <si>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</si>
  <si>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</si>
  <si>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</si>
  <si>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</si>
  <si>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</si>
  <si>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</si>
  <si>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</si>
  <si>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</si>
  <si>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</si>
  <si>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</si>
  <si>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</si>
  <si>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</si>
  <si>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</si>
  <si>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</si>
  <si>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</si>
  <si>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</si>
  <si>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</si>
  <si>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</si>
  <si>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</si>
  <si>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</si>
  <si>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</si>
  <si>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</si>
  <si>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</si>
  <si>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</si>
  <si>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</si>
  <si>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</si>
  <si>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</si>
  <si>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</si>
  <si>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</si>
  <si>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</si>
  <si>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</si>
  <si>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</si>
  <si>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</si>
  <si>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</si>
  <si>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</si>
  <si>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</si>
  <si>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</si>
  <si>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</si>
  <si>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</si>
  <si>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</si>
  <si>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</si>
  <si>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</si>
  <si>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</si>
  <si>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</si>
  <si>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</si>
  <si>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</si>
  <si>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</si>
  <si>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</si>
  <si>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</si>
  <si>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</si>
  <si>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</si>
  <si>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</si>
  <si>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</si>
  <si>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</si>
  <si>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</si>
  <si>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</si>
  <si>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</si>
  <si>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</si>
  <si>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</si>
  <si>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</si>
  <si>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</si>
  <si>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</si>
  <si>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</si>
  <si>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</si>
  <si>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</si>
  <si>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</si>
  <si>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</si>
  <si>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</si>
  <si>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</si>
  <si>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</si>
  <si>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</si>
  <si>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</si>
  <si>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</si>
  <si>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</si>
  <si>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</si>
  <si>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</si>
  <si>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</si>
  <si>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</si>
  <si>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</si>
  <si>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</si>
  <si>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</si>
  <si>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</si>
  <si>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</si>
  <si>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</si>
  <si>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</si>
  <si>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</si>
  <si>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</si>
  <si>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</si>
  <si>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</si>
  <si>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</si>
  <si>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</si>
  <si>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</si>
  <si>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</si>
  <si>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</si>
  <si>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</si>
  <si>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</si>
  <si>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</si>
  <si>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</si>
  <si>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</si>
  <si>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</si>
  <si>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</si>
  <si>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</si>
  <si>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</si>
  <si>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</si>
  <si>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</si>
  <si>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</si>
  <si>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</si>
  <si>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</si>
  <si>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</si>
  <si>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</si>
  <si>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</si>
  <si>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</si>
  <si>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</si>
  <si>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</si>
  <si>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</si>
  <si>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</si>
  <si>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</si>
  <si>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</si>
  <si>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</si>
  <si>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</si>
  <si>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</si>
  <si>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</si>
  <si>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</si>
  <si>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</si>
  <si>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</si>
  <si>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</si>
  <si>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</si>
  <si>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</si>
  <si>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</si>
  <si>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</si>
  <si>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</si>
  <si>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</si>
  <si>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</si>
  <si>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</si>
  <si>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</si>
  <si>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</si>
  <si>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</si>
  <si>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</si>
  <si>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</si>
  <si>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</si>
  <si>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</si>
  <si>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</si>
  <si>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</si>
  <si>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</si>
  <si>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</si>
  <si>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</si>
  <si>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</si>
  <si>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</si>
  <si>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</si>
  <si>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</si>
  <si>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</si>
  <si>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</si>
  <si>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</si>
  <si>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</si>
  <si>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</si>
  <si>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</si>
  <si>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</si>
  <si>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</si>
  <si>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</si>
  <si>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</si>
  <si>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</si>
  <si>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</si>
  <si>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</si>
  <si>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</si>
  <si>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</si>
  <si>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</si>
  <si>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</si>
  <si>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</si>
  <si>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</si>
  <si>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</si>
  <si>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</si>
  <si>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</si>
  <si>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</si>
  <si>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</si>
  <si>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</si>
  <si>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</si>
  <si>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</si>
  <si>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</si>
  <si>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</si>
  <si>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</si>
  <si>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</si>
  <si>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</si>
  <si>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</si>
  <si>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</si>
  <si>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</si>
  <si>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</si>
  <si>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</si>
  <si>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</si>
  <si>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</si>
  <si>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</si>
  <si>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</si>
  <si>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</si>
  <si>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</si>
  <si>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</si>
  <si>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</si>
  <si>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</si>
  <si>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</si>
  <si>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</si>
  <si>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</si>
  <si>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</si>
  <si>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</si>
  <si>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</si>
  <si>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</si>
  <si>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</si>
  <si>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</si>
  <si>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</si>
  <si>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</si>
  <si>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</si>
  <si>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</si>
  <si>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</si>
  <si>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</si>
  <si>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</si>
  <si>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</si>
  <si>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</si>
  <si>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</si>
  <si>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</si>
  <si>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</si>
  <si>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</si>
  <si>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</si>
  <si>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</si>
  <si>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</si>
  <si>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</si>
  <si>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</si>
  <si>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</si>
  <si>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</si>
  <si>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</si>
  <si>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</si>
  <si>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</si>
  <si>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</si>
  <si>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</si>
  <si>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</si>
  <si>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</si>
  <si>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</si>
  <si>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</si>
  <si>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</si>
  <si>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</si>
  <si>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</si>
  <si>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</si>
  <si>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</si>
  <si>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</si>
  <si>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</si>
  <si>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</si>
  <si>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</si>
  <si>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</si>
  <si>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</si>
  <si>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</si>
  <si>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</si>
  <si>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</si>
  <si>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</si>
  <si>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</si>
  <si>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</si>
  <si>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</si>
  <si>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</si>
  <si>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</si>
  <si>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</si>
  <si>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</si>
  <si>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</si>
  <si>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</si>
  <si>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</si>
  <si>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</si>
  <si>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</si>
  <si>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</si>
  <si>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</si>
  <si>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</si>
  <si>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</si>
  <si>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</si>
  <si>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</si>
  <si>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</si>
  <si>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</si>
  <si>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</si>
  <si>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</si>
  <si>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</si>
  <si>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</si>
  <si>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</si>
  <si>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</si>
  <si>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</si>
  <si>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</si>
  <si>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</si>
  <si>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</si>
  <si>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</si>
  <si>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</si>
  <si>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</si>
  <si>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</si>
  <si>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</si>
  <si>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</si>
  <si>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</si>
  <si>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</si>
  <si>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</si>
  <si>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</si>
  <si>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</si>
  <si>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</si>
  <si>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</si>
  <si>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</si>
  <si>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</si>
  <si>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</si>
  <si>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</si>
  <si>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</si>
  <si>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</si>
  <si>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</si>
  <si>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</si>
  <si>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</si>
  <si>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</si>
  <si>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</si>
  <si>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</si>
  <si>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</si>
  <si>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</si>
  <si>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</si>
  <si>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</si>
  <si>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</si>
  <si>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</si>
  <si>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</si>
  <si>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</si>
  <si>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</si>
  <si>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</si>
  <si>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</si>
  <si>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</si>
  <si>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</si>
  <si>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</si>
  <si>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</si>
  <si>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</si>
  <si>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</si>
  <si>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</si>
  <si>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</si>
  <si>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</si>
  <si>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</si>
  <si>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</si>
  <si>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</si>
  <si>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</si>
  <si>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</si>
  <si>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</si>
  <si>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</si>
  <si>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</si>
  <si>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</si>
  <si>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</si>
  <si>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</si>
  <si>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</si>
  <si>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</si>
  <si>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</si>
  <si>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</si>
  <si>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</si>
  <si>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</si>
  <si>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</si>
  <si>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</si>
  <si>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</si>
  <si>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</si>
  <si>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</si>
  <si>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</si>
  <si>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</si>
  <si>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</si>
  <si>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</si>
  <si>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</si>
  <si>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</si>
  <si>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</si>
  <si>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</si>
  <si>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</si>
  <si>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</si>
  <si>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</si>
  <si>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</si>
  <si>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</si>
  <si>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</si>
  <si>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</si>
  <si>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</si>
  <si>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</si>
  <si>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</si>
  <si>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</si>
  <si>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</si>
  <si>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</si>
  <si>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</si>
  <si>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</si>
  <si>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</si>
  <si>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</si>
  <si>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</si>
  <si>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</si>
  <si>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</si>
  <si>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</si>
  <si>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</si>
  <si>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</si>
  <si>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</si>
  <si>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</si>
  <si>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</si>
  <si>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</si>
  <si>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</si>
  <si>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</si>
  <si>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</si>
  <si>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</si>
  <si>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</si>
  <si>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</si>
  <si>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</si>
  <si>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</si>
  <si>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</si>
  <si>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</si>
  <si>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</si>
  <si>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</si>
  <si>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</si>
  <si>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</si>
  <si>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</si>
  <si>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</si>
  <si>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</si>
  <si>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</si>
  <si>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</si>
  <si>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</si>
  <si>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</si>
  <si>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</si>
  <si>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</si>
  <si>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</si>
  <si>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</si>
  <si>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</si>
  <si>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</si>
  <si>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</si>
  <si>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</si>
  <si>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</si>
  <si>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</si>
  <si>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</si>
  <si>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</si>
  <si>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</si>
  <si>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</si>
  <si>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</si>
  <si>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</si>
  <si>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</si>
  <si>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</si>
  <si>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</si>
  <si>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</si>
  <si>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</si>
  <si>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</si>
  <si>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</si>
  <si>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</si>
  <si>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</si>
  <si>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</si>
  <si>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</si>
  <si>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</si>
  <si>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</si>
  <si>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</si>
  <si>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</si>
  <si>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</si>
  <si>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</si>
  <si>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</si>
  <si>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</si>
  <si>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</si>
  <si>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</si>
  <si>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</si>
  <si>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</si>
  <si>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</si>
  <si>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</si>
  <si>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</si>
  <si>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</si>
  <si>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</si>
  <si>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</si>
  <si>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</si>
  <si>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</si>
  <si>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</si>
  <si>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</si>
  <si>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</si>
  <si>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</si>
  <si>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</si>
  <si>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</si>
  <si>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</si>
  <si>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</si>
  <si>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</si>
  <si>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</si>
  <si>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</si>
  <si>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</si>
  <si>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</si>
  <si>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</si>
  <si>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</si>
  <si>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</si>
  <si>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</si>
  <si>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</si>
  <si>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</si>
  <si>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</si>
  <si>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</si>
  <si>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</si>
  <si>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</si>
  <si>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</si>
  <si>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</si>
  <si>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</si>
  <si>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</si>
  <si>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</si>
  <si>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</si>
  <si>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</si>
  <si>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</si>
  <si>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</si>
  <si>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</si>
  <si>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</si>
  <si>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</si>
  <si>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</si>
  <si>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</si>
  <si>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</si>
  <si>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</si>
  <si>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</si>
  <si>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</si>
  <si>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</si>
  <si>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</si>
  <si>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</si>
  <si>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</si>
  <si>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</si>
  <si>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</si>
  <si>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</si>
  <si>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</si>
  <si>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</si>
  <si>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</si>
  <si>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</si>
  <si>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</si>
  <si>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</si>
  <si>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</si>
  <si>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</si>
  <si>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</si>
  <si>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</si>
  <si>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</si>
  <si>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</si>
  <si>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</si>
  <si>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</si>
  <si>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</si>
  <si>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</si>
  <si>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</si>
  <si>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</si>
  <si>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</si>
  <si>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</si>
  <si>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</si>
  <si>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</si>
  <si>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</si>
  <si>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</si>
  <si>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</si>
  <si>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</si>
  <si>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</si>
  <si>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</si>
  <si>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</si>
  <si>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</si>
  <si>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</si>
  <si>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</si>
  <si>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</si>
  <si>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</si>
  <si>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</si>
  <si>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</si>
  <si>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</si>
  <si>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</si>
  <si>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</si>
  <si>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</si>
  <si>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</si>
  <si>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</si>
  <si>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</si>
  <si>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</si>
  <si>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</si>
  <si>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</si>
  <si>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</si>
  <si>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</si>
  <si>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</si>
  <si>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</si>
  <si>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</si>
  <si>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</si>
  <si>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</si>
  <si>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</si>
  <si>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</si>
  <si>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</si>
  <si>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</si>
  <si>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</si>
  <si>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</si>
  <si>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</si>
  <si>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</si>
  <si>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</si>
  <si>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</si>
  <si>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</si>
  <si>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</si>
  <si>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</si>
  <si>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</si>
  <si>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</si>
  <si>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</si>
  <si>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</si>
  <si>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</si>
  <si>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</si>
  <si>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</si>
  <si>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</si>
  <si>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</si>
  <si>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</si>
  <si>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</si>
  <si>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</si>
  <si>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</si>
  <si>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</si>
  <si>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</si>
  <si>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</si>
  <si>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</si>
  <si>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</si>
  <si>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</si>
  <si>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</si>
  <si>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</si>
  <si>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</si>
  <si>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</si>
  <si>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</si>
  <si>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</si>
  <si>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</si>
  <si>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</si>
  <si>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</si>
  <si>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</si>
  <si>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</si>
  <si>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</si>
  <si>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</si>
  <si>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</si>
  <si>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</si>
  <si>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</si>
  <si>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</si>
  <si>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</si>
  <si>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</si>
  <si>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</si>
  <si>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</si>
  <si>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</si>
  <si>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</si>
  <si>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</si>
  <si>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</si>
  <si>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</si>
  <si>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</si>
  <si>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</si>
  <si>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</si>
  <si>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</si>
  <si>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</si>
  <si>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</si>
  <si>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</si>
  <si>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</si>
  <si>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</si>
  <si>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</si>
  <si>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</si>
  <si>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</si>
  <si>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</si>
  <si>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</si>
  <si>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</si>
  <si>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</si>
  <si>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</si>
  <si>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</si>
  <si>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</si>
  <si>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</si>
  <si>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</si>
  <si>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</si>
  <si>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</si>
  <si>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</si>
  <si>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</si>
  <si>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</si>
  <si>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</si>
  <si>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</si>
  <si>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</si>
  <si>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</si>
  <si>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</si>
  <si>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</si>
  <si>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</si>
  <si>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</si>
  <si>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</si>
  <si>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</si>
  <si>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</si>
  <si>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</si>
  <si>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</si>
  <si>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</si>
  <si>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</si>
  <si>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</si>
  <si>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</si>
  <si>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</si>
  <si>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</si>
  <si>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</si>
  <si>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</si>
  <si>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</si>
  <si>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</si>
  <si>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</si>
  <si>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</si>
  <si>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</si>
  <si>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</si>
  <si>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</si>
  <si>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</si>
  <si>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</si>
  <si>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</si>
  <si>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</si>
  <si>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</si>
  <si>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</si>
  <si>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</si>
  <si>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</si>
  <si>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</si>
  <si>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</si>
  <si>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</si>
  <si>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</si>
  <si>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</si>
  <si>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</si>
  <si>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</si>
  <si>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</si>
  <si>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</si>
  <si>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</si>
  <si>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</si>
  <si>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</si>
  <si>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</si>
  <si>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</si>
  <si>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</si>
  <si>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</si>
  <si>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</si>
  <si>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</si>
  <si>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</si>
  <si>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</si>
  <si>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</si>
  <si>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</si>
  <si>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</si>
  <si>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</si>
  <si>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</si>
  <si>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</si>
  <si>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</si>
  <si>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</si>
  <si>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</si>
  <si>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</si>
  <si>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</si>
  <si>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</si>
  <si>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</si>
  <si>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</si>
  <si>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</si>
  <si>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</si>
  <si>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</si>
  <si>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</si>
  <si>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</si>
  <si>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</si>
  <si>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</si>
  <si>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</si>
  <si>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</si>
  <si>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</si>
  <si>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</si>
  <si>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</si>
  <si>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</si>
  <si>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</si>
  <si>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</si>
  <si>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</si>
  <si>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</si>
  <si>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</si>
  <si>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</si>
  <si>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</si>
  <si>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</si>
  <si>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</si>
  <si>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</si>
  <si>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</si>
  <si>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</si>
  <si>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</si>
  <si>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</si>
  <si>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</si>
  <si>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</si>
  <si>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</si>
  <si>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</si>
  <si>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</si>
  <si>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</si>
  <si>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</si>
  <si>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</si>
  <si>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</si>
  <si>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</si>
  <si>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</si>
  <si>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</si>
  <si>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</si>
  <si>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</si>
  <si>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</si>
  <si>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</si>
  <si>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</si>
  <si>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</si>
  <si>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</si>
  <si>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</si>
  <si>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</si>
  <si>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</si>
  <si>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</si>
  <si>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</si>
  <si>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</si>
  <si>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</si>
  <si>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</si>
  <si>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</si>
  <si>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</si>
  <si>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</si>
  <si>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</si>
  <si>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</si>
  <si>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</si>
  <si>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</si>
  <si>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</si>
  <si>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</si>
  <si>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</si>
  <si>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</si>
  <si>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</si>
  <si>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</si>
  <si>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</si>
  <si>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</si>
  <si>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</si>
  <si>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</si>
  <si>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</si>
  <si>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</si>
  <si>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</si>
  <si>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</si>
  <si>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</si>
  <si>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</si>
  <si>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</si>
  <si>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</si>
  <si>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</si>
  <si>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</si>
  <si>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</si>
  <si>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</si>
  <si>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</si>
  <si>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</si>
  <si>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</si>
  <si>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</si>
  <si>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</si>
  <si>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</si>
  <si>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</si>
  <si>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</si>
  <si>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</si>
  <si>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</si>
  <si>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</si>
  <si>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</si>
  <si>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</si>
  <si>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</si>
  <si>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</si>
  <si>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</si>
  <si>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</si>
  <si>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</si>
  <si>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</si>
  <si>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</si>
  <si>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</si>
  <si>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</si>
  <si>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</si>
  <si>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</si>
  <si>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</si>
  <si>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</si>
  <si>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</si>
  <si>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</si>
  <si>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</si>
  <si>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</si>
  <si>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</si>
  <si>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</si>
  <si>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</si>
  <si>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</si>
  <si>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</si>
  <si>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</si>
  <si>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</si>
  <si>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</si>
  <si>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</si>
  <si>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</si>
  <si>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</si>
  <si>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</si>
  <si>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</si>
  <si>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</si>
  <si>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</si>
  <si>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</si>
  <si>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</si>
  <si>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</si>
  <si>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</si>
  <si>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</si>
  <si>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</si>
  <si>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</si>
  <si>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</si>
  <si>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</si>
  <si>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</si>
  <si>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</si>
  <si>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</si>
  <si>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</si>
  <si>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</si>
  <si>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</si>
  <si>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</si>
  <si>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</si>
  <si>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</si>
  <si>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</si>
  <si>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</si>
  <si>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</si>
  <si>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</si>
  <si>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</si>
  <si>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</si>
  <si>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</si>
  <si>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</si>
  <si>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</si>
  <si>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</si>
  <si>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</si>
  <si>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</si>
  <si>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</si>
  <si>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</si>
  <si>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</si>
  <si>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</si>
  <si>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</si>
  <si>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</si>
  <si>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</si>
  <si>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</si>
  <si>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</si>
  <si>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</si>
  <si>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</si>
  <si>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</si>
  <si>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</si>
  <si>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</si>
  <si>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</si>
  <si>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</si>
  <si>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</si>
  <si>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</si>
  <si>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</si>
  <si>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</si>
  <si>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</si>
  <si>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</si>
  <si>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</si>
  <si>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</si>
  <si>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</si>
  <si>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</si>
  <si>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</si>
  <si>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</si>
  <si>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</si>
  <si>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</si>
  <si>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</si>
  <si>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</si>
  <si>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</si>
  <si>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</si>
  <si>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</si>
  <si>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</si>
  <si>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</si>
  <si>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</si>
  <si>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</si>
  <si>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</si>
  <si>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</si>
  <si>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</si>
  <si>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</si>
  <si>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</si>
  <si>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</si>
  <si>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</si>
  <si>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</si>
  <si>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</si>
  <si>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</si>
  <si>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</si>
  <si>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</si>
  <si>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</si>
  <si>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</si>
  <si>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</si>
  <si>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</si>
  <si>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</si>
  <si>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</si>
  <si>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</si>
  <si>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</si>
  <si>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</si>
  <si>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</si>
  <si>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</si>
  <si>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</si>
  <si>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</si>
  <si>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</si>
  <si>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</si>
  <si>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</si>
  <si>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</si>
  <si>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</si>
  <si>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</si>
  <si>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</si>
  <si>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</si>
  <si>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</si>
  <si>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</si>
  <si>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</si>
  <si>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</si>
  <si>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</si>
  <si>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</si>
  <si>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</si>
  <si>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</si>
  <si>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</si>
  <si>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</si>
  <si>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</si>
  <si>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</si>
  <si>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</si>
  <si>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</si>
  <si>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</si>
  <si>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</si>
  <si>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</si>
  <si>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</si>
  <si>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</si>
  <si>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</si>
  <si>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</si>
  <si>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</si>
  <si>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</si>
  <si>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</si>
  <si>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</si>
  <si>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</si>
  <si>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</si>
  <si>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</si>
  <si>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</si>
  <si>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</si>
  <si>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</si>
  <si>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</si>
  <si>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</si>
  <si>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</si>
  <si>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</si>
  <si>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</si>
  <si>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</si>
  <si>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</si>
  <si>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</si>
  <si>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</si>
  <si>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</si>
  <si>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</si>
  <si>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</si>
  <si>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</si>
  <si>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</si>
  <si>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</si>
  <si>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</si>
  <si>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</si>
  <si>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</si>
  <si>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</si>
  <si>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</si>
  <si>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</si>
  <si>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</si>
  <si>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</si>
  <si>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</si>
  <si>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</si>
  <si>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</si>
  <si>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</si>
  <si>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</si>
  <si>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</si>
  <si>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</si>
  <si>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</si>
  <si>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</si>
  <si>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</si>
  <si>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</si>
  <si>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</si>
  <si>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</si>
  <si>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</si>
  <si>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</si>
  <si>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</si>
  <si>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</si>
  <si>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</si>
  <si>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</si>
  <si>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</si>
  <si>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</si>
  <si>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</si>
  <si>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</si>
  <si>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</si>
  <si>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</si>
  <si>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</si>
  <si>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</si>
  <si>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</si>
  <si>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</si>
  <si>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</si>
  <si>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</si>
  <si>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</si>
  <si>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</si>
  <si>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</si>
  <si>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</si>
  <si>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</si>
  <si>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</si>
  <si>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</si>
  <si>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</si>
  <si>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</si>
  <si>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</si>
  <si>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</si>
  <si>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</si>
  <si>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</si>
  <si>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</si>
  <si>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</si>
  <si>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</si>
  <si>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</si>
  <si>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</si>
  <si>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</si>
  <si>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</si>
  <si>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</si>
  <si>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</si>
  <si>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</si>
  <si>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</si>
  <si>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</si>
  <si>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</si>
  <si>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</si>
  <si>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</si>
  <si>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</si>
  <si>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</si>
  <si>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</si>
  <si>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</si>
  <si>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</si>
  <si>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</si>
  <si>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</si>
  <si>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</si>
  <si>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</si>
  <si>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</si>
  <si>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</si>
  <si>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</si>
  <si>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</si>
  <si>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</si>
  <si>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</si>
  <si>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</si>
  <si>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</si>
  <si>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</si>
  <si>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</si>
  <si>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</si>
  <si>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</si>
  <si>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</si>
  <si>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</si>
  <si>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</si>
  <si>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</si>
  <si>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</si>
  <si>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</si>
  <si>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</si>
  <si>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</si>
  <si>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</si>
  <si>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</si>
  <si>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</si>
  <si>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</si>
  <si>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</si>
  <si>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</si>
  <si>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</si>
  <si>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</si>
  <si>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</si>
  <si>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</si>
  <si>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</si>
  <si>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</si>
  <si>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</si>
  <si>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</si>
  <si>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</si>
  <si>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</si>
  <si>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</si>
  <si>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</si>
  <si>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</si>
  <si>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</si>
  <si>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</si>
  <si>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</si>
  <si>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</si>
  <si>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</si>
  <si>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</si>
  <si>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</si>
  <si>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</si>
  <si>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</si>
  <si>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</si>
  <si>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</si>
  <si>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</si>
  <si>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</si>
  <si>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</si>
  <si>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</si>
  <si>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</si>
  <si>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</si>
  <si>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</si>
  <si>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</si>
  <si>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</si>
  <si>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</si>
  <si>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</si>
  <si>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</si>
  <si>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</si>
  <si>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</si>
  <si>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</si>
  <si>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</si>
  <si>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</si>
  <si>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</si>
  <si>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</si>
  <si>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</si>
  <si>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</si>
  <si>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</si>
  <si>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</si>
  <si>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</si>
  <si>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</si>
  <si>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</si>
  <si>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</si>
  <si>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</si>
  <si>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</si>
  <si>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</si>
  <si>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</si>
  <si>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</si>
  <si>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</si>
  <si>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</si>
  <si>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</si>
  <si>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</si>
  <si>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</si>
  <si>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</si>
  <si>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</si>
  <si>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</si>
  <si>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</si>
  <si>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</si>
  <si>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</si>
  <si>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</si>
  <si>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</si>
  <si>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</si>
  <si>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</si>
  <si>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</si>
  <si>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</si>
  <si>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</si>
  <si>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</si>
  <si>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</si>
  <si>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</si>
  <si>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</si>
  <si>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</si>
  <si>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</si>
  <si>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</si>
  <si>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</si>
  <si>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</si>
  <si>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</si>
  <si>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</si>
  <si>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</si>
  <si>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</si>
  <si>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</si>
  <si>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</si>
  <si>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</si>
  <si>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</si>
  <si>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</si>
  <si>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</si>
  <si>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</si>
  <si>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</si>
  <si>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</si>
  <si>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</si>
  <si>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</si>
  <si>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</si>
  <si>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</si>
  <si>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</si>
  <si>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</si>
  <si>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</si>
  <si>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</si>
  <si>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</si>
  <si>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</si>
  <si>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</si>
  <si>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</si>
  <si>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</si>
  <si>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</si>
  <si>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</si>
  <si>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</si>
  <si>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</si>
  <si>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</si>
  <si>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</si>
  <si>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</si>
  <si>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</si>
  <si>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</si>
  <si>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</si>
  <si>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</si>
  <si>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</si>
  <si>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</si>
  <si>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</si>
  <si>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</si>
  <si>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</si>
  <si>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</si>
  <si>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</si>
  <si>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</si>
  <si>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</si>
  <si>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</si>
  <si>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</si>
  <si>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</si>
  <si>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</si>
  <si>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</si>
  <si>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</si>
  <si>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</si>
  <si>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</si>
  <si>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</si>
  <si>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</si>
  <si>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</si>
  <si>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</si>
  <si>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</si>
  <si>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</si>
  <si>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</si>
  <si>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</si>
  <si>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</si>
  <si>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</si>
  <si>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</si>
  <si>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</si>
  <si>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</si>
  <si>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</si>
  <si>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</si>
  <si>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</si>
  <si>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</si>
  <si>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</si>
  <si>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</si>
  <si>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</si>
  <si>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</si>
  <si>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</si>
  <si>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</si>
  <si>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</si>
  <si>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</si>
  <si>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</si>
  <si>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</si>
  <si>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</si>
  <si>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</si>
  <si>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</si>
  <si>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</si>
  <si>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</si>
  <si>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</si>
  <si>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</si>
  <si>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</si>
  <si>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</si>
  <si>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</si>
  <si>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</si>
  <si>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</si>
  <si>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</si>
  <si>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</si>
  <si>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</si>
  <si>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</si>
  <si>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</si>
  <si>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</si>
  <si>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</si>
  <si>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</si>
  <si>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</si>
  <si>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</si>
  <si>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</si>
  <si>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</si>
  <si>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</si>
  <si>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</si>
  <si>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</si>
  <si>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</si>
  <si>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</si>
  <si>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</si>
  <si>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</si>
  <si>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</si>
  <si>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</si>
  <si>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</si>
  <si>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</si>
  <si>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</si>
  <si>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</si>
  <si>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</si>
  <si>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</si>
  <si>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</si>
  <si>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</si>
  <si>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</si>
  <si>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</si>
  <si>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</si>
  <si>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</si>
  <si>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</si>
  <si>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</si>
  <si>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</si>
  <si>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</si>
  <si>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</si>
  <si>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</si>
  <si>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</si>
  <si>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</si>
  <si>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</si>
  <si>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</si>
  <si>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</si>
  <si>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</si>
  <si>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</si>
  <si>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</si>
  <si>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</si>
  <si>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</si>
  <si>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</si>
  <si>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</si>
  <si>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</si>
  <si>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</si>
  <si>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</si>
  <si>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</si>
  <si>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</si>
  <si>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</si>
  <si>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</si>
  <si>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</si>
  <si>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</si>
  <si>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</si>
  <si>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</si>
  <si>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</si>
  <si>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</si>
  <si>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</si>
  <si>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</si>
  <si>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</si>
  <si>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</si>
  <si>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</si>
  <si>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</si>
  <si>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</si>
  <si>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</si>
  <si>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</si>
  <si>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</si>
  <si>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</si>
  <si>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</si>
  <si>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</si>
  <si>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</si>
  <si>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</si>
  <si>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</si>
  <si>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</si>
  <si>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</si>
  <si>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</si>
  <si>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</si>
  <si>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</si>
  <si>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</si>
  <si>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</si>
  <si>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</si>
  <si>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</si>
  <si>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</si>
  <si>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</si>
  <si>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</si>
  <si>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</si>
  <si>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</si>
  <si>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</si>
  <si>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</si>
  <si>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</si>
  <si>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</si>
  <si>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</si>
  <si>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</si>
  <si>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</si>
  <si>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</si>
  <si>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</si>
  <si>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</si>
  <si>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</si>
  <si>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</si>
  <si>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</si>
  <si>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</si>
  <si>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</si>
  <si>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</si>
  <si>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</si>
  <si>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</si>
  <si>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</si>
  <si>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</si>
  <si>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</si>
  <si>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</si>
  <si>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</si>
  <si>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</si>
  <si>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</si>
  <si>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</si>
  <si>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</si>
  <si>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</si>
  <si>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</si>
  <si>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</si>
  <si>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</si>
  <si>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</si>
  <si>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</si>
  <si>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</si>
  <si>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</si>
  <si>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</si>
  <si>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</si>
  <si>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</si>
  <si>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</si>
  <si>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</si>
  <si>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</si>
  <si>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</si>
  <si>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</si>
  <si>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</si>
  <si>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</si>
  <si>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</si>
  <si>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</si>
  <si>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</si>
  <si>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</si>
  <si>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</si>
  <si>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</si>
  <si>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</si>
  <si>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</si>
  <si>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</si>
  <si>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</si>
  <si>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</si>
  <si>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</si>
  <si>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</si>
  <si>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</si>
  <si>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</si>
  <si>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</si>
  <si>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</si>
  <si>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</si>
  <si>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</si>
  <si>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</si>
  <si>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</si>
  <si>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</si>
  <si>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</si>
  <si>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</si>
  <si>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</si>
  <si>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</si>
  <si>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</si>
  <si>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</si>
  <si>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</si>
  <si>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</si>
  <si>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</si>
  <si>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</si>
  <si>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</si>
  <si>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</si>
  <si>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</si>
  <si>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</si>
  <si>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</si>
  <si>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</si>
  <si>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</si>
  <si>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</si>
  <si>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</si>
  <si>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</si>
  <si>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</si>
  <si>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</si>
  <si>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</si>
  <si>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</si>
  <si>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</si>
  <si>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</si>
  <si>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</si>
  <si>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</si>
  <si>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</si>
  <si>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</si>
  <si>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</si>
  <si>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</si>
  <si>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</si>
  <si>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</si>
  <si>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</si>
  <si>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</si>
  <si>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</si>
  <si>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</si>
  <si>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</si>
  <si>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</si>
  <si>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</si>
  <si>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</si>
  <si>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</si>
  <si>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</si>
  <si>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</si>
  <si>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</si>
  <si>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</si>
  <si>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</si>
  <si>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</si>
  <si>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</si>
  <si>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</si>
  <si>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</si>
  <si>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</si>
  <si>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</si>
  <si>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</si>
  <si>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</si>
  <si>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</si>
  <si>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</si>
  <si>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</si>
  <si>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</si>
  <si>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</si>
  <si>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</si>
  <si>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</si>
  <si>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</si>
  <si>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</si>
  <si>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</si>
  <si>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</si>
  <si>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</si>
  <si>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</si>
  <si>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</si>
  <si>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</si>
  <si>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</si>
  <si>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</si>
  <si>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</si>
  <si>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</si>
  <si>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</si>
  <si>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</si>
  <si>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</si>
  <si>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</si>
  <si>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</si>
  <si>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</si>
  <si>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</si>
  <si>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</si>
  <si>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</si>
  <si>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</si>
  <si>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</si>
  <si>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</si>
  <si>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</si>
  <si>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</si>
  <si>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</si>
  <si>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</si>
  <si>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</si>
  <si>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</si>
  <si>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</si>
  <si>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</si>
  <si>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</si>
  <si>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</si>
  <si>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</si>
  <si>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</si>
  <si>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</si>
  <si>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</si>
  <si>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</si>
  <si>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</si>
  <si>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</si>
  <si>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</si>
  <si>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</si>
  <si>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</si>
  <si>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</si>
  <si>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</si>
  <si>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</si>
  <si>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</si>
  <si>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</si>
  <si>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</si>
  <si>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</si>
  <si>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</si>
  <si>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</si>
  <si>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</si>
  <si>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</si>
  <si>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</si>
  <si>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</si>
  <si>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</si>
  <si>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</si>
  <si>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</si>
  <si>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</si>
  <si>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</si>
  <si>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</si>
  <si>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</si>
  <si>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</si>
  <si>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</si>
  <si>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</si>
  <si>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</si>
  <si>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</si>
  <si>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</si>
  <si>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</si>
  <si>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</si>
  <si>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</si>
  <si>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</si>
  <si>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</si>
  <si>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</si>
  <si>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</si>
  <si>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</si>
  <si>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</si>
  <si>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</si>
  <si>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</si>
  <si>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</si>
  <si>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</si>
  <si>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</si>
  <si>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</si>
  <si>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</si>
  <si>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</si>
  <si>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</si>
  <si>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</si>
  <si>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</si>
  <si>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</si>
  <si>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</si>
  <si>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</si>
  <si>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</si>
  <si>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</si>
  <si>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</si>
  <si>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</si>
  <si>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</si>
  <si>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</si>
  <si>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</si>
  <si>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</si>
  <si>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</si>
  <si>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</si>
  <si>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</si>
  <si>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</si>
  <si>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</si>
  <si>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</si>
  <si>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</si>
  <si>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</si>
  <si>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</si>
  <si>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</si>
  <si>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</si>
  <si>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</si>
  <si>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</si>
  <si>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</si>
  <si>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</si>
  <si>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</si>
  <si>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</si>
  <si>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</si>
  <si>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</si>
  <si>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</si>
  <si>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</si>
  <si>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</si>
  <si>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</si>
  <si>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</si>
  <si>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</si>
  <si>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</si>
  <si>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</si>
  <si>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</si>
  <si>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</si>
  <si>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</si>
  <si>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</si>
  <si>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</si>
  <si>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</si>
  <si>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</si>
  <si>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</si>
  <si>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</si>
  <si>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</si>
  <si>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</si>
  <si>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</si>
  <si>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</si>
  <si>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</si>
  <si>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</si>
  <si>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</si>
  <si>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</si>
  <si>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</si>
  <si>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</si>
  <si>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</si>
  <si>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</si>
  <si>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</si>
  <si>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</si>
  <si>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</si>
  <si>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</si>
  <si>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</si>
  <si>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</si>
  <si>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</si>
  <si>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</si>
  <si>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</si>
  <si>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</si>
  <si>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</si>
  <si>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</si>
  <si>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</si>
  <si>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</si>
  <si>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</si>
  <si>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</si>
  <si>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</si>
  <si>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</si>
  <si>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</si>
  <si>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</si>
  <si>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</si>
  <si>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</si>
  <si>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</si>
  <si>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</si>
  <si>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</si>
  <si>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</si>
  <si>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</si>
  <si>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</si>
  <si>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</si>
  <si>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</si>
  <si>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</si>
  <si>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</si>
  <si>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</si>
  <si>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</si>
  <si>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</si>
  <si>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</si>
  <si>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</si>
  <si>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</si>
  <si>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</si>
  <si>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</si>
  <si>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</si>
  <si>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</si>
  <si>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</si>
  <si>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</si>
  <si>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</si>
  <si>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</si>
  <si>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</si>
  <si>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</si>
  <si>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</si>
  <si>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</si>
  <si>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</si>
  <si>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</si>
  <si>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</si>
  <si>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</si>
  <si>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</si>
  <si>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</si>
  <si>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</si>
  <si>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</si>
  <si>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</si>
  <si>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</si>
  <si>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</si>
  <si>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</si>
  <si>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</si>
  <si>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</si>
  <si>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</si>
  <si>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</si>
  <si>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</si>
  <si>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</si>
  <si>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</si>
  <si>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</si>
  <si>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</si>
  <si>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</si>
  <si>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</si>
  <si>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</si>
  <si>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</si>
  <si>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</si>
  <si>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</si>
  <si>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</si>
  <si>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</si>
  <si>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</si>
  <si>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</si>
  <si>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</si>
  <si>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</si>
  <si>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</si>
  <si>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</si>
  <si>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</si>
  <si>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</si>
  <si>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</si>
  <si>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</si>
  <si>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</si>
  <si>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</si>
  <si>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</si>
  <si>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</si>
  <si>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</si>
  <si>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</si>
  <si>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</si>
  <si>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</si>
  <si>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</si>
  <si>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</si>
  <si>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</si>
  <si>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</si>
  <si>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</si>
  <si>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</si>
  <si>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</si>
  <si>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</si>
  <si>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</si>
  <si>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</si>
  <si>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</si>
  <si>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</si>
  <si>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</si>
  <si>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</si>
  <si>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</si>
  <si>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</si>
  <si>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</si>
  <si>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</si>
  <si>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</si>
  <si>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</si>
  <si>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</si>
  <si>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</si>
  <si>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</si>
  <si>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</si>
  <si>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</si>
  <si>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</si>
  <si>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</si>
  <si>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</si>
  <si>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</si>
  <si>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</si>
  <si>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</si>
  <si>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</si>
  <si>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</si>
  <si>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</si>
  <si>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</si>
  <si>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</si>
  <si>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</si>
  <si>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</si>
  <si>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</si>
  <si>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</si>
  <si>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</si>
  <si>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</si>
  <si>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</si>
  <si>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</si>
  <si>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</si>
  <si>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</si>
  <si>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</si>
  <si>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</si>
  <si>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</si>
  <si>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</si>
  <si>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</si>
  <si>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</si>
  <si>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</si>
  <si>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</si>
  <si>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</si>
  <si>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</si>
  <si>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</si>
  <si>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</si>
  <si>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</si>
  <si>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</si>
  <si>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</si>
  <si>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</si>
  <si>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</si>
  <si>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</si>
  <si>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</si>
  <si>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</si>
  <si>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</si>
  <si>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</si>
  <si>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</si>
  <si>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</si>
  <si>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</si>
  <si>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</si>
  <si>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</si>
  <si>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</si>
  <si>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</si>
  <si>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</si>
  <si>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</si>
  <si>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</si>
  <si>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</si>
  <si>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</si>
  <si>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</si>
  <si>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</si>
  <si>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</si>
  <si>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</si>
  <si>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</si>
  <si>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</si>
  <si>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</si>
  <si>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</si>
  <si>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</si>
  <si>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</si>
  <si>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</si>
  <si>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</si>
  <si>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</si>
  <si>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</si>
  <si>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</si>
  <si>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</si>
  <si>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</si>
  <si>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</si>
  <si>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</si>
  <si>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</si>
  <si>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</si>
  <si>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</si>
  <si>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</si>
  <si>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</si>
  <si>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</si>
  <si>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</si>
  <si>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</si>
  <si>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</si>
  <si>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</si>
  <si>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</si>
  <si>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</si>
  <si>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</si>
  <si>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</si>
  <si>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</si>
  <si>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</si>
  <si>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</si>
  <si>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</si>
  <si>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</si>
  <si>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</si>
  <si>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</si>
  <si>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</si>
  <si>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</si>
  <si>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</si>
  <si>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</si>
  <si>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</si>
  <si>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</si>
  <si>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</si>
  <si>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</si>
  <si>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</si>
  <si>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</si>
  <si>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</si>
  <si>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</si>
  <si>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</si>
  <si>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</si>
  <si>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</si>
  <si>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</si>
  <si>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</si>
  <si>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</si>
  <si>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</si>
  <si>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</si>
  <si>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</si>
  <si>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</si>
  <si>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</si>
  <si>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</si>
  <si>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</si>
  <si>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</si>
  <si>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</si>
  <si>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</si>
  <si>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</si>
  <si>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</si>
  <si>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</si>
  <si>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</si>
  <si>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</si>
  <si>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</si>
  <si>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</si>
  <si>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</si>
  <si>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</si>
  <si>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</si>
  <si>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</si>
  <si>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</si>
  <si>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</si>
  <si>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</si>
  <si>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</si>
  <si>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</si>
  <si>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</si>
  <si>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</si>
  <si>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</si>
  <si>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</si>
  <si>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</si>
  <si>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</si>
  <si>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</si>
  <si>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</si>
  <si>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</si>
  <si>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</si>
  <si>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</si>
  <si>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</si>
  <si>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</si>
  <si>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</si>
  <si>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</si>
  <si>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</si>
  <si>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</si>
  <si>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</si>
  <si>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</si>
  <si>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</si>
  <si>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</si>
  <si>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</si>
  <si>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</si>
  <si>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</si>
  <si>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</si>
  <si>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</si>
  <si>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</si>
  <si>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</si>
  <si>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</si>
  <si>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</si>
  <si>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</si>
  <si>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</si>
  <si>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</si>
  <si>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</si>
  <si>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</si>
  <si>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</si>
  <si>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</si>
  <si>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</si>
  <si>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</si>
  <si>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</si>
  <si>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</si>
  <si>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</si>
  <si>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</si>
  <si>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</si>
  <si>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</si>
  <si>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</si>
  <si>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</si>
  <si>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</si>
  <si>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</si>
  <si>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</si>
  <si>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</si>
  <si>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</si>
  <si>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</si>
  <si>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</si>
  <si>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</si>
  <si>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</si>
  <si>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</si>
  <si>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</si>
  <si>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</si>
  <si>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</si>
  <si>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</si>
  <si>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</si>
  <si>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</si>
  <si>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</si>
  <si>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</si>
  <si>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</si>
  <si>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</si>
  <si>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</si>
  <si>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</si>
  <si>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</si>
  <si>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</si>
  <si>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</si>
  <si>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</si>
  <si>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</si>
  <si>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</si>
  <si>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</si>
  <si>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</si>
  <si>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</si>
  <si>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</si>
  <si>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</si>
  <si>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</si>
  <si>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</si>
  <si>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</si>
  <si>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</si>
  <si>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</si>
  <si>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</si>
  <si>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</si>
  <si>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</si>
  <si>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</si>
  <si>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</si>
  <si>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</si>
  <si>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</si>
  <si>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</si>
  <si>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</si>
  <si>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</si>
  <si>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</si>
  <si>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</si>
  <si>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</si>
  <si>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</si>
  <si>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</si>
  <si>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</si>
  <si>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</si>
  <si>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</si>
  <si>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</si>
  <si>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</si>
  <si>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</si>
  <si>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</si>
  <si>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</si>
  <si>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</si>
  <si>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</si>
  <si>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</si>
  <si>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</si>
  <si>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</si>
  <si>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</si>
  <si>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</si>
  <si>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</si>
  <si>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</si>
  <si>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</si>
  <si>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</si>
  <si>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</si>
  <si>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</si>
  <si>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</si>
  <si>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</si>
  <si>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</si>
  <si>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</si>
  <si>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</si>
  <si>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</si>
  <si>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</si>
  <si>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</si>
  <si>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</si>
  <si>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</si>
  <si>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</si>
  <si>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</si>
  <si>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</si>
  <si>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</si>
  <si>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</si>
  <si>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</si>
  <si>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</si>
  <si>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</si>
  <si>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</si>
  <si>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</si>
  <si>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</si>
  <si>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</si>
  <si>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</si>
  <si>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</si>
  <si>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</si>
  <si>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</si>
  <si>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</si>
  <si>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</si>
  <si>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</si>
  <si>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</si>
  <si>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</si>
  <si>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</si>
  <si>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</si>
  <si>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</si>
  <si>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</si>
  <si>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</si>
  <si>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</si>
  <si>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</si>
  <si>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</si>
  <si>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</si>
  <si>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</si>
  <si>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</si>
  <si>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</si>
  <si>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</si>
  <si>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</si>
  <si>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</si>
  <si>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</si>
  <si>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</si>
  <si>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</si>
  <si>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</si>
  <si>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</si>
  <si>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</si>
  <si>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</si>
  <si>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</si>
  <si>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</si>
  <si>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</si>
  <si>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</si>
  <si>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</si>
  <si>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</si>
  <si>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</si>
  <si>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</si>
  <si>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</si>
  <si>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</si>
  <si>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</si>
  <si>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</si>
  <si>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</si>
  <si>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</si>
  <si>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</si>
  <si>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</si>
  <si>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</si>
  <si>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</si>
  <si>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</si>
  <si>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</si>
  <si>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</si>
  <si>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</si>
  <si>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</si>
  <si>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</si>
  <si>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</si>
  <si>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</si>
  <si>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</si>
  <si>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</si>
  <si>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</si>
  <si>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</si>
  <si>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</si>
  <si>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</si>
  <si>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</si>
  <si>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</si>
  <si>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</si>
  <si>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</si>
  <si>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</si>
  <si>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</si>
  <si>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</si>
  <si>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</si>
  <si>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</si>
  <si>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</si>
  <si>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</si>
  <si>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</si>
  <si>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</si>
  <si>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</si>
  <si>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</si>
  <si>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</si>
  <si>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</si>
  <si>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</si>
  <si>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</si>
  <si>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</si>
  <si>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</si>
  <si>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</si>
  <si>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</si>
  <si>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</si>
  <si>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</si>
  <si>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</si>
  <si>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</si>
  <si>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</si>
  <si>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</si>
  <si>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</si>
  <si>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</si>
  <si>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</si>
  <si>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</si>
  <si>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</si>
  <si>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</si>
  <si>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</si>
  <si>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</si>
  <si>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</si>
  <si>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</si>
  <si>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</si>
  <si>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</si>
  <si>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</si>
  <si>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</si>
  <si>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</si>
  <si>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</si>
  <si>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</si>
  <si>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</si>
  <si>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</si>
  <si>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</si>
  <si>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</si>
  <si>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</si>
  <si>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</si>
  <si>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</si>
  <si>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</si>
  <si>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</si>
  <si>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</si>
  <si>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</si>
  <si>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</si>
  <si>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</si>
  <si>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</si>
  <si>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</si>
  <si>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</si>
  <si>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</si>
  <si>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</si>
  <si>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</si>
  <si>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</si>
  <si>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</si>
  <si>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</si>
  <si>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</si>
  <si>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</si>
  <si>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</si>
  <si>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</si>
  <si>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</si>
  <si>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</si>
  <si>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</si>
  <si>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</si>
  <si>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</si>
  <si>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</si>
  <si>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</si>
  <si>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</si>
  <si>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</si>
  <si>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</si>
  <si>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</si>
  <si>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</si>
  <si>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</si>
  <si>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</si>
  <si>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</si>
  <si>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</si>
  <si>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</si>
  <si>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</si>
  <si>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</si>
  <si>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</si>
  <si>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</si>
  <si>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</si>
  <si>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</si>
  <si>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</si>
  <si>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</si>
  <si>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</si>
  <si>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</si>
  <si>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</si>
  <si>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</si>
  <si>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</si>
  <si>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</si>
  <si>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</si>
  <si>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</si>
  <si>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</si>
  <si>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</si>
  <si>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</si>
  <si>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</si>
  <si>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</si>
  <si>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</si>
  <si>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</si>
  <si>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</si>
  <si>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</si>
  <si>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</si>
  <si>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</si>
  <si>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</si>
  <si>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</si>
  <si>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</si>
  <si>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</si>
  <si>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</si>
  <si>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</si>
  <si>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</si>
  <si>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</si>
  <si>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</si>
  <si>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</si>
  <si>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</si>
  <si>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</si>
  <si>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</si>
  <si>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</si>
  <si>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</si>
  <si>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</si>
  <si>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</si>
  <si>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</si>
  <si>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</si>
  <si>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</si>
  <si>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</si>
  <si>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</si>
  <si>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</si>
  <si>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</si>
  <si>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</si>
  <si>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</si>
  <si>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</si>
  <si>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</si>
  <si>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</si>
  <si>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</si>
  <si>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</si>
  <si>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</si>
  <si>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</si>
  <si>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</si>
  <si>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</si>
  <si>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</si>
  <si>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</si>
  <si>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</si>
  <si>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</si>
  <si>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</si>
  <si>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</si>
  <si>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</si>
  <si>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</si>
  <si>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</si>
  <si>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</si>
  <si>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</si>
  <si>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</si>
  <si>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</si>
  <si>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</si>
  <si>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</si>
  <si>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</si>
  <si>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</si>
  <si>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</si>
  <si>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</si>
  <si>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</si>
  <si>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</si>
  <si>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</si>
  <si>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</si>
  <si>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</si>
  <si>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</si>
  <si>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</si>
  <si>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</si>
  <si>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</si>
  <si>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</si>
  <si>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</si>
  <si>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</si>
  <si>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</si>
  <si>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</si>
  <si>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</si>
  <si>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</si>
  <si>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</si>
  <si>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</si>
  <si>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</si>
  <si>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</si>
  <si>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</si>
  <si>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</si>
  <si>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</si>
  <si>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</si>
  <si>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</si>
  <si>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</si>
  <si>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</si>
  <si>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</si>
  <si>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</si>
  <si>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</si>
  <si>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</si>
  <si>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</si>
  <si>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</si>
  <si>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</si>
  <si>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</si>
  <si>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</si>
  <si>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</si>
  <si>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</si>
  <si>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</si>
  <si>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</si>
  <si>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</si>
  <si>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</si>
  <si>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</si>
  <si>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</si>
  <si>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</si>
  <si>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</si>
  <si>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</si>
  <si>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</si>
  <si>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</si>
  <si>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</si>
  <si>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</si>
  <si>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</si>
  <si>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</si>
  <si>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</si>
  <si>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</si>
  <si>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</si>
  <si>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</si>
  <si>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</si>
  <si>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</si>
  <si>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</si>
  <si>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</si>
  <si>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</si>
  <si>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</si>
  <si>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</si>
  <si>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</si>
  <si>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</si>
  <si>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</si>
  <si>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</si>
  <si>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</si>
  <si>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</si>
  <si>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</si>
  <si>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</si>
  <si>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</si>
  <si>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</si>
  <si>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</si>
  <si>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</si>
  <si>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</si>
  <si>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</si>
  <si>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</si>
  <si>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</si>
  <si>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</si>
  <si>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</si>
  <si>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</si>
  <si>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</si>
  <si>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</si>
  <si>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</si>
  <si>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</si>
  <si>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</si>
  <si>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</si>
  <si>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</si>
  <si>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</si>
  <si>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</si>
  <si>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</si>
  <si>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</si>
  <si>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</si>
  <si>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</si>
  <si>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</si>
  <si>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</si>
  <si>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</si>
  <si>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</si>
  <si>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</si>
  <si>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</si>
  <si>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</si>
  <si>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</si>
  <si>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</si>
  <si>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</si>
  <si>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</si>
  <si>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</si>
  <si>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</si>
  <si>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</si>
  <si>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</si>
  <si>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</si>
  <si>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</si>
  <si>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</si>
  <si>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</si>
  <si>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</si>
  <si>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</si>
  <si>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</si>
  <si>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</si>
  <si>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</si>
  <si>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</si>
  <si>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</si>
  <si>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</si>
  <si>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</si>
  <si>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</si>
  <si>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</si>
  <si>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</si>
  <si>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</si>
  <si>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</si>
  <si>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</si>
  <si>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</si>
  <si>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</si>
  <si>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</si>
  <si>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</si>
  <si>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</si>
  <si>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</si>
  <si>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</si>
  <si>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</si>
  <si>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</si>
  <si>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</si>
  <si>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</si>
  <si>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</si>
  <si>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</si>
  <si>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</si>
  <si>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</si>
  <si>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</si>
  <si>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</si>
  <si>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</si>
  <si>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</si>
  <si>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</si>
  <si>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</si>
  <si>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</si>
  <si>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</si>
  <si>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</si>
  <si>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</si>
  <si>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</si>
  <si>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</si>
  <si>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</si>
  <si>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</si>
  <si>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</si>
  <si>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</si>
  <si>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</si>
  <si>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</si>
  <si>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</si>
  <si>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</si>
  <si>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</si>
  <si>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</si>
  <si>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</si>
  <si>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</si>
  <si>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</si>
  <si>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</si>
  <si>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</si>
  <si>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</si>
  <si>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</si>
  <si>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</si>
  <si>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</si>
  <si>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</si>
  <si>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</si>
  <si>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</si>
  <si>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</si>
  <si>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</si>
  <si>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</si>
  <si>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</si>
  <si>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</si>
  <si>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</si>
  <si>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</si>
  <si>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</si>
  <si>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</si>
  <si>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</si>
  <si>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</si>
  <si>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</si>
  <si>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</si>
  <si>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</si>
  <si>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</si>
  <si>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</si>
  <si>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</si>
  <si>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</si>
  <si>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</si>
  <si>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</si>
  <si>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</si>
  <si>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</si>
  <si>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</si>
  <si>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</si>
  <si>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</si>
  <si>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</si>
  <si>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</si>
  <si>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</si>
  <si>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</si>
  <si>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</si>
  <si>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</si>
  <si>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</si>
  <si>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</si>
  <si>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</si>
  <si>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</si>
  <si>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</si>
  <si>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</si>
  <si>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</si>
  <si>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</si>
  <si>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</si>
  <si>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</si>
  <si>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</si>
  <si>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</si>
  <si>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</si>
  <si>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</si>
  <si>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</si>
  <si>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</si>
  <si>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</si>
  <si>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</si>
  <si>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</si>
  <si>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</si>
  <si>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</si>
  <si>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</si>
  <si>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</si>
  <si>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</si>
  <si>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</si>
  <si>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</si>
  <si>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</si>
  <si>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</si>
  <si>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</si>
  <si>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</si>
  <si>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</si>
  <si>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</si>
  <si>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</si>
  <si>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</si>
  <si>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</si>
  <si>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</si>
  <si>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</si>
  <si>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</si>
  <si>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</si>
  <si>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</si>
  <si>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</si>
  <si>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</si>
  <si>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</si>
  <si>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</si>
  <si>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</si>
  <si>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</si>
  <si>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</si>
  <si>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</si>
  <si>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</si>
  <si>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</si>
  <si>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</si>
  <si>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</si>
  <si>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</si>
  <si>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</si>
  <si>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</si>
  <si>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</si>
  <si>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</si>
  <si>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</si>
  <si>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</si>
  <si>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</si>
  <si>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</si>
  <si>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</si>
  <si>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</si>
  <si>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</si>
  <si>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</si>
  <si>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</si>
  <si>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</si>
  <si>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</si>
  <si>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</si>
  <si>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</si>
  <si>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</si>
  <si>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</si>
  <si>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</si>
  <si>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</si>
  <si>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</si>
  <si>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</si>
  <si>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</si>
  <si>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</si>
  <si>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</si>
  <si>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</si>
  <si>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</si>
  <si>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</si>
  <si>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</si>
  <si>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</si>
  <si>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</si>
  <si>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</si>
  <si>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</si>
  <si>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</si>
  <si>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</si>
  <si>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</si>
  <si>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</si>
  <si>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</si>
  <si>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</si>
  <si>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</si>
  <si>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</si>
  <si>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</si>
  <si>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</si>
  <si>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</si>
  <si>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</si>
  <si>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</si>
  <si>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</si>
  <si>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</si>
  <si>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</si>
  <si>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</si>
  <si>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</si>
  <si>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</si>
  <si>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</si>
  <si>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</si>
  <si>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</si>
  <si>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</si>
  <si>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</si>
  <si>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</si>
  <si>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</si>
  <si>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</si>
  <si>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</si>
  <si>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</si>
  <si>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</si>
  <si>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</si>
  <si>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</si>
  <si>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</si>
  <si>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</si>
  <si>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</si>
  <si>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</si>
  <si>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</si>
  <si>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</si>
  <si>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</si>
  <si>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</si>
  <si>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</si>
  <si>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</si>
  <si>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</si>
  <si>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</si>
  <si>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</si>
  <si>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</si>
  <si>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</si>
  <si>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</si>
  <si>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</si>
  <si>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</si>
  <si>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</si>
  <si>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</si>
  <si>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</si>
  <si>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</si>
  <si>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</si>
  <si>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</si>
  <si>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</si>
  <si>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</si>
  <si>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</si>
  <si>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</si>
  <si>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</si>
  <si>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</si>
  <si>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</si>
  <si>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</si>
  <si>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</si>
  <si>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</si>
  <si>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</si>
  <si>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</si>
  <si>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</si>
  <si>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</si>
  <si>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</si>
  <si>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</si>
  <si>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</si>
  <si>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</si>
  <si>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</si>
  <si>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</si>
  <si>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</si>
  <si>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</si>
  <si>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</si>
  <si>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</si>
  <si>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</si>
  <si>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</si>
  <si>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</si>
  <si>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</si>
  <si>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</si>
  <si>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</si>
  <si>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</si>
  <si>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</si>
  <si>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</si>
  <si>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</si>
  <si>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</si>
  <si>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</si>
  <si>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</si>
  <si>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</si>
  <si>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</si>
  <si>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</si>
  <si>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</si>
  <si>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</si>
  <si>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</si>
  <si>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</si>
  <si>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</si>
  <si>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</si>
  <si>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</si>
  <si>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</si>
  <si>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</si>
  <si>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</si>
  <si>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</si>
  <si>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</si>
  <si>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</si>
  <si>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</si>
  <si>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</si>
  <si>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</si>
  <si>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</si>
  <si>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</si>
  <si>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</si>
  <si>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</si>
  <si>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</si>
  <si>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</si>
  <si>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</si>
  <si>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</si>
  <si>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</si>
  <si>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</si>
  <si>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</si>
  <si>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</si>
  <si>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</si>
  <si>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</si>
  <si>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</si>
  <si>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</si>
  <si>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</si>
  <si>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</si>
  <si>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</si>
  <si>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</si>
  <si>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</si>
  <si>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</si>
  <si>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</si>
  <si>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</si>
  <si>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</si>
  <si>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</si>
  <si>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</si>
  <si>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</si>
  <si>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</si>
  <si>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</si>
  <si>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</si>
  <si>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</si>
  <si>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</si>
  <si>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</si>
  <si>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</si>
  <si>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</si>
  <si>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</si>
  <si>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</si>
  <si>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</si>
  <si>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</si>
  <si>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</si>
  <si>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</si>
  <si>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</si>
  <si>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</si>
  <si>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</si>
  <si>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</si>
  <si>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</si>
  <si>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</si>
  <si>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</si>
  <si>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</si>
  <si>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</si>
  <si>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</si>
  <si>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</si>
  <si>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</si>
  <si>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</si>
  <si>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</si>
  <si>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</si>
  <si>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</si>
  <si>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</si>
  <si>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</si>
  <si>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</si>
  <si>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</si>
  <si>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</si>
  <si>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</si>
  <si>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</si>
  <si>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</si>
  <si>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</si>
  <si>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</si>
  <si>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</si>
  <si>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</si>
  <si>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</si>
  <si>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</si>
  <si>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</si>
  <si>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</si>
  <si>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</si>
  <si>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</si>
  <si>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</si>
  <si>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</si>
  <si>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</si>
  <si>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</si>
  <si>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</si>
  <si>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</si>
  <si>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</si>
  <si>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</si>
  <si>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</si>
  <si>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</si>
  <si>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</si>
  <si>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</si>
  <si>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</si>
  <si>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</si>
  <si>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</si>
  <si>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</si>
  <si>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</si>
  <si>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</si>
  <si>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</si>
  <si>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</si>
  <si>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</si>
  <si>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</si>
  <si>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</si>
  <si>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</si>
  <si>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</si>
  <si>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</si>
  <si>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</si>
  <si>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</si>
  <si>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</si>
  <si>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</si>
  <si>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</si>
  <si>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</si>
  <si>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</si>
  <si>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</si>
  <si>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</si>
  <si>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</si>
  <si>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</si>
  <si>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</si>
  <si>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</si>
  <si>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</si>
  <si>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</si>
  <si>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</si>
  <si>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</si>
  <si>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</si>
  <si>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</si>
  <si>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</si>
  <si>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</si>
  <si>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</si>
  <si>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</si>
  <si>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</si>
  <si>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</si>
  <si>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</si>
  <si>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</si>
  <si>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</si>
  <si>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</si>
  <si>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</si>
  <si>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</si>
  <si>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</si>
  <si>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</si>
  <si>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</si>
  <si>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</si>
  <si>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</si>
  <si>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</si>
  <si>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</si>
  <si>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</si>
  <si>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</si>
  <si>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</si>
  <si>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</si>
  <si>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</si>
  <si>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</si>
  <si>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</si>
  <si>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</si>
  <si>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</si>
  <si>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</si>
  <si>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</si>
  <si>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</si>
  <si>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</si>
  <si>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</si>
  <si>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</si>
  <si>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</si>
  <si>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</si>
  <si>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</si>
  <si>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</si>
  <si>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</si>
  <si>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</si>
  <si>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</si>
  <si>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</si>
  <si>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</si>
  <si>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</si>
  <si>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</si>
  <si>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</si>
  <si>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</si>
  <si>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</si>
  <si>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</si>
  <si>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</si>
  <si>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</si>
  <si>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</si>
  <si>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</si>
  <si>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</si>
  <si>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</si>
  <si>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</si>
  <si>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</si>
  <si>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</si>
  <si>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</si>
  <si>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</si>
  <si>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</si>
  <si>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</si>
  <si>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</si>
  <si>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</si>
  <si>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</si>
  <si>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</si>
  <si>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</si>
  <si>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</si>
  <si>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</si>
  <si>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</si>
  <si>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</si>
  <si>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</si>
  <si>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</si>
  <si>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</si>
  <si>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</si>
  <si>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</si>
  <si>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</si>
  <si>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</si>
  <si>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</si>
  <si>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</si>
  <si>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</si>
  <si>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</si>
  <si>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</si>
  <si>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</si>
  <si>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</si>
  <si>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</si>
  <si>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</si>
  <si>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</si>
  <si>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</si>
  <si>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</si>
  <si>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</si>
  <si>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</si>
  <si>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</si>
  <si>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</si>
  <si>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</si>
  <si>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</si>
  <si>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</si>
  <si>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</si>
  <si>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</si>
  <si>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</si>
  <si>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</si>
  <si>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</si>
  <si>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</si>
  <si>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</si>
  <si>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</si>
  <si>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</si>
  <si>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</si>
  <si>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</si>
  <si>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</si>
  <si>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</si>
  <si>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</si>
  <si>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</si>
  <si>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</si>
  <si>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</si>
  <si>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</si>
  <si>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</si>
  <si>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</si>
  <si>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</si>
  <si>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</si>
  <si>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</si>
  <si>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</si>
  <si>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</si>
  <si>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</si>
  <si>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</si>
  <si>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</si>
  <si>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</si>
  <si>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</si>
  <si>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</si>
  <si>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</si>
  <si>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</si>
  <si>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</si>
  <si>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</si>
  <si>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</si>
  <si>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</si>
  <si>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</si>
  <si>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</si>
  <si>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</si>
  <si>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</si>
  <si>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</si>
  <si>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</si>
  <si>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</si>
  <si>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</si>
  <si>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</si>
  <si>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</si>
  <si>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</si>
  <si>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</si>
  <si>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</si>
  <si>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</si>
  <si>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</si>
  <si>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</si>
  <si>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</si>
  <si>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</si>
  <si>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</si>
  <si>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</si>
  <si>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</si>
  <si>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</si>
  <si>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</si>
  <si>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</si>
  <si>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</si>
  <si>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</si>
  <si>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</si>
  <si>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</si>
  <si>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</si>
  <si>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</si>
  <si>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</si>
  <si>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</si>
  <si>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</si>
  <si>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</si>
  <si>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</si>
  <si>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</si>
  <si>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</si>
  <si>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</si>
  <si>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</si>
  <si>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</si>
  <si>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</si>
  <si>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</si>
  <si>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</si>
  <si>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</si>
  <si>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</si>
  <si>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</si>
  <si>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</si>
  <si>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</si>
  <si>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</si>
  <si>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</si>
  <si>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</si>
  <si>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</si>
  <si>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</si>
  <si>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</si>
  <si>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</si>
  <si>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</si>
  <si>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</si>
  <si>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</si>
  <si>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</si>
  <si>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</si>
  <si>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</si>
  <si>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</si>
  <si>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</si>
  <si>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</si>
  <si>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</si>
  <si>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</si>
  <si>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</si>
  <si>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</si>
  <si>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</si>
  <si>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</si>
  <si>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</si>
  <si>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</si>
  <si>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</si>
  <si>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</si>
  <si>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</si>
  <si>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</si>
  <si>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</si>
  <si>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</si>
  <si>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</si>
  <si>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</si>
  <si>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</si>
  <si>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</si>
  <si>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</si>
  <si>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</si>
  <si>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</si>
  <si>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</si>
  <si>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</si>
  <si>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</si>
  <si>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</si>
  <si>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</si>
  <si>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</si>
  <si>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</si>
  <si>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</si>
  <si>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</si>
  <si>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</si>
  <si>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</si>
  <si>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</si>
  <si>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</si>
  <si>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</si>
  <si>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</si>
  <si>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</si>
  <si>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</si>
  <si>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</si>
  <si>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</si>
  <si>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</si>
  <si>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</si>
  <si>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</si>
  <si>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</si>
  <si>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</si>
  <si>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</si>
  <si>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</si>
  <si>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</si>
  <si>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</si>
  <si>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</si>
  <si>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</si>
  <si>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</si>
  <si>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</si>
  <si>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</si>
  <si>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</si>
  <si>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</si>
  <si>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</si>
  <si>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</si>
  <si>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</si>
  <si>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</si>
  <si>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</si>
  <si>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</si>
  <si>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</si>
  <si>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</si>
  <si>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</si>
  <si>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</si>
  <si>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</si>
  <si>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</si>
  <si>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</si>
  <si>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</si>
  <si>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</si>
  <si>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</si>
  <si>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</si>
  <si>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</si>
  <si>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</si>
  <si>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</si>
  <si>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</si>
  <si>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</si>
  <si>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</si>
  <si>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</si>
  <si>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</si>
  <si>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</si>
  <si>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</si>
  <si>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</si>
  <si>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</si>
  <si>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</si>
  <si>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</si>
  <si>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</si>
  <si>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</si>
  <si>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</si>
  <si>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</si>
  <si>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</si>
  <si>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</si>
  <si>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</si>
  <si>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</si>
  <si>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</si>
  <si>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</si>
  <si>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</si>
  <si>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</si>
  <si>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</si>
  <si>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</si>
  <si>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</si>
  <si>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</si>
  <si>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</si>
  <si>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</si>
  <si>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</si>
  <si>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</si>
  <si>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</si>
  <si>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</si>
  <si>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</si>
  <si>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</si>
  <si>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</si>
  <si>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</si>
  <si>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</si>
  <si>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</si>
  <si>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</si>
  <si>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</si>
  <si>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</si>
  <si>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</si>
  <si>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</si>
  <si>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</si>
  <si>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</si>
  <si>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</si>
  <si>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</si>
  <si>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</si>
  <si>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</si>
  <si>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</si>
  <si>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</si>
  <si>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</si>
  <si>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</si>
  <si>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</si>
  <si>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</si>
  <si>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</si>
  <si>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</si>
  <si>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</si>
  <si>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</si>
  <si>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</si>
  <si>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</si>
  <si>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</si>
  <si>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</si>
  <si>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</si>
  <si>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</si>
  <si>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</si>
  <si>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</si>
  <si>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</si>
  <si>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</si>
  <si>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</si>
  <si>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</si>
  <si>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</si>
  <si>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</si>
  <si>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</si>
  <si>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</si>
  <si>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</si>
  <si>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</si>
  <si>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</si>
  <si>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</si>
  <si>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</si>
  <si>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</si>
  <si>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</si>
  <si>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</si>
  <si>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</si>
  <si>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</si>
  <si>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</si>
  <si>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</si>
  <si>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</si>
  <si>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</si>
  <si>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</si>
  <si>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</si>
  <si>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</si>
  <si>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</si>
  <si>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</si>
  <si>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</si>
  <si>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</si>
  <si>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</si>
  <si>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</si>
  <si>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</si>
  <si>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</si>
  <si>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</si>
  <si>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</si>
  <si>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</si>
  <si>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</si>
  <si>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</si>
  <si>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</si>
  <si>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</si>
  <si>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</si>
  <si>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</si>
  <si>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</si>
  <si>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</si>
  <si>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</si>
  <si>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</si>
  <si>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</si>
  <si>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</si>
  <si>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</si>
  <si>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</si>
  <si>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</si>
  <si>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</si>
  <si>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</si>
  <si>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</si>
  <si>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</si>
  <si>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</si>
  <si>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</si>
  <si>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</si>
  <si>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</si>
  <si>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</si>
  <si>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</si>
  <si>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</si>
  <si>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</si>
  <si>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</si>
  <si>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</si>
  <si>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</si>
  <si>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</si>
  <si>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</si>
  <si>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</si>
  <si>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</si>
  <si>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</si>
  <si>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</si>
  <si>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</si>
  <si>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</si>
  <si>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</si>
  <si>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</si>
  <si>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</si>
  <si>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</si>
  <si>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</si>
  <si>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</si>
  <si>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</si>
  <si>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</si>
  <si>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</si>
  <si>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</si>
  <si>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</si>
  <si>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</si>
  <si>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</si>
  <si>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</si>
  <si>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</si>
  <si>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</si>
  <si>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</si>
  <si>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</si>
  <si>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</si>
  <si>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</si>
  <si>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</si>
  <si>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</si>
  <si>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</si>
  <si>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</si>
  <si>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</si>
  <si>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</si>
  <si>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</si>
  <si>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</si>
  <si>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</si>
  <si>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</si>
  <si>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</si>
  <si>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</si>
  <si>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</si>
  <si>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</si>
  <si>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</si>
  <si>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</si>
  <si>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</si>
  <si>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</si>
  <si>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</si>
  <si>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</si>
  <si>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</si>
  <si>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</si>
  <si>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</si>
  <si>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</si>
  <si>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</si>
  <si>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</si>
  <si>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</si>
  <si>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</si>
  <si>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</si>
  <si>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</si>
  <si>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</si>
  <si>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</si>
  <si>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</si>
  <si>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</si>
  <si>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</si>
  <si>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</si>
  <si>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</si>
  <si>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</si>
  <si>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</si>
  <si>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</si>
  <si>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</si>
  <si>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</si>
  <si>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</si>
  <si>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</si>
  <si>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</si>
  <si>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</si>
  <si>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</si>
  <si>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</si>
  <si>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</si>
  <si>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</si>
  <si>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</si>
  <si>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</si>
  <si>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</si>
  <si>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</si>
  <si>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</si>
  <si>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</si>
  <si>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</si>
  <si>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</si>
  <si>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</si>
  <si>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</si>
  <si>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</si>
  <si>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</si>
  <si>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</si>
  <si>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</si>
  <si>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</si>
  <si>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</si>
  <si>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</si>
  <si>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</si>
  <si>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</si>
  <si>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</si>
  <si>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</si>
  <si>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</si>
  <si>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</si>
  <si>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</si>
  <si>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</si>
  <si>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</si>
  <si>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</si>
  <si>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</si>
  <si>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</si>
  <si>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</si>
  <si>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</si>
  <si>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</si>
  <si>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</si>
  <si>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</si>
  <si>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</si>
  <si>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</si>
  <si>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</si>
  <si>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</si>
  <si>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</si>
  <si>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</si>
  <si>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</si>
  <si>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</si>
  <si>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</si>
  <si>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</si>
  <si>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</si>
  <si>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</si>
  <si>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</si>
  <si>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</si>
  <si>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</si>
  <si>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</si>
  <si>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</si>
  <si>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</si>
  <si>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</si>
  <si>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</si>
  <si>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</si>
  <si>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</si>
  <si>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</si>
  <si>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</si>
  <si>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</si>
  <si>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</si>
  <si>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</si>
  <si>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</si>
  <si>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</si>
  <si>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</si>
  <si>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</si>
  <si>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</si>
  <si>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</si>
  <si>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</si>
  <si>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</si>
  <si>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</si>
  <si>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</si>
  <si>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</si>
  <si>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</si>
  <si>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</si>
  <si>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</si>
  <si>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</si>
  <si>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</si>
  <si>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</si>
  <si>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</si>
  <si>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</si>
  <si>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</si>
  <si>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</si>
  <si>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</si>
  <si>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</si>
  <si>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</si>
  <si>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</si>
  <si>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</si>
  <si>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</si>
  <si>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</si>
  <si>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</si>
  <si>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</si>
  <si>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</si>
  <si>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</si>
  <si>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</si>
  <si>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</si>
  <si>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</si>
  <si>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</si>
  <si>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</si>
  <si>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</si>
  <si>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</si>
  <si>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</si>
  <si>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</si>
  <si>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</si>
  <si>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</si>
  <si>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</si>
  <si>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</si>
  <si>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</si>
  <si>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</si>
  <si>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</si>
  <si>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</si>
  <si>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</si>
  <si>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</si>
  <si>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</si>
  <si>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</si>
  <si>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</si>
  <si>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</si>
  <si>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</si>
  <si>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</si>
  <si>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</si>
  <si>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</si>
  <si>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</si>
  <si>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</si>
  <si>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</si>
  <si>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</si>
  <si>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</si>
  <si>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</si>
  <si>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</si>
  <si>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</si>
  <si>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</si>
  <si>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</si>
  <si>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</si>
  <si>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</si>
  <si>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</si>
  <si>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</si>
  <si>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</si>
  <si>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</si>
  <si>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</si>
  <si>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</si>
  <si>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</si>
  <si>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</si>
  <si>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</si>
  <si>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</si>
  <si>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</si>
  <si>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</si>
  <si>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</si>
  <si>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</si>
  <si>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</si>
  <si>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</si>
  <si>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</si>
  <si>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</si>
  <si>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</si>
  <si>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</si>
  <si>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</si>
  <si>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</si>
  <si>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</si>
  <si>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</si>
  <si>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</si>
  <si>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</si>
  <si>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</si>
  <si>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</si>
  <si>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</si>
  <si>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</si>
  <si>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</si>
  <si>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</si>
  <si>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</si>
  <si>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</si>
  <si>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</si>
  <si>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</si>
  <si>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</si>
  <si>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</si>
  <si>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</si>
  <si>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</si>
  <si>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</si>
  <si>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</si>
  <si>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</si>
  <si>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</si>
  <si>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</si>
  <si>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</si>
  <si>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</si>
  <si>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</si>
  <si>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</si>
  <si>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</si>
  <si>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</si>
  <si>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</si>
  <si>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</si>
  <si>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</si>
  <si>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</si>
  <si>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</si>
  <si>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</si>
  <si>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</si>
  <si>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</si>
  <si>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</si>
  <si>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</si>
  <si>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</si>
  <si>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</si>
  <si>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</si>
  <si>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</si>
  <si>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</si>
  <si>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</si>
  <si>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</si>
  <si>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</si>
  <si>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</si>
  <si>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</si>
  <si>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</si>
  <si>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</si>
  <si>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</si>
  <si>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</si>
  <si>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</si>
  <si>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</si>
  <si>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</si>
  <si>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</si>
  <si>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</si>
  <si>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</si>
  <si>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</si>
  <si>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</si>
  <si>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</si>
  <si>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</si>
  <si>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</si>
  <si>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</si>
  <si>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</si>
  <si>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</si>
  <si>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</si>
  <si>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</si>
  <si>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</si>
  <si>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</si>
  <si>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</si>
  <si>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</si>
  <si>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</si>
  <si>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</si>
  <si>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</si>
  <si>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</si>
  <si>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</si>
  <si>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</si>
  <si>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</si>
  <si>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</si>
  <si>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</si>
  <si>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</si>
  <si>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</si>
  <si>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</si>
  <si>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</si>
  <si>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</si>
  <si>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</si>
  <si>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</si>
  <si>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</si>
  <si>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</si>
  <si>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</si>
  <si>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</si>
  <si>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</si>
  <si>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</si>
  <si>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</si>
  <si>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</si>
  <si>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</si>
  <si>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</si>
  <si>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</si>
  <si>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</si>
  <si>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</si>
  <si>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</si>
  <si>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</si>
  <si>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</si>
  <si>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</si>
  <si>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</si>
  <si>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</si>
  <si>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</si>
  <si>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</si>
  <si>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</si>
  <si>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</si>
  <si>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</si>
  <si>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</si>
  <si>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</si>
  <si>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</si>
  <si>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</si>
  <si>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</si>
  <si>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</si>
  <si>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</si>
  <si>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</si>
  <si>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</si>
  <si>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</si>
  <si>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</si>
  <si>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</si>
  <si>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</si>
  <si>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</si>
  <si>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</si>
  <si>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</si>
  <si>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</si>
  <si>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</si>
  <si>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</si>
  <si>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</si>
  <si>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</si>
  <si>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</si>
  <si>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</si>
  <si>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</si>
  <si>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</si>
  <si>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</si>
  <si>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</si>
  <si>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</si>
  <si>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</si>
  <si>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</si>
  <si>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</si>
  <si>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</si>
  <si>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</si>
  <si>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</si>
  <si>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</si>
  <si>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</si>
  <si>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</si>
  <si>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</si>
  <si>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</si>
  <si>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</si>
  <si>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</si>
  <si>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</si>
  <si>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</si>
  <si>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</si>
  <si>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</si>
  <si>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</si>
  <si>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</si>
  <si>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</si>
  <si>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</si>
  <si>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</si>
  <si>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</si>
  <si>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</si>
  <si>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</si>
  <si>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</si>
  <si>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</si>
  <si>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</si>
  <si>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</si>
  <si>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</si>
  <si>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</si>
  <si>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</si>
  <si>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</si>
  <si>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</si>
  <si>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</si>
  <si>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</si>
  <si>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</si>
  <si>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</si>
  <si>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</si>
  <si>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</si>
  <si>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</si>
  <si>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</si>
  <si>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</si>
  <si>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</si>
  <si>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</si>
  <si>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</si>
  <si>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</si>
  <si>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</si>
  <si>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</si>
  <si>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</si>
  <si>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</si>
  <si>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</si>
  <si>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</si>
  <si>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</si>
  <si>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</si>
  <si>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</si>
  <si>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</si>
  <si>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</si>
  <si>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</si>
  <si>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</si>
  <si>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</si>
  <si>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</si>
  <si>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</si>
  <si>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</si>
  <si>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</si>
  <si>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</si>
  <si>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</si>
  <si>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</si>
  <si>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</si>
  <si>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</si>
  <si>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</si>
  <si>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</si>
  <si>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</si>
  <si>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</si>
  <si>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</si>
  <si>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</si>
  <si>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</si>
  <si>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</si>
  <si>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</si>
  <si>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</si>
  <si>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</si>
  <si>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</si>
  <si>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</si>
  <si>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</si>
  <si>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</si>
  <si>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</si>
  <si>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</si>
  <si>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</si>
  <si>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</si>
  <si>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</si>
  <si>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</si>
  <si>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</si>
  <si>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</si>
  <si>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</si>
  <si>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</si>
  <si>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</si>
  <si>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</si>
  <si>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</si>
  <si>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</si>
  <si>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</si>
  <si>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</si>
  <si>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</si>
  <si>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</si>
  <si>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</si>
  <si>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</si>
  <si>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</si>
  <si>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</si>
  <si>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</si>
  <si>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</si>
  <si>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</si>
  <si>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</si>
  <si>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</si>
  <si>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</si>
  <si>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</si>
  <si>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</si>
  <si>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</si>
  <si>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</si>
  <si>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</si>
  <si>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</si>
  <si>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</si>
  <si>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</si>
  <si>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</si>
  <si>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</si>
  <si>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</si>
  <si>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</si>
  <si>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</si>
  <si>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</si>
  <si>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</si>
  <si>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</si>
  <si>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</si>
  <si>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</si>
  <si>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</si>
  <si>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</si>
  <si>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</si>
  <si>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</si>
  <si>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</si>
  <si>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</si>
  <si>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</si>
  <si>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</si>
  <si>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</si>
  <si>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</si>
  <si>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</si>
  <si>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</si>
  <si>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</si>
  <si>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</si>
  <si>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</si>
  <si>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</si>
  <si>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</si>
  <si>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</si>
  <si>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</si>
  <si>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</si>
  <si>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</si>
  <si>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</si>
  <si>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</si>
  <si>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</si>
  <si>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</si>
  <si>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</si>
  <si>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</si>
  <si>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</si>
  <si>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</si>
  <si>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</si>
  <si>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</si>
  <si>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</si>
  <si>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</si>
  <si>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</si>
  <si>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</si>
  <si>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</si>
  <si>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</si>
  <si>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</si>
  <si>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</si>
  <si>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</si>
  <si>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</si>
  <si>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</si>
  <si>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</si>
  <si>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</si>
  <si>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</si>
  <si>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</si>
  <si>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</si>
  <si>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</si>
  <si>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</si>
  <si>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</si>
  <si>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</si>
  <si>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</si>
  <si>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</si>
  <si>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</si>
  <si>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</si>
  <si>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</si>
  <si>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</si>
  <si>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</si>
  <si>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</si>
  <si>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</si>
  <si>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</si>
  <si>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</si>
  <si>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</si>
  <si>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</si>
  <si>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</si>
  <si>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</si>
  <si>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</si>
  <si>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</si>
  <si>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</si>
  <si>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</si>
  <si>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</si>
  <si>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</si>
  <si>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</si>
  <si>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</si>
  <si>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</si>
  <si>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</si>
  <si>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</si>
  <si>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</si>
  <si>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</si>
  <si>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</si>
  <si>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</si>
  <si>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</si>
  <si>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</si>
  <si>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</si>
  <si>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</si>
  <si>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</si>
  <si>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</si>
  <si>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</si>
  <si>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</si>
  <si>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</si>
  <si>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</si>
  <si>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</si>
  <si>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</si>
  <si>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</si>
  <si>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</si>
  <si>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</si>
  <si>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</si>
  <si>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</si>
  <si>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</si>
  <si>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</si>
  <si>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</si>
  <si>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</si>
  <si>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</si>
  <si>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</si>
  <si>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</si>
  <si>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</si>
  <si>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</si>
  <si>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</si>
  <si>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</si>
  <si>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</si>
  <si>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</si>
  <si>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</si>
  <si>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</si>
  <si>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</si>
  <si>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</si>
  <si>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</si>
  <si>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</si>
  <si>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</si>
  <si>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</si>
  <si>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</si>
  <si>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</si>
  <si>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</si>
  <si>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</si>
  <si>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</si>
  <si>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</si>
  <si>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</si>
  <si>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</si>
  <si>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</si>
  <si>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</si>
  <si>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</si>
  <si>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</si>
  <si>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</si>
  <si>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</si>
  <si>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</si>
  <si>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</si>
  <si>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</si>
  <si>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</si>
  <si>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</si>
  <si>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</si>
  <si>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</si>
  <si>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</si>
  <si>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</si>
  <si>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</si>
  <si>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</si>
  <si>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</si>
  <si>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</si>
  <si>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</si>
  <si>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</si>
  <si>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</si>
  <si>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</si>
  <si>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</si>
  <si>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</si>
  <si>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</si>
  <si>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</si>
  <si>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</si>
  <si>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</si>
  <si>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</si>
  <si>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</si>
  <si>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</si>
  <si>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</si>
  <si>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</si>
  <si>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</si>
  <si>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</si>
  <si>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</si>
  <si>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</si>
  <si>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</si>
  <si>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</si>
  <si>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</si>
  <si>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</si>
  <si>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</si>
  <si>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</si>
  <si>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</si>
  <si>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</si>
  <si>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</si>
  <si>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</si>
  <si>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</si>
  <si>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</si>
  <si>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</si>
  <si>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</si>
  <si>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</si>
  <si>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</si>
  <si>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</si>
  <si>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</si>
  <si>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</si>
  <si>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</si>
  <si>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</si>
  <si>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</si>
  <si>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</si>
  <si>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</si>
  <si>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</si>
  <si>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</si>
  <si>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</si>
  <si>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</si>
  <si>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</si>
  <si>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</si>
  <si>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</si>
  <si>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</si>
  <si>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</si>
  <si>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</si>
  <si>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</si>
  <si>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</si>
  <si>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</si>
  <si>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</si>
  <si>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</si>
  <si>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</si>
  <si>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</si>
  <si>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</si>
  <si>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</si>
  <si>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</si>
  <si>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</si>
  <si>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</si>
  <si>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</si>
  <si>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</si>
  <si>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</si>
  <si>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</si>
  <si>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</si>
  <si>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</si>
  <si>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</si>
  <si>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</si>
  <si>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</si>
  <si>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</si>
  <si>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</si>
  <si>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</si>
  <si>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</si>
  <si>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</si>
  <si>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</si>
  <si>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</si>
  <si>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</si>
  <si>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</si>
  <si>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</si>
  <si>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</si>
  <si>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</si>
  <si>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</si>
  <si>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</si>
  <si>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</si>
  <si>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</si>
  <si>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</si>
  <si>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</si>
  <si>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</si>
  <si>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</si>
  <si>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</si>
  <si>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</si>
  <si>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</si>
  <si>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</si>
  <si>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</si>
  <si>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</si>
  <si>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</si>
  <si>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</si>
  <si>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</si>
  <si>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</si>
  <si>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</si>
  <si>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</si>
  <si>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</si>
  <si>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</si>
  <si>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</si>
  <si>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</si>
  <si>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</si>
  <si>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</si>
  <si>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</si>
  <si>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</si>
  <si>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</si>
  <si>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</si>
  <si>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</si>
  <si>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</si>
  <si>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</si>
  <si>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</si>
  <si>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</si>
  <si>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</si>
  <si>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</si>
  <si>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</si>
  <si>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</si>
  <si>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</si>
  <si>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</si>
  <si>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</si>
  <si>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</si>
  <si>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</si>
  <si>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</si>
  <si>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</si>
  <si>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</si>
  <si>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</si>
  <si>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</si>
  <si>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</si>
  <si>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</si>
  <si>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</si>
  <si>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</si>
  <si>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</si>
  <si>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</si>
  <si>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</si>
  <si>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</si>
  <si>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</si>
  <si>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</si>
  <si>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</si>
  <si>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</si>
  <si>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</si>
  <si>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</si>
  <si>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</si>
  <si>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</si>
  <si>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</si>
  <si>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</si>
  <si>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</si>
  <si>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</si>
  <si>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</si>
  <si>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</si>
  <si>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</si>
  <si>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</si>
  <si>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</si>
  <si>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</si>
  <si>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</si>
  <si>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</si>
  <si>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</si>
  <si>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</si>
  <si>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</si>
  <si>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</si>
  <si>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</si>
  <si>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</si>
  <si>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</si>
  <si>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</si>
  <si>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</si>
  <si>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</si>
  <si>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</si>
  <si>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</si>
  <si>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</si>
  <si>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</si>
  <si>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</si>
  <si>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</si>
  <si>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</si>
  <si>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</si>
  <si>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</si>
  <si>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</si>
  <si>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</si>
  <si>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</si>
  <si>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</si>
  <si>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</si>
  <si>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</si>
  <si>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</si>
  <si>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</si>
  <si>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</si>
  <si>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</si>
  <si>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</si>
  <si>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</si>
  <si>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</si>
  <si>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</si>
  <si>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</si>
  <si>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</si>
  <si>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</si>
  <si>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</si>
  <si>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</si>
  <si>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</si>
  <si>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</si>
  <si>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</si>
  <si>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</si>
  <si>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</si>
  <si>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</si>
  <si>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</si>
  <si>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</si>
  <si>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</si>
  <si>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</si>
  <si>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</si>
  <si>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</si>
  <si>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</si>
  <si>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</si>
  <si>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</si>
  <si>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</si>
  <si>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</si>
  <si>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</si>
  <si>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</si>
  <si>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</si>
  <si>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</si>
  <si>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</si>
  <si>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</si>
  <si>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</si>
  <si>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</si>
  <si>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</si>
  <si>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</si>
  <si>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</si>
  <si>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</si>
  <si>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</si>
  <si>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</si>
  <si>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</si>
  <si>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</si>
  <si>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</si>
  <si>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</si>
  <si>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</si>
  <si>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</si>
  <si>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</si>
  <si>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</si>
  <si>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</si>
  <si>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</si>
  <si>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</si>
  <si>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</si>
  <si>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</si>
  <si>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</si>
  <si>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</si>
  <si>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</si>
  <si>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</si>
  <si>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</si>
  <si>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</si>
  <si>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</si>
  <si>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</si>
  <si>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</si>
  <si>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</si>
  <si>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</si>
  <si>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</si>
  <si>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</si>
  <si>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</si>
  <si>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</si>
  <si>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</si>
  <si>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</si>
  <si>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</si>
  <si>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</si>
  <si>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</si>
  <si>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</si>
  <si>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</si>
  <si>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</si>
  <si>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</si>
  <si>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</si>
  <si>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</si>
  <si>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</si>
  <si>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</si>
  <si>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</si>
  <si>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</si>
  <si>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</si>
  <si>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</si>
  <si>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</si>
  <si>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</si>
  <si>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</si>
  <si>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</si>
  <si>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</si>
  <si>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</si>
  <si>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</si>
  <si>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</si>
  <si>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</si>
  <si>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</si>
  <si>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</si>
  <si>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</si>
  <si>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</si>
  <si>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</si>
  <si>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</si>
  <si>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</si>
  <si>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</si>
  <si>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</si>
  <si>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</si>
  <si>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</si>
  <si>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</si>
  <si>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</si>
  <si>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</si>
  <si>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</si>
  <si>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</si>
  <si>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</si>
  <si>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</si>
  <si>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</si>
  <si>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</si>
  <si>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</si>
  <si>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</si>
  <si>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</si>
  <si>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</si>
  <si>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</si>
  <si>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</si>
  <si>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</si>
  <si>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</si>
  <si>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</si>
  <si>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</si>
  <si>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</si>
  <si>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</si>
  <si>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</si>
  <si>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</si>
  <si>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</si>
  <si>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</si>
  <si>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</si>
  <si>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</si>
  <si>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</si>
  <si>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</si>
  <si>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</si>
  <si>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</si>
  <si>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</si>
  <si>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</si>
  <si>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</si>
  <si>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</si>
  <si>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</si>
  <si>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</si>
  <si>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</si>
  <si>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</si>
  <si>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</si>
  <si>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</si>
  <si>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</si>
  <si>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</si>
  <si>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</si>
  <si>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</si>
  <si>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</si>
  <si>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</si>
  <si>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</si>
  <si>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</si>
  <si>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</si>
  <si>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</si>
  <si>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</si>
  <si>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</si>
  <si>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</si>
  <si>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</si>
  <si>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</si>
  <si>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</si>
  <si>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</si>
  <si>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</si>
  <si>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</si>
  <si>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</si>
  <si>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</si>
  <si>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</si>
  <si>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</si>
  <si>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</si>
  <si>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</si>
  <si>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</si>
  <si>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</si>
  <si>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</si>
  <si>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</si>
  <si>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</si>
  <si>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</si>
  <si>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</si>
  <si>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</si>
  <si>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</si>
  <si>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</si>
  <si>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</si>
  <si>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</si>
  <si>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</si>
  <si>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</si>
  <si>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</si>
  <si>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</si>
  <si>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</si>
  <si>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</si>
  <si>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</si>
  <si>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</si>
  <si>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</si>
  <si>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</si>
  <si>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</si>
  <si>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</si>
  <si>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</si>
  <si>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</si>
  <si>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</si>
  <si>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</si>
  <si>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</si>
  <si>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</si>
  <si>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</si>
  <si>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</si>
  <si>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</si>
  <si>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</si>
  <si>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</si>
  <si>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</si>
  <si>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</si>
  <si>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</si>
  <si>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</si>
  <si>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</si>
  <si>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</si>
  <si>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</si>
  <si>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</si>
  <si>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</si>
  <si>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</si>
  <si>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</si>
  <si>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</si>
  <si>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</si>
  <si>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</si>
  <si>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</si>
  <si>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</si>
  <si>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</si>
  <si>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</si>
  <si>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</si>
  <si>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</si>
  <si>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</si>
  <si>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</si>
  <si>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</si>
  <si>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</si>
  <si>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</si>
  <si>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</si>
  <si>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</si>
  <si>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</si>
  <si>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</si>
  <si>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</si>
  <si>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</si>
  <si>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</si>
  <si>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</si>
  <si>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</si>
  <si>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</si>
  <si>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</si>
  <si>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</si>
  <si>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</si>
  <si>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</si>
  <si>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</si>
  <si>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</si>
  <si>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</si>
  <si>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</si>
  <si>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</si>
  <si>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</si>
  <si>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</si>
  <si>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</si>
  <si>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</si>
  <si>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</si>
  <si>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</si>
  <si>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</si>
  <si>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</si>
  <si>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</si>
  <si>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</si>
  <si>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</si>
  <si>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</si>
  <si>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</si>
  <si>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</si>
  <si>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</si>
  <si>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</si>
  <si>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</si>
  <si>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</si>
  <si>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</si>
  <si>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</si>
  <si>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</si>
  <si>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</si>
  <si>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</si>
  <si>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</si>
  <si>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</si>
  <si>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</si>
  <si>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</si>
  <si>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</si>
  <si>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</si>
  <si>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</si>
  <si>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</si>
  <si>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</si>
  <si>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</si>
  <si>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</si>
  <si>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</si>
  <si>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</si>
  <si>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</si>
  <si>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</si>
  <si>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</si>
  <si>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</si>
  <si>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</si>
  <si>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</si>
  <si>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</si>
  <si>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</si>
  <si>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</si>
  <si>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</si>
  <si>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</si>
  <si>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</si>
  <si>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</si>
  <si>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</si>
  <si>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</si>
  <si>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</si>
  <si>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</si>
  <si>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</si>
  <si>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</si>
  <si>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</si>
  <si>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</si>
  <si>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</si>
  <si>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</si>
  <si>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</si>
  <si>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</si>
  <si>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</si>
  <si>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</si>
  <si>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</si>
  <si>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</si>
  <si>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</si>
  <si>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</si>
  <si>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</si>
  <si>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</si>
  <si>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</si>
  <si>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</si>
  <si>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</si>
  <si>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</si>
  <si>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</si>
  <si>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</si>
  <si>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</si>
  <si>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</si>
  <si>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</si>
  <si>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</si>
  <si>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</si>
  <si>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</si>
  <si>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</si>
  <si>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</si>
  <si>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</si>
  <si>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</si>
  <si>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</si>
  <si>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</si>
  <si>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</si>
  <si>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</si>
  <si>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</si>
  <si>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</si>
  <si>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</si>
  <si>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</si>
  <si>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</si>
  <si>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</si>
  <si>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</si>
  <si>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</si>
  <si>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</si>
  <si>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</si>
  <si>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</si>
  <si>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</si>
  <si>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</si>
  <si>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</si>
  <si>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</si>
  <si>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</si>
  <si>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</si>
  <si>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</si>
  <si>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</si>
  <si>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</si>
  <si>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</si>
  <si>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</si>
  <si>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</si>
  <si>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</si>
  <si>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</si>
  <si>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</si>
  <si>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</si>
  <si>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</si>
  <si>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</si>
  <si>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</si>
  <si>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</si>
  <si>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</si>
  <si>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</si>
  <si>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</si>
  <si>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</si>
  <si>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</si>
  <si>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</si>
  <si>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</si>
  <si>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</si>
  <si>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</si>
  <si>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</si>
  <si>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</si>
  <si>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</si>
  <si>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</si>
  <si>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</si>
  <si>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</si>
  <si>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</si>
  <si>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</si>
  <si>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</si>
  <si>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</si>
  <si>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</si>
  <si>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</si>
  <si>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</si>
  <si>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</si>
  <si>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</si>
  <si>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</si>
  <si>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</si>
  <si>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</si>
  <si>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</si>
  <si>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</si>
  <si>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</si>
  <si>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</si>
  <si>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</si>
  <si>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</si>
  <si>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</si>
  <si>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</si>
  <si>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</si>
  <si>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</si>
  <si>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</si>
  <si>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</si>
  <si>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</si>
  <si>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</si>
  <si>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</si>
  <si>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</si>
  <si>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</si>
  <si>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</si>
  <si>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</si>
  <si>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</si>
  <si>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</si>
  <si>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</si>
  <si>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</si>
  <si>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</si>
  <si>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</si>
  <si>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</si>
  <si>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</si>
  <si>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</si>
  <si>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</si>
  <si>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</si>
  <si>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</si>
  <si>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</si>
  <si>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</si>
  <si>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</si>
  <si>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</si>
  <si>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</si>
  <si>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</si>
  <si>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</si>
  <si>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</si>
  <si>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</si>
  <si>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</si>
  <si>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</si>
  <si>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</si>
  <si>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</si>
  <si>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</si>
  <si>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</si>
  <si>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</si>
  <si>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</si>
  <si>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</si>
  <si>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</si>
  <si>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</si>
  <si>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</si>
  <si>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</si>
  <si>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</si>
  <si>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</si>
  <si>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</si>
  <si>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</si>
  <si>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</si>
  <si>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</si>
  <si>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</si>
  <si>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</si>
  <si>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</si>
  <si>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</si>
  <si>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</si>
  <si>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</si>
  <si>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</si>
  <si>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</si>
  <si>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</si>
  <si>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</si>
  <si>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</si>
  <si>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</si>
  <si>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</si>
  <si>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</si>
  <si>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</si>
  <si>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</si>
  <si>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</si>
  <si>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</si>
  <si>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</si>
  <si>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</si>
  <si>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</si>
  <si>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</si>
  <si>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</si>
  <si>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</si>
  <si>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</si>
  <si>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</si>
  <si>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</si>
  <si>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</si>
  <si>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</si>
  <si>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</si>
  <si>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</si>
  <si>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</si>
  <si>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</si>
  <si>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</si>
  <si>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</si>
  <si>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</si>
  <si>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</si>
  <si>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</si>
  <si>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</si>
  <si>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</si>
  <si>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</si>
  <si>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</si>
  <si>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</si>
  <si>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</si>
  <si>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</si>
  <si>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</si>
  <si>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</si>
  <si>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</si>
  <si>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</si>
  <si>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</si>
  <si>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</si>
  <si>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</si>
  <si>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</si>
  <si>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</si>
  <si>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</si>
  <si>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</si>
  <si>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</si>
  <si>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</si>
  <si>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</si>
  <si>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</si>
  <si>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</si>
  <si>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</si>
  <si>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</si>
  <si>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</si>
  <si>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</si>
  <si>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</si>
  <si>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</si>
  <si>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</si>
  <si>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</si>
  <si>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</si>
  <si>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</si>
  <si>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</si>
  <si>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</si>
  <si>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</si>
  <si>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</si>
  <si>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</si>
  <si>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</si>
  <si>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</si>
  <si>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</si>
  <si>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</si>
  <si>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</si>
  <si>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</si>
  <si>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</si>
  <si>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</si>
  <si>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</si>
  <si>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</si>
  <si>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</si>
  <si>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</si>
  <si>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</si>
  <si>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</si>
  <si>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</si>
  <si>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</si>
  <si>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</si>
  <si>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</si>
  <si>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</si>
  <si>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</si>
  <si>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</si>
  <si>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</si>
  <si>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</si>
  <si>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</si>
  <si>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</si>
  <si>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</si>
  <si>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</si>
  <si>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</si>
  <si>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</si>
  <si>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</si>
  <si>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</si>
  <si>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</si>
  <si>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</si>
  <si>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</si>
  <si>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</si>
  <si>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</si>
  <si>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</si>
  <si>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</si>
  <si>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</si>
  <si>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</si>
  <si>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</si>
  <si>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</si>
  <si>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</si>
  <si>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</si>
  <si>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</si>
  <si>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</si>
  <si>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</si>
  <si>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</si>
  <si>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</si>
  <si>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</si>
  <si>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</si>
  <si>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</si>
  <si>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</si>
  <si>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</si>
  <si>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</si>
  <si>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</si>
  <si>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</si>
  <si>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</si>
  <si>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</si>
  <si>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</si>
  <si>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</si>
  <si>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</si>
  <si>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</si>
  <si>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</si>
  <si>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</si>
  <si>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</si>
  <si>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</si>
  <si>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</si>
  <si>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</si>
  <si>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</si>
  <si>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</si>
  <si>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</si>
  <si>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</si>
  <si>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</si>
  <si>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</si>
  <si>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</si>
  <si>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</si>
  <si>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</si>
  <si>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</si>
  <si>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</si>
  <si>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</si>
  <si>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</si>
  <si>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</si>
  <si>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</si>
  <si>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</si>
  <si>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</si>
  <si>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</si>
  <si>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</si>
  <si>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</si>
  <si>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</si>
  <si>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</si>
  <si>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</si>
  <si>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</si>
  <si>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</si>
  <si>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</si>
  <si>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</si>
  <si>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</si>
  <si>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</si>
  <si>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</si>
  <si>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</si>
  <si>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</si>
  <si>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</si>
  <si>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</si>
  <si>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</si>
  <si>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</si>
  <si>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</si>
  <si>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</si>
  <si>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</si>
  <si>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</si>
  <si>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</si>
  <si>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</si>
  <si>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</si>
  <si>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</si>
  <si>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</si>
  <si>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</si>
  <si>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</si>
  <si>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</si>
  <si>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</si>
  <si>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</si>
  <si>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</si>
  <si>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</si>
  <si>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</si>
  <si>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</si>
  <si>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</si>
  <si>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</si>
  <si>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</si>
  <si>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</si>
  <si>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</si>
  <si>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</si>
  <si>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</si>
  <si>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</si>
  <si>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</si>
  <si>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</si>
  <si>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</si>
  <si>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</si>
  <si>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</si>
  <si>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</si>
  <si>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</si>
  <si>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</si>
  <si>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</si>
  <si>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</si>
  <si>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</si>
  <si>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</si>
  <si>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</si>
  <si>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</si>
  <si>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</si>
  <si>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</si>
  <si>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</si>
  <si>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</si>
  <si>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</si>
  <si>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</si>
  <si>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</si>
  <si>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</si>
  <si>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</si>
  <si>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</si>
  <si>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</si>
  <si>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</si>
  <si>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</si>
  <si>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</si>
  <si>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</si>
  <si>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</si>
  <si>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</si>
  <si>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</si>
  <si>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</si>
  <si>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</si>
  <si>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</si>
  <si>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</si>
  <si>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</si>
  <si>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</si>
  <si>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</si>
  <si>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</si>
  <si>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</si>
  <si>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</si>
  <si>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</si>
  <si>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</si>
  <si>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</si>
  <si>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</si>
  <si>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</si>
  <si>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</si>
  <si>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</si>
  <si>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</si>
  <si>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</si>
  <si>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</si>
  <si>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</si>
  <si>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</si>
  <si>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</si>
  <si>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</si>
  <si>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</si>
  <si>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</si>
  <si>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</si>
  <si>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</si>
  <si>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</si>
  <si>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</si>
  <si>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</si>
  <si>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</si>
  <si>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</si>
  <si>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</si>
  <si>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</si>
  <si>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</si>
  <si>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</si>
  <si>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</si>
  <si>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</si>
  <si>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</si>
  <si>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</si>
  <si>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</si>
  <si>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</si>
  <si>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</si>
  <si>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</si>
  <si>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</si>
  <si>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</si>
  <si>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</si>
  <si>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</si>
  <si>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</si>
  <si>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</si>
  <si>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</si>
  <si>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</si>
  <si>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</si>
  <si>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</si>
  <si>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</si>
  <si>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</si>
  <si>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</si>
  <si>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</si>
  <si>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</si>
  <si>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</si>
  <si>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</si>
  <si>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</si>
  <si>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</si>
  <si>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</si>
  <si>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</si>
  <si>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</si>
  <si>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</si>
  <si>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</si>
  <si>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</si>
  <si>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</si>
  <si>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</si>
  <si>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</si>
  <si>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</si>
  <si>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</si>
  <si>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</si>
  <si>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</si>
  <si>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</si>
  <si>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</si>
  <si>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</si>
  <si>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</si>
  <si>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</si>
  <si>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</si>
  <si>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</si>
  <si>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</si>
  <si>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</si>
  <si>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</si>
  <si>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</si>
  <si>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</si>
  <si>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</si>
  <si>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</si>
  <si>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</si>
  <si>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</si>
  <si>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</si>
  <si>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</si>
  <si>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</si>
  <si>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</si>
  <si>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</si>
  <si>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</si>
  <si>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</si>
  <si>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</si>
  <si>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</si>
  <si>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</si>
  <si>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</si>
  <si>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</si>
  <si>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</si>
  <si>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</si>
  <si>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</si>
  <si>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</si>
  <si>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</si>
  <si>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</si>
  <si>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</si>
  <si>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</si>
  <si>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</si>
  <si>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</si>
  <si>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</si>
  <si>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</si>
  <si>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</si>
  <si>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</si>
  <si>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Rehmet shipping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</si>
  <si>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</si>
  <si>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</si>
  <si>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</si>
  <si>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</si>
  <si>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</si>
  <si>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</si>
  <si>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</si>
  <si>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</si>
  <si>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</si>
  <si>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</si>
  <si>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</si>
  <si>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</si>
  <si>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</si>
  <si>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</si>
  <si>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</si>
  <si>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</si>
  <si>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</si>
  <si>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</si>
  <si>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</si>
  <si>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</si>
  <si>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</si>
  <si>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Burhani mehal pool and plumbing work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</si>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</sst>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1" workbookViewId="0">
      <selection activeCell="A2693" sqref="A269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5"/>
      <c r="B1" s="755"/>
      <c r="C1" s="755"/>
      <c r="D1" s="755"/>
      <c r="E1" s="756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7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58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58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58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59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0" t="s">
        <v>3196</v>
      </c>
      <c r="F1120" s="760"/>
      <c r="G1120" s="760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1" t="s">
        <v>4117</v>
      </c>
      <c r="B1490" s="763"/>
      <c r="C1490" s="765" t="s">
        <v>4118</v>
      </c>
      <c r="D1490" s="767"/>
      <c r="E1490" s="767"/>
    </row>
    <row r="1491" spans="1:5" ht="26.45" customHeight="1" x14ac:dyDescent="0.25">
      <c r="A1491" s="762"/>
      <c r="B1491" s="764"/>
      <c r="C1491" s="766"/>
      <c r="D1491" s="768"/>
      <c r="E1491" s="768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69" t="s">
        <v>4925</v>
      </c>
      <c r="D1803" s="769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0" t="s">
        <v>5164</v>
      </c>
      <c r="I1893" s="770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1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1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2" t="s">
        <v>5481</v>
      </c>
      <c r="E2010" s="773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4" t="s">
        <v>5573</v>
      </c>
      <c r="G2048" s="774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4" t="s">
        <v>5904</v>
      </c>
      <c r="D2183" s="754"/>
      <c r="E2183" s="754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7807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44" t="s">
        <v>7723</v>
      </c>
    </row>
    <row r="2688" spans="1:3" ht="23.25" x14ac:dyDescent="0.35">
      <c r="A2688" s="43" t="s">
        <v>7829</v>
      </c>
      <c r="B2688" s="44" t="s">
        <v>7830</v>
      </c>
    </row>
    <row r="2689" spans="1:3" ht="23.25" x14ac:dyDescent="0.35">
      <c r="A2689" s="43" t="s">
        <v>7841</v>
      </c>
      <c r="B2689" s="44" t="s">
        <v>7843</v>
      </c>
      <c r="C2689" s="69" t="s">
        <v>7842</v>
      </c>
    </row>
    <row r="2690" spans="1:3" ht="23.25" x14ac:dyDescent="0.35">
      <c r="A2690" s="43" t="s">
        <v>7967</v>
      </c>
      <c r="B2690" s="44" t="s">
        <v>7968</v>
      </c>
    </row>
    <row r="2691" spans="1:3" ht="31.5" x14ac:dyDescent="0.5">
      <c r="A2691" s="43" t="s">
        <v>7969</v>
      </c>
      <c r="B2691" s="44" t="s">
        <v>7970</v>
      </c>
      <c r="C2691" s="704" t="s">
        <v>7971</v>
      </c>
    </row>
    <row r="2692" spans="1:3" ht="23.25" x14ac:dyDescent="0.35">
      <c r="A2692" s="43" t="s">
        <v>8104</v>
      </c>
      <c r="B2692" s="44" t="s">
        <v>8103</v>
      </c>
    </row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7385</v>
      </c>
      <c r="B1" s="783"/>
      <c r="C1" s="541"/>
      <c r="D1" s="782" t="s">
        <v>7384</v>
      </c>
      <c r="E1" s="783"/>
      <c r="F1" s="541"/>
      <c r="G1" s="782" t="s">
        <v>7375</v>
      </c>
      <c r="H1" s="783"/>
      <c r="I1" s="541"/>
      <c r="J1" s="782" t="s">
        <v>7369</v>
      </c>
      <c r="K1" s="783"/>
      <c r="L1" s="541"/>
      <c r="M1" s="782" t="s">
        <v>7356</v>
      </c>
      <c r="N1" s="783"/>
      <c r="O1" s="541"/>
      <c r="P1" s="782" t="s">
        <v>7355</v>
      </c>
      <c r="Q1" s="783"/>
      <c r="R1" s="541"/>
      <c r="S1" s="782" t="s">
        <v>7345</v>
      </c>
      <c r="T1" s="783"/>
      <c r="U1" s="541"/>
      <c r="V1" s="782" t="s">
        <v>7321</v>
      </c>
      <c r="W1" s="783"/>
      <c r="X1" s="541"/>
      <c r="Y1" s="782" t="s">
        <v>7306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8"/>
  <sheetViews>
    <sheetView tabSelected="1" zoomScale="120" zoomScaleNormal="120" workbookViewId="0">
      <pane ySplit="2" topLeftCell="A341" activePane="bottomLeft" state="frozen"/>
      <selection pane="bottomLeft" activeCell="E347" sqref="E347"/>
    </sheetView>
  </sheetViews>
  <sheetFormatPr defaultRowHeight="18.75" x14ac:dyDescent="0.3"/>
  <cols>
    <col min="1" max="1" width="9" style="705" bestFit="1" customWidth="1"/>
    <col min="2" max="3" width="11.42578125" style="749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7392</v>
      </c>
      <c r="B1" s="790"/>
      <c r="C1" s="790"/>
      <c r="D1" s="790"/>
      <c r="E1" s="790"/>
      <c r="F1" s="790"/>
      <c r="G1" s="790"/>
      <c r="I1" s="790" t="s">
        <v>7494</v>
      </c>
      <c r="J1" s="790"/>
      <c r="K1" s="790"/>
      <c r="L1" s="790"/>
      <c r="M1" s="790"/>
      <c r="N1" s="790"/>
      <c r="O1" s="790"/>
      <c r="R1" s="791" t="s">
        <v>7534</v>
      </c>
      <c r="S1" s="791"/>
      <c r="T1" s="791"/>
      <c r="U1" s="791"/>
      <c r="V1" s="791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6"/>
      <c r="C3" s="716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6"/>
      <c r="C4" s="716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SUM(E154:E1009)</f>
        <v>62232239</v>
      </c>
      <c r="Q4" s="373">
        <f>P4+P5</f>
        <v>120212639.05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6"/>
      <c r="C5" s="716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SUM(M93:M904)</f>
        <v>57980400.049999997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6"/>
      <c r="C6" s="716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6"/>
      <c r="C7" s="716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6"/>
      <c r="C8" s="716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109163857</v>
      </c>
      <c r="Q8" s="9">
        <f>SUM(M:M)</f>
        <v>81667404.379999995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6"/>
      <c r="C9" s="716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114083483</v>
      </c>
      <c r="Q9" s="9">
        <f>SUM(N:N)</f>
        <v>83055904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6"/>
      <c r="C10" s="716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6"/>
      <c r="C11" s="716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4919626</v>
      </c>
      <c r="Q11" s="373">
        <f>Q9-Q8</f>
        <v>1388499.6200000048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6"/>
      <c r="C12" s="716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6"/>
      <c r="C13" s="716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6"/>
      <c r="C14" s="716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6"/>
      <c r="C15" s="716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6"/>
      <c r="C16" s="716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6"/>
      <c r="C17" s="716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6"/>
      <c r="C18" s="716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6"/>
      <c r="C19" s="716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6"/>
      <c r="C20" s="716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6"/>
      <c r="C21" s="716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6"/>
      <c r="C22" s="716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6"/>
      <c r="C23" s="716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6"/>
      <c r="C24" s="716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6"/>
      <c r="C25" s="716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6"/>
      <c r="C26" s="716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6"/>
      <c r="C27" s="716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6"/>
      <c r="C28" s="716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6"/>
      <c r="C29" s="716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6"/>
      <c r="C30" s="716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6"/>
      <c r="C31" s="716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6"/>
      <c r="C32" s="716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6"/>
      <c r="C33" s="716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6"/>
      <c r="C34" s="716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6"/>
      <c r="C35" s="716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6"/>
      <c r="C36" s="716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6"/>
      <c r="C37" s="716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6"/>
      <c r="C38" s="716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6"/>
      <c r="C39" s="716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6"/>
      <c r="C40" s="716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6"/>
      <c r="C41" s="716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6"/>
      <c r="C42" s="716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6"/>
      <c r="C43" s="716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6"/>
      <c r="C44" s="716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6"/>
      <c r="C45" s="716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6"/>
      <c r="C46" s="716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6"/>
      <c r="C47" s="716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6"/>
      <c r="C48" s="716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6"/>
      <c r="C49" s="716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6"/>
      <c r="C50" s="716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6"/>
      <c r="C51" s="716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6"/>
      <c r="C52" s="716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6"/>
      <c r="C53" s="716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6"/>
      <c r="C54" s="716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6"/>
      <c r="C55" s="716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6"/>
      <c r="C56" s="716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6"/>
      <c r="C57" s="716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6"/>
      <c r="C58" s="716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6"/>
      <c r="C59" s="716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6"/>
      <c r="C60" s="716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6"/>
      <c r="C61" s="716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6"/>
      <c r="C62" s="716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6"/>
      <c r="C63" s="716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6"/>
      <c r="C64" s="716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6"/>
      <c r="C65" s="716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6"/>
      <c r="C66" s="716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6"/>
      <c r="C67" s="716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6"/>
      <c r="C68" s="716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6"/>
      <c r="C69" s="716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6"/>
      <c r="C70" s="716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6"/>
      <c r="C71" s="716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6"/>
      <c r="C72" s="716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6"/>
      <c r="C73" s="716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6"/>
      <c r="C74" s="716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6"/>
      <c r="C75" s="716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6"/>
      <c r="C76" s="716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6"/>
      <c r="C77" s="716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6"/>
      <c r="C78" s="716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6"/>
      <c r="C79" s="716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6"/>
      <c r="C80" s="716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6"/>
      <c r="C81" s="716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6"/>
      <c r="C82" s="716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6"/>
      <c r="C83" s="716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6"/>
      <c r="C84" s="716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6"/>
      <c r="C85" s="716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6"/>
      <c r="C86" s="716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6"/>
      <c r="C87" s="716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6"/>
      <c r="C88" s="716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6"/>
      <c r="C89" s="716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6"/>
      <c r="C90" s="716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6"/>
      <c r="C91" s="716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6"/>
      <c r="C92" s="716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6"/>
      <c r="C93" s="716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6"/>
      <c r="C94" s="716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6"/>
      <c r="C95" s="716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6"/>
      <c r="C96" s="716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6"/>
      <c r="C97" s="716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6"/>
      <c r="C98" s="716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6"/>
      <c r="C99" s="716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6"/>
      <c r="C100" s="716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6"/>
      <c r="C101" s="716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6"/>
      <c r="C102" s="716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6"/>
      <c r="C103" s="716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6"/>
      <c r="C104" s="716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6"/>
      <c r="C105" s="716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6"/>
      <c r="C106" s="716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6"/>
      <c r="C107" s="716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6"/>
      <c r="C108" s="716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6"/>
      <c r="C109" s="716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6"/>
      <c r="C110" s="716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6"/>
      <c r="C111" s="716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6"/>
      <c r="C112" s="716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6"/>
      <c r="C113" s="716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6"/>
      <c r="C114" s="716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6"/>
      <c r="C115" s="716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6"/>
      <c r="C116" s="716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6"/>
      <c r="C117" s="716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6"/>
      <c r="C118" s="716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6"/>
      <c r="C119" s="716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6"/>
      <c r="C120" s="716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6"/>
      <c r="C121" s="716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6"/>
      <c r="C122" s="716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6"/>
      <c r="C123" s="716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6"/>
      <c r="C124" s="716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6"/>
      <c r="C125" s="716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6"/>
      <c r="C126" s="716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6"/>
      <c r="C127" s="716"/>
      <c r="D127" s="722" t="s">
        <v>8008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6"/>
      <c r="C128" s="716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6"/>
      <c r="C129" s="716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6"/>
      <c r="C130" s="716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6"/>
      <c r="C131" s="716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6"/>
      <c r="C132" s="716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6"/>
      <c r="C133" s="716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6"/>
      <c r="C134" s="716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6"/>
      <c r="C135" s="716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6"/>
      <c r="C136" s="716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6"/>
      <c r="C137" s="716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6"/>
      <c r="C138" s="716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6"/>
      <c r="C139" s="716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6"/>
      <c r="C140" s="716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6"/>
      <c r="C141" s="716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6"/>
      <c r="C142" s="716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6"/>
      <c r="C143" s="716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6"/>
      <c r="C144" s="716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6"/>
      <c r="C145" s="716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6"/>
      <c r="C146" s="716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6"/>
      <c r="C147" s="716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6"/>
      <c r="C148" s="716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6"/>
      <c r="C149" s="716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6"/>
      <c r="C150" s="716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6"/>
      <c r="C151" s="716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6"/>
      <c r="C152" s="716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6"/>
      <c r="C153" s="716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6"/>
      <c r="C154" s="716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6"/>
      <c r="C155" s="716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6"/>
      <c r="C156" s="716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6"/>
      <c r="C157" s="716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6"/>
      <c r="C158" s="716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6"/>
      <c r="C159" s="716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6"/>
      <c r="C160" s="716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6"/>
      <c r="C161" s="716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6"/>
      <c r="C162" s="716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6"/>
      <c r="C163" s="716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6"/>
      <c r="C164" s="716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6"/>
      <c r="C165" s="716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6"/>
      <c r="C166" s="716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6"/>
      <c r="C167" s="716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6"/>
      <c r="C168" s="716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7724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6"/>
      <c r="C169" s="716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6"/>
      <c r="C170" s="716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6"/>
      <c r="C171" s="716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6"/>
      <c r="C172" s="716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6"/>
      <c r="C173" s="716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7725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6"/>
      <c r="C174" s="716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7725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6"/>
      <c r="C175" s="716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6"/>
      <c r="C176" s="716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7726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6"/>
      <c r="C177" s="716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7727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6"/>
      <c r="C178" s="716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7728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6"/>
      <c r="C179" s="716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7729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6"/>
      <c r="C180" s="716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6"/>
      <c r="C181" s="716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7732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6"/>
      <c r="C182" s="716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7731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6"/>
      <c r="C183" s="716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6"/>
      <c r="C184" s="716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7734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6"/>
      <c r="C185" s="716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6"/>
      <c r="C186" s="716"/>
      <c r="D186" s="720" t="s">
        <v>7725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6"/>
      <c r="C187" s="716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7735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6"/>
      <c r="C188" s="716"/>
      <c r="D188" s="722" t="s">
        <v>7717</v>
      </c>
      <c r="E188" s="712">
        <v>100000</v>
      </c>
      <c r="F188" s="712"/>
      <c r="G188" s="714">
        <f t="shared" ref="G188:G346" si="11">G187-E188+F188</f>
        <v>9800000</v>
      </c>
      <c r="I188" s="710">
        <v>45371</v>
      </c>
      <c r="J188" s="716"/>
      <c r="K188" s="716"/>
      <c r="L188" s="722" t="s">
        <v>7738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6"/>
      <c r="C189" s="716"/>
      <c r="D189" s="720" t="s">
        <v>7733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7739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6"/>
      <c r="C190" s="716"/>
      <c r="D190" s="720" t="s">
        <v>7733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7740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6"/>
      <c r="C191" s="716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7744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6"/>
      <c r="C192" s="716"/>
      <c r="D192" s="720" t="s">
        <v>7736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7750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6"/>
      <c r="C193" s="716"/>
      <c r="D193" s="720" t="s">
        <v>7737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7749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6"/>
      <c r="C194" s="716"/>
      <c r="D194" s="720" t="s">
        <v>7741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7748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6"/>
      <c r="C195" s="716"/>
      <c r="D195" s="720" t="s">
        <v>7742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7747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6"/>
      <c r="C196" s="716"/>
      <c r="D196" s="720" t="s">
        <v>7743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7746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6"/>
      <c r="C197" s="716"/>
      <c r="D197" s="720" t="s">
        <v>7742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7745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6"/>
      <c r="C198" s="716"/>
      <c r="D198" s="720" t="s">
        <v>7742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7744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6"/>
      <c r="C199" s="716"/>
      <c r="D199" s="720" t="s">
        <v>7768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7744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6"/>
      <c r="C200" s="716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7753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6"/>
      <c r="C201" s="716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7754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6"/>
      <c r="C202" s="716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7755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6"/>
      <c r="C203" s="716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7756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6"/>
      <c r="C204" s="716"/>
      <c r="D204" s="722" t="s">
        <v>7770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7757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6"/>
      <c r="C205" s="716"/>
      <c r="D205" s="720" t="s">
        <v>7778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7758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6"/>
      <c r="C206" s="716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7761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6"/>
      <c r="C207" s="716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7762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6"/>
      <c r="C208" s="716"/>
      <c r="D208" s="722" t="s">
        <v>7782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7764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6"/>
      <c r="C209" s="716"/>
      <c r="D209" s="722" t="s">
        <v>7793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7728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6"/>
      <c r="C210" s="716"/>
      <c r="D210" s="722" t="s">
        <v>7793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7763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6"/>
      <c r="C211" s="716"/>
      <c r="D211" s="722" t="s">
        <v>7742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7765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6"/>
      <c r="C212" s="716"/>
      <c r="D212" s="722" t="s">
        <v>7813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7766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6"/>
      <c r="C213" s="716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7767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6"/>
      <c r="C214" s="716"/>
      <c r="D214" s="722" t="s">
        <v>7801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7769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6"/>
      <c r="C215" s="716"/>
      <c r="D215" s="722" t="s">
        <v>7811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6"/>
      <c r="C216" s="716"/>
      <c r="D216" s="722" t="s">
        <v>7815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7771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6"/>
      <c r="C217" s="716"/>
      <c r="D217" s="722" t="s">
        <v>7814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7772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6"/>
      <c r="C218" s="716"/>
      <c r="D218" s="722" t="s">
        <v>7833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7772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6"/>
      <c r="C219" s="716"/>
      <c r="D219" s="722" t="s">
        <v>7818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7773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6"/>
      <c r="C220" s="716"/>
      <c r="D220" s="722" t="s">
        <v>7801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7774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6"/>
      <c r="C221" s="716"/>
      <c r="D221" s="722" t="s">
        <v>7819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7775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6"/>
      <c r="C222" s="716"/>
      <c r="D222" s="722" t="s">
        <v>7820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6"/>
      <c r="C223" s="716"/>
      <c r="D223" s="722" t="s">
        <v>7742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7776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6"/>
      <c r="C224" s="716"/>
      <c r="D224" s="722" t="s">
        <v>7821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7777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6"/>
      <c r="C225" s="716"/>
      <c r="D225" s="722" t="s">
        <v>7822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7777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6"/>
      <c r="C226" s="716"/>
      <c r="D226" s="722" t="s">
        <v>7823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7780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6"/>
      <c r="C227" s="716"/>
      <c r="D227" s="722" t="s">
        <v>7801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7762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6"/>
      <c r="C228" s="716"/>
      <c r="D228" s="722" t="s">
        <v>7827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7779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6"/>
      <c r="C229" s="716"/>
      <c r="D229" s="722" t="s">
        <v>7828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7781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6"/>
      <c r="C230" s="716"/>
      <c r="D230" s="722" t="s">
        <v>7819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7783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6"/>
      <c r="C231" s="716"/>
      <c r="D231" s="722" t="s">
        <v>7831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7784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6"/>
      <c r="C232" s="716"/>
      <c r="D232" s="722" t="s">
        <v>7832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7785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6"/>
      <c r="C233" s="716"/>
      <c r="D233" s="722" t="s">
        <v>7834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6"/>
      <c r="C234" s="716"/>
      <c r="D234" s="722" t="s">
        <v>7832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7786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6"/>
      <c r="C235" s="716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7787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6"/>
      <c r="C236" s="716"/>
      <c r="D236" s="722" t="s">
        <v>7801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7788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6"/>
      <c r="C237" s="716"/>
      <c r="D237" s="722" t="s">
        <v>7813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7726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6"/>
      <c r="C238" s="716"/>
      <c r="D238" s="722" t="s">
        <v>7845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7789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6"/>
      <c r="C239" s="716"/>
      <c r="D239" s="722" t="s">
        <v>7846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7791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6"/>
      <c r="C240" s="716"/>
      <c r="D240" s="722" t="s">
        <v>7848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7792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6"/>
      <c r="C241" s="716"/>
      <c r="D241" s="722" t="s">
        <v>7849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7772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6"/>
      <c r="C242" s="716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7794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6"/>
      <c r="C243" s="716"/>
      <c r="D243" s="722" t="s">
        <v>7851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7795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6"/>
      <c r="C244" s="716"/>
      <c r="D244" s="722" t="s">
        <v>8022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7796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6"/>
      <c r="C245" s="716"/>
      <c r="D245" s="722" t="s">
        <v>7801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6"/>
      <c r="C246" s="716"/>
      <c r="D246" s="722" t="s">
        <v>7831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7799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6"/>
      <c r="C247" s="716"/>
      <c r="D247" s="722" t="s">
        <v>7742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7800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6"/>
      <c r="C248" s="716"/>
      <c r="D248" s="722" t="s">
        <v>7853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7800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6"/>
      <c r="C249" s="716"/>
      <c r="D249" s="722" t="s">
        <v>7742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7724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6"/>
      <c r="C250" s="716"/>
      <c r="D250" s="722" t="s">
        <v>7742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7802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6"/>
      <c r="C251" s="716"/>
      <c r="D251" s="722" t="s">
        <v>7742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7803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6"/>
      <c r="C252" s="716"/>
      <c r="D252" s="722" t="s">
        <v>7858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7804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6"/>
      <c r="C253" s="716"/>
      <c r="D253" s="722" t="s">
        <v>7859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7805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6"/>
      <c r="C254" s="716"/>
      <c r="D254" s="722" t="s">
        <v>7859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7806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6"/>
      <c r="C255" s="716"/>
      <c r="D255" s="722" t="s">
        <v>7860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6"/>
      <c r="C256" s="716"/>
      <c r="D256" s="722" t="s">
        <v>7861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7784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6"/>
      <c r="C257" s="716"/>
      <c r="D257" s="722" t="s">
        <v>7862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7809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6"/>
      <c r="C258" s="716"/>
      <c r="D258" s="722" t="s">
        <v>7863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7810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6"/>
      <c r="C259" s="716"/>
      <c r="D259" s="722" t="s">
        <v>7863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7794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6"/>
      <c r="C260" s="716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7812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6"/>
      <c r="C261" s="716"/>
      <c r="D261" s="722" t="s">
        <v>7865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7817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6"/>
      <c r="C262" s="716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7816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6"/>
      <c r="C263" s="716"/>
      <c r="D263" s="722" t="s">
        <v>7866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7824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6"/>
      <c r="C264" s="716"/>
      <c r="D264" s="722" t="s">
        <v>7867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7825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6"/>
      <c r="C265" s="716"/>
      <c r="D265" s="722" t="s">
        <v>7868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6"/>
      <c r="C266" s="716"/>
      <c r="D266" s="722" t="s">
        <v>7870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7826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6"/>
      <c r="C267" s="716"/>
      <c r="D267" s="722" t="s">
        <v>7870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7762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6"/>
      <c r="C268" s="716"/>
      <c r="D268" s="722" t="s">
        <v>7871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7762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6"/>
      <c r="C269" s="716"/>
      <c r="D269" s="722" t="s">
        <v>7872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7794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6"/>
      <c r="C270" s="716"/>
      <c r="D270" s="722" t="s">
        <v>7873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7840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6"/>
      <c r="C271" s="716"/>
      <c r="D271" s="722" t="s">
        <v>7874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6"/>
      <c r="C272" s="716"/>
      <c r="D272" s="722" t="s">
        <v>7873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6"/>
      <c r="C273" s="716"/>
      <c r="D273" s="722" t="s">
        <v>7875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7839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6"/>
      <c r="C274" s="716"/>
      <c r="D274" s="722" t="s">
        <v>7878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7844</v>
      </c>
      <c r="M274" s="714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6"/>
      <c r="C275" s="716"/>
      <c r="D275" s="722" t="s">
        <v>7879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4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6"/>
      <c r="C276" s="716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7847</v>
      </c>
      <c r="M276" s="714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6"/>
      <c r="C277" s="716"/>
      <c r="D277" s="722" t="s">
        <v>7880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7852</v>
      </c>
      <c r="M277" s="714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6"/>
      <c r="C278" s="716"/>
      <c r="D278" s="722" t="s">
        <v>7873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7854</v>
      </c>
      <c r="M278" s="714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6"/>
      <c r="C279" s="716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7856</v>
      </c>
      <c r="M279" s="714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6"/>
      <c r="C280" s="716"/>
      <c r="D280" s="722" t="s">
        <v>7858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4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6"/>
      <c r="C281" s="716"/>
      <c r="D281" s="722" t="s">
        <v>7882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7857</v>
      </c>
      <c r="M281" s="714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6"/>
      <c r="C282" s="716"/>
      <c r="D282" s="722" t="s">
        <v>7884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7864</v>
      </c>
      <c r="M282" s="714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6"/>
      <c r="C283" s="716"/>
      <c r="D283" s="722" t="s">
        <v>7867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7881</v>
      </c>
      <c r="M283" s="714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6"/>
      <c r="C284" s="716"/>
      <c r="D284" s="722" t="s">
        <v>7733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7883</v>
      </c>
      <c r="M284" s="714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6"/>
      <c r="C285" s="716"/>
      <c r="D285" s="722" t="s">
        <v>7873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50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6"/>
      <c r="C286" s="716"/>
      <c r="D286" s="722" t="s">
        <v>7885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7890</v>
      </c>
      <c r="M286" s="714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6"/>
      <c r="C287" s="716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4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6"/>
      <c r="C288" s="716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50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6"/>
      <c r="C289" s="716"/>
      <c r="D289" s="722" t="s">
        <v>7859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7891</v>
      </c>
      <c r="M289" s="714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6"/>
      <c r="C290" s="716"/>
      <c r="D290" s="722" t="s">
        <v>7893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7892</v>
      </c>
      <c r="M290" s="714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6"/>
      <c r="C291" s="716"/>
      <c r="D291" s="722" t="s">
        <v>7894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7913</v>
      </c>
      <c r="M291" s="714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6"/>
      <c r="C292" s="716"/>
      <c r="D292" s="722" t="s">
        <v>7898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7726</v>
      </c>
      <c r="M292" s="714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6"/>
      <c r="C293" s="716"/>
      <c r="D293" s="722" t="s">
        <v>7899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7912</v>
      </c>
      <c r="M293" s="714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6"/>
      <c r="C294" s="716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7900</v>
      </c>
      <c r="M294" s="714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6"/>
      <c r="C295" s="716"/>
      <c r="D295" s="722" t="s">
        <v>7903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7901</v>
      </c>
      <c r="M295" s="714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6"/>
      <c r="C296" s="716"/>
      <c r="D296" s="722" t="s">
        <v>7874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7902</v>
      </c>
      <c r="M296" s="714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6"/>
      <c r="C297" s="716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7904</v>
      </c>
      <c r="M297" s="714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6"/>
      <c r="C298" s="716"/>
      <c r="D298" s="722" t="s">
        <v>7873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7905</v>
      </c>
      <c r="M298" s="714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6"/>
      <c r="C299" s="716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7906</v>
      </c>
      <c r="M299" s="714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6"/>
      <c r="C300" s="716"/>
      <c r="D300" s="722" t="s">
        <v>7873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7907</v>
      </c>
      <c r="M300" s="714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6"/>
      <c r="C301" s="716"/>
      <c r="D301" s="722" t="s">
        <v>7917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7906</v>
      </c>
      <c r="M301" s="714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6"/>
      <c r="C302" s="716"/>
      <c r="D302" s="722" t="s">
        <v>7919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7906</v>
      </c>
      <c r="M302" s="714">
        <v>100000</v>
      </c>
      <c r="N302" s="712"/>
      <c r="O302" s="714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6"/>
      <c r="C303" s="716"/>
      <c r="D303" s="722" t="s">
        <v>7873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7908</v>
      </c>
      <c r="M303" s="714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6"/>
      <c r="C304" s="716"/>
      <c r="D304" s="722" t="s">
        <v>7921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7909</v>
      </c>
      <c r="M304" s="714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6"/>
      <c r="C305" s="716"/>
      <c r="D305" s="722" t="s">
        <v>7871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7910</v>
      </c>
      <c r="M305" s="714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6"/>
      <c r="C306" s="716"/>
      <c r="D306" s="722" t="s">
        <v>7874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7916</v>
      </c>
      <c r="M306" s="714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6"/>
      <c r="C307" s="716"/>
      <c r="D307" s="722" t="s">
        <v>7924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7769</v>
      </c>
      <c r="M307" s="714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6"/>
      <c r="C308" s="716"/>
      <c r="D308" s="722" t="s">
        <v>7926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50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6"/>
      <c r="C309" s="716"/>
      <c r="D309" s="722" t="s">
        <v>7873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7918</v>
      </c>
      <c r="M309" s="714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6"/>
      <c r="C310" s="716"/>
      <c r="D310" s="722" t="s">
        <v>7927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7922</v>
      </c>
      <c r="M310" s="714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6"/>
      <c r="C311" s="716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7923</v>
      </c>
      <c r="M311" s="714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6"/>
      <c r="C312" s="716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7905</v>
      </c>
      <c r="M312" s="714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6"/>
      <c r="C313" s="716"/>
      <c r="D313" s="722" t="s">
        <v>7871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4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6"/>
      <c r="C314" s="716"/>
      <c r="D314" s="722" t="s">
        <v>7960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7925</v>
      </c>
      <c r="M314" s="714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6"/>
      <c r="C315" s="716"/>
      <c r="D315" s="722" t="s">
        <v>7873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7930</v>
      </c>
      <c r="M315" s="714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6"/>
      <c r="C316" s="716"/>
      <c r="D316" s="722" t="s">
        <v>7961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7931</v>
      </c>
      <c r="M316" s="714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6"/>
      <c r="C317" s="716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7932</v>
      </c>
      <c r="M317" s="714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6"/>
      <c r="C318" s="716"/>
      <c r="D318" s="722" t="s">
        <v>7966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7913</v>
      </c>
      <c r="M318" s="714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6"/>
      <c r="C319" s="716"/>
      <c r="D319" s="722" t="s">
        <v>8009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7933</v>
      </c>
      <c r="M319" s="714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6"/>
      <c r="C320" s="716"/>
      <c r="D320" s="722" t="s">
        <v>8009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7934</v>
      </c>
      <c r="M320" s="714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6"/>
      <c r="C321" s="716"/>
      <c r="D321" s="722" t="s">
        <v>8009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7935</v>
      </c>
      <c r="M321" s="714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6"/>
      <c r="C322" s="716"/>
      <c r="D322" s="722" t="s">
        <v>8009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7936</v>
      </c>
      <c r="M322" s="714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6"/>
      <c r="C323" s="716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7937</v>
      </c>
      <c r="M323" s="714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6"/>
      <c r="C324" s="716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7913</v>
      </c>
      <c r="M324" s="714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6"/>
      <c r="C325" s="716" t="s">
        <v>1935</v>
      </c>
      <c r="D325" s="722" t="s">
        <v>7982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7938</v>
      </c>
      <c r="M325" s="714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6"/>
      <c r="C326" s="716" t="s">
        <v>8010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7939</v>
      </c>
      <c r="M326" s="714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42"/>
      <c r="C327" s="716" t="s">
        <v>8010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7940</v>
      </c>
      <c r="M327" s="714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6"/>
      <c r="C328" s="716"/>
      <c r="D328" s="722" t="s">
        <v>7977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7935</v>
      </c>
      <c r="M328" s="714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6"/>
      <c r="C329" s="716"/>
      <c r="D329" s="722" t="s">
        <v>7978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7942</v>
      </c>
      <c r="M329" s="714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42"/>
      <c r="C330" s="742"/>
      <c r="D330" s="724" t="s">
        <v>7197</v>
      </c>
      <c r="E330" s="712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7943</v>
      </c>
      <c r="M330" s="714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10">
        <v>45513</v>
      </c>
      <c r="B331" s="742"/>
      <c r="C331" s="742"/>
      <c r="D331" s="722" t="s">
        <v>7873</v>
      </c>
      <c r="E331" s="712">
        <v>70000</v>
      </c>
      <c r="F331" s="712"/>
      <c r="G331" s="714">
        <f t="shared" si="11"/>
        <v>2827235</v>
      </c>
      <c r="H331" s="725"/>
      <c r="I331" s="710">
        <v>45497</v>
      </c>
      <c r="J331" s="716"/>
      <c r="K331" s="716"/>
      <c r="L331" s="722" t="s">
        <v>7913</v>
      </c>
      <c r="M331" s="714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10">
        <v>45513</v>
      </c>
      <c r="B332" s="742" t="s">
        <v>8011</v>
      </c>
      <c r="C332" s="742" t="s">
        <v>8034</v>
      </c>
      <c r="D332" s="722" t="s">
        <v>8033</v>
      </c>
      <c r="E332" s="712">
        <v>32000</v>
      </c>
      <c r="F332" s="712"/>
      <c r="G332" s="714">
        <f t="shared" si="11"/>
        <v>2795235</v>
      </c>
      <c r="H332" s="725"/>
      <c r="I332" s="710">
        <v>45498</v>
      </c>
      <c r="J332" s="716"/>
      <c r="K332" s="716"/>
      <c r="L332" s="722" t="s">
        <v>7944</v>
      </c>
      <c r="M332" s="714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10">
        <v>45514</v>
      </c>
      <c r="B333" s="742" t="s">
        <v>8041</v>
      </c>
      <c r="C333" s="742"/>
      <c r="D333" s="722" t="s">
        <v>8035</v>
      </c>
      <c r="E333" s="712">
        <v>20000</v>
      </c>
      <c r="F333" s="712"/>
      <c r="G333" s="714">
        <f t="shared" si="11"/>
        <v>2775235</v>
      </c>
      <c r="H333" s="725"/>
      <c r="I333" s="710">
        <v>45499</v>
      </c>
      <c r="J333" s="716"/>
      <c r="K333" s="716"/>
      <c r="L333" s="722" t="s">
        <v>7945</v>
      </c>
      <c r="M333" s="714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10">
        <v>45514</v>
      </c>
      <c r="B334" s="742" t="s">
        <v>8036</v>
      </c>
      <c r="C334" s="742" t="s">
        <v>8036</v>
      </c>
      <c r="D334" s="722" t="s">
        <v>7510</v>
      </c>
      <c r="E334" s="712">
        <v>500000</v>
      </c>
      <c r="F334" s="712"/>
      <c r="G334" s="714">
        <f t="shared" si="11"/>
        <v>2275235</v>
      </c>
      <c r="H334" s="725"/>
      <c r="I334" s="710">
        <v>45502</v>
      </c>
      <c r="J334" s="716"/>
      <c r="K334" s="716"/>
      <c r="L334" s="722" t="s">
        <v>7913</v>
      </c>
      <c r="M334" s="714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10">
        <v>45514</v>
      </c>
      <c r="B335" s="742" t="s">
        <v>8041</v>
      </c>
      <c r="C335" s="742" t="s">
        <v>8037</v>
      </c>
      <c r="D335" s="722" t="s">
        <v>8038</v>
      </c>
      <c r="E335" s="712">
        <v>30000</v>
      </c>
      <c r="F335" s="712"/>
      <c r="G335" s="714">
        <f t="shared" si="11"/>
        <v>2245235</v>
      </c>
      <c r="H335" s="725"/>
      <c r="I335" s="710">
        <v>45502</v>
      </c>
      <c r="J335" s="716"/>
      <c r="K335" s="716"/>
      <c r="L335" s="722" t="s">
        <v>7958</v>
      </c>
      <c r="M335" s="714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10">
        <v>45517</v>
      </c>
      <c r="B336" s="742" t="s">
        <v>8011</v>
      </c>
      <c r="C336" s="742" t="s">
        <v>8034</v>
      </c>
      <c r="D336" s="722" t="s">
        <v>8033</v>
      </c>
      <c r="E336" s="712">
        <v>45000</v>
      </c>
      <c r="F336" s="712"/>
      <c r="G336" s="714">
        <f t="shared" si="11"/>
        <v>2200235</v>
      </c>
      <c r="I336" s="710">
        <v>45502</v>
      </c>
      <c r="J336" s="716"/>
      <c r="K336" s="716"/>
      <c r="L336" s="722" t="s">
        <v>7957</v>
      </c>
      <c r="M336" s="714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10">
        <v>45519</v>
      </c>
      <c r="B337" s="742" t="s">
        <v>8036</v>
      </c>
      <c r="C337" s="742" t="s">
        <v>8036</v>
      </c>
      <c r="D337" s="722" t="s">
        <v>7510</v>
      </c>
      <c r="E337" s="712">
        <v>850000</v>
      </c>
      <c r="F337" s="712"/>
      <c r="G337" s="714">
        <f t="shared" si="11"/>
        <v>1350235</v>
      </c>
      <c r="I337" s="710">
        <v>45503</v>
      </c>
      <c r="J337" s="716"/>
      <c r="K337" s="716"/>
      <c r="L337" s="722" t="s">
        <v>7959</v>
      </c>
      <c r="M337" s="714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10">
        <v>45519</v>
      </c>
      <c r="B338" s="742" t="s">
        <v>8085</v>
      </c>
      <c r="C338" s="742" t="s">
        <v>8086</v>
      </c>
      <c r="D338" s="722" t="s">
        <v>8087</v>
      </c>
      <c r="E338" s="712">
        <v>159040</v>
      </c>
      <c r="F338" s="712"/>
      <c r="G338" s="714">
        <f t="shared" si="11"/>
        <v>1191195</v>
      </c>
      <c r="I338" s="710">
        <v>45503</v>
      </c>
      <c r="J338" s="716"/>
      <c r="K338" s="716"/>
      <c r="L338" s="722" t="s">
        <v>7944</v>
      </c>
      <c r="M338" s="714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10">
        <v>45521</v>
      </c>
      <c r="B339" s="742" t="s">
        <v>8036</v>
      </c>
      <c r="C339" s="742"/>
      <c r="D339" s="722" t="s">
        <v>7510</v>
      </c>
      <c r="E339" s="712">
        <v>650000</v>
      </c>
      <c r="F339" s="712"/>
      <c r="G339" s="714">
        <f t="shared" si="11"/>
        <v>541195</v>
      </c>
      <c r="I339" s="710">
        <v>45503</v>
      </c>
      <c r="J339" s="716"/>
      <c r="K339" s="716"/>
      <c r="L339" s="722" t="s">
        <v>7973</v>
      </c>
      <c r="M339" s="714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10">
        <v>45523</v>
      </c>
      <c r="B340" s="742" t="s">
        <v>8036</v>
      </c>
      <c r="C340" s="742"/>
      <c r="D340" s="722" t="s">
        <v>7510</v>
      </c>
      <c r="E340" s="712">
        <v>541200</v>
      </c>
      <c r="F340" s="712"/>
      <c r="G340" s="714">
        <f t="shared" si="11"/>
        <v>-5</v>
      </c>
      <c r="I340" s="710"/>
      <c r="J340" s="716"/>
      <c r="K340" s="716"/>
      <c r="L340" s="722"/>
      <c r="M340" s="714"/>
      <c r="N340" s="712"/>
      <c r="O340" s="714"/>
      <c r="R340" s="12"/>
      <c r="S340" s="568"/>
      <c r="T340" s="339"/>
      <c r="U340" s="339"/>
      <c r="V340" s="507"/>
    </row>
    <row r="341" spans="1:22" ht="24" x14ac:dyDescent="0.25">
      <c r="A341" s="710">
        <v>45526</v>
      </c>
      <c r="B341" s="742"/>
      <c r="C341" s="742"/>
      <c r="D341" s="722" t="s">
        <v>8081</v>
      </c>
      <c r="E341" s="712"/>
      <c r="F341" s="712">
        <v>6709743</v>
      </c>
      <c r="G341" s="714">
        <f>F341</f>
        <v>6709743</v>
      </c>
      <c r="I341" s="710">
        <v>45503</v>
      </c>
      <c r="J341" s="716"/>
      <c r="K341" s="716"/>
      <c r="L341" s="722" t="s">
        <v>7974</v>
      </c>
      <c r="M341" s="714">
        <v>8800</v>
      </c>
      <c r="N341" s="712"/>
      <c r="O341" s="714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10">
        <v>45526</v>
      </c>
      <c r="B342" s="742"/>
      <c r="C342" s="742"/>
      <c r="D342" s="724" t="s">
        <v>7197</v>
      </c>
      <c r="E342" s="712">
        <v>67097</v>
      </c>
      <c r="F342" s="712"/>
      <c r="G342" s="714">
        <f t="shared" si="11"/>
        <v>6642646</v>
      </c>
      <c r="I342" s="710">
        <v>45503</v>
      </c>
      <c r="J342" s="716"/>
      <c r="K342" s="716"/>
      <c r="L342" s="722" t="s">
        <v>7975</v>
      </c>
      <c r="M342" s="714">
        <v>20000</v>
      </c>
      <c r="N342" s="712"/>
      <c r="O342" s="714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10">
        <v>45526</v>
      </c>
      <c r="B343" s="743" t="s">
        <v>8110</v>
      </c>
      <c r="C343" s="742" t="s">
        <v>8026</v>
      </c>
      <c r="D343" s="722" t="s">
        <v>8113</v>
      </c>
      <c r="E343" s="712">
        <v>97400</v>
      </c>
      <c r="F343" s="712"/>
      <c r="G343" s="714">
        <f t="shared" si="11"/>
        <v>6545246</v>
      </c>
      <c r="I343" s="710">
        <v>45503</v>
      </c>
      <c r="J343" s="716"/>
      <c r="K343" s="716"/>
      <c r="L343" s="722" t="s">
        <v>7976</v>
      </c>
      <c r="M343" s="714">
        <v>142000</v>
      </c>
      <c r="N343" s="712"/>
      <c r="O343" s="714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10">
        <v>45527</v>
      </c>
      <c r="B344" s="742"/>
      <c r="C344" s="742"/>
      <c r="D344" s="722" t="s">
        <v>7379</v>
      </c>
      <c r="E344" s="712">
        <v>1000000</v>
      </c>
      <c r="F344" s="712"/>
      <c r="G344" s="714">
        <f t="shared" si="11"/>
        <v>5545246</v>
      </c>
      <c r="H344" s="725"/>
      <c r="I344" s="710">
        <v>45503</v>
      </c>
      <c r="J344" s="716"/>
      <c r="K344" s="716"/>
      <c r="L344" s="722" t="s">
        <v>7522</v>
      </c>
      <c r="M344" s="714"/>
      <c r="N344" s="712">
        <v>2500000</v>
      </c>
      <c r="O344" s="714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10">
        <v>45527</v>
      </c>
      <c r="B345" s="742"/>
      <c r="C345" s="742"/>
      <c r="D345" s="722" t="s">
        <v>8115</v>
      </c>
      <c r="E345" s="712">
        <v>125600</v>
      </c>
      <c r="F345" s="712"/>
      <c r="G345" s="714">
        <f t="shared" si="11"/>
        <v>5419646</v>
      </c>
      <c r="H345" s="725"/>
      <c r="I345" s="710">
        <v>45503</v>
      </c>
      <c r="J345" s="716"/>
      <c r="K345" s="716"/>
      <c r="L345" s="724" t="s">
        <v>7197</v>
      </c>
      <c r="M345" s="750">
        <v>25000</v>
      </c>
      <c r="N345" s="712"/>
      <c r="O345" s="714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10">
        <v>45527</v>
      </c>
      <c r="B346" s="742" t="s">
        <v>8124</v>
      </c>
      <c r="C346" s="742" t="s">
        <v>8123</v>
      </c>
      <c r="D346" s="722" t="s">
        <v>8122</v>
      </c>
      <c r="E346" s="712">
        <v>500000</v>
      </c>
      <c r="F346" s="712"/>
      <c r="G346" s="714">
        <f t="shared" si="11"/>
        <v>4919646</v>
      </c>
      <c r="H346" s="725"/>
      <c r="I346" s="710">
        <v>45506</v>
      </c>
      <c r="J346" s="716"/>
      <c r="K346" s="716"/>
      <c r="L346" s="722" t="s">
        <v>7913</v>
      </c>
      <c r="M346" s="714">
        <v>50000</v>
      </c>
      <c r="N346" s="712"/>
      <c r="O346" s="714">
        <f t="shared" si="12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23"/>
      <c r="B347" s="742"/>
      <c r="C347" s="742"/>
      <c r="D347" s="722"/>
      <c r="E347" s="712"/>
      <c r="F347" s="712"/>
      <c r="G347" s="714"/>
      <c r="H347" s="725"/>
      <c r="I347" s="710">
        <v>45506</v>
      </c>
      <c r="J347" s="716"/>
      <c r="K347" s="716"/>
      <c r="L347" s="722" t="s">
        <v>7972</v>
      </c>
      <c r="M347" s="714">
        <v>250000</v>
      </c>
      <c r="N347" s="712"/>
      <c r="O347" s="714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40"/>
      <c r="B348" s="748"/>
      <c r="C348" s="748"/>
      <c r="D348" s="720"/>
      <c r="E348" s="712"/>
      <c r="F348" s="712"/>
      <c r="G348" s="714"/>
      <c r="I348" s="710">
        <v>45506</v>
      </c>
      <c r="J348" s="716"/>
      <c r="K348" s="716"/>
      <c r="L348" s="722" t="s">
        <v>7972</v>
      </c>
      <c r="M348" s="714">
        <v>100000</v>
      </c>
      <c r="N348" s="712"/>
      <c r="O348" s="714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40"/>
      <c r="B349" s="748"/>
      <c r="C349" s="748"/>
      <c r="D349" s="720"/>
      <c r="E349" s="712"/>
      <c r="F349" s="712"/>
      <c r="G349" s="714"/>
      <c r="I349" s="710">
        <v>45507</v>
      </c>
      <c r="J349" s="716"/>
      <c r="K349" s="716"/>
      <c r="L349" s="722" t="s">
        <v>7972</v>
      </c>
      <c r="M349" s="714">
        <v>200000</v>
      </c>
      <c r="N349" s="712"/>
      <c r="O349" s="714">
        <f t="shared" si="12"/>
        <v>1696606.67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8"/>
      <c r="C350" s="748"/>
      <c r="D350" s="720"/>
      <c r="E350" s="712"/>
      <c r="F350" s="712"/>
      <c r="G350" s="714"/>
      <c r="I350" s="710">
        <v>45507</v>
      </c>
      <c r="J350" s="716"/>
      <c r="K350" s="716"/>
      <c r="L350" s="722" t="s">
        <v>7979</v>
      </c>
      <c r="M350" s="714">
        <v>9770</v>
      </c>
      <c r="N350" s="712"/>
      <c r="O350" s="714">
        <f t="shared" si="12"/>
        <v>1686836.67</v>
      </c>
      <c r="R350" s="12"/>
      <c r="S350" s="568"/>
      <c r="T350" s="339"/>
      <c r="U350" s="339"/>
      <c r="V350" s="507"/>
    </row>
    <row r="351" spans="1:22" ht="24" x14ac:dyDescent="0.25">
      <c r="A351" s="740"/>
      <c r="B351" s="748"/>
      <c r="C351" s="748"/>
      <c r="D351" s="720"/>
      <c r="E351" s="712"/>
      <c r="F351" s="712"/>
      <c r="G351" s="714"/>
      <c r="I351" s="710">
        <v>45507</v>
      </c>
      <c r="J351" s="716"/>
      <c r="K351" s="716"/>
      <c r="L351" s="722" t="s">
        <v>7980</v>
      </c>
      <c r="M351" s="714">
        <v>51000</v>
      </c>
      <c r="N351" s="712"/>
      <c r="O351" s="714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40"/>
      <c r="B352" s="748"/>
      <c r="C352" s="748"/>
      <c r="D352" s="720"/>
      <c r="E352" s="712"/>
      <c r="F352" s="712"/>
      <c r="G352" s="714"/>
      <c r="I352" s="710">
        <v>45507</v>
      </c>
      <c r="J352" s="716"/>
      <c r="K352" s="716"/>
      <c r="L352" s="722" t="s">
        <v>7981</v>
      </c>
      <c r="M352" s="714">
        <v>48000</v>
      </c>
      <c r="N352" s="712"/>
      <c r="O352" s="714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40"/>
      <c r="B353" s="748"/>
      <c r="C353" s="748"/>
      <c r="D353" s="720"/>
      <c r="E353" s="712"/>
      <c r="F353" s="712"/>
      <c r="G353" s="714"/>
      <c r="I353" s="710">
        <v>45509</v>
      </c>
      <c r="J353" s="716"/>
      <c r="K353" s="716"/>
      <c r="L353" s="722" t="s">
        <v>7985</v>
      </c>
      <c r="M353" s="714">
        <v>300000</v>
      </c>
      <c r="N353" s="712"/>
      <c r="O353" s="714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40"/>
      <c r="B354" s="748"/>
      <c r="C354" s="748"/>
      <c r="D354" s="720"/>
      <c r="E354" s="712"/>
      <c r="F354" s="712"/>
      <c r="G354" s="714"/>
      <c r="I354" s="710">
        <v>45509</v>
      </c>
      <c r="J354" s="716"/>
      <c r="K354" s="716"/>
      <c r="L354" s="722" t="s">
        <v>7983</v>
      </c>
      <c r="M354" s="714">
        <v>441625</v>
      </c>
      <c r="N354" s="712"/>
      <c r="O354" s="714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8"/>
      <c r="C355" s="748"/>
      <c r="D355" s="720"/>
      <c r="E355" s="712"/>
      <c r="F355" s="712"/>
      <c r="G355" s="714"/>
      <c r="I355" s="710">
        <v>45510</v>
      </c>
      <c r="J355" s="716" t="s">
        <v>8003</v>
      </c>
      <c r="K355" s="741" t="s">
        <v>8004</v>
      </c>
      <c r="L355" s="722" t="s">
        <v>7984</v>
      </c>
      <c r="M355" s="714">
        <v>60000</v>
      </c>
      <c r="N355" s="712"/>
      <c r="O355" s="714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8"/>
      <c r="C356" s="748"/>
      <c r="D356" s="720"/>
      <c r="E356" s="712"/>
      <c r="F356" s="712"/>
      <c r="G356" s="714"/>
      <c r="I356" s="710">
        <v>45510</v>
      </c>
      <c r="J356" s="742" t="s">
        <v>8011</v>
      </c>
      <c r="K356" s="743" t="s">
        <v>7988</v>
      </c>
      <c r="L356" s="722" t="s">
        <v>7989</v>
      </c>
      <c r="M356" s="714">
        <v>150000</v>
      </c>
      <c r="N356" s="712"/>
      <c r="O356" s="714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8"/>
      <c r="C357" s="748"/>
      <c r="D357" s="720"/>
      <c r="E357" s="712"/>
      <c r="F357" s="712"/>
      <c r="G357" s="714"/>
      <c r="I357" s="710">
        <v>45511</v>
      </c>
      <c r="J357" s="742" t="s">
        <v>7986</v>
      </c>
      <c r="K357" s="743" t="s">
        <v>6488</v>
      </c>
      <c r="L357" s="722" t="s">
        <v>7987</v>
      </c>
      <c r="M357" s="714">
        <v>123300</v>
      </c>
      <c r="N357" s="712"/>
      <c r="O357" s="714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8"/>
      <c r="C358" s="748"/>
      <c r="D358" s="720"/>
      <c r="E358" s="712"/>
      <c r="F358" s="712"/>
      <c r="G358" s="714"/>
      <c r="I358" s="710">
        <v>45511</v>
      </c>
      <c r="J358" s="742" t="s">
        <v>8014</v>
      </c>
      <c r="K358" s="743" t="s">
        <v>7990</v>
      </c>
      <c r="L358" s="722" t="s">
        <v>7991</v>
      </c>
      <c r="M358" s="714">
        <v>40800</v>
      </c>
      <c r="N358" s="712"/>
      <c r="O358" s="714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8"/>
      <c r="C359" s="748"/>
      <c r="D359" s="720"/>
      <c r="E359" s="712"/>
      <c r="F359" s="712"/>
      <c r="G359" s="714"/>
      <c r="I359" s="710">
        <v>45511</v>
      </c>
      <c r="J359" s="743" t="s">
        <v>7992</v>
      </c>
      <c r="K359" s="742" t="s">
        <v>7993</v>
      </c>
      <c r="L359" s="722" t="s">
        <v>7996</v>
      </c>
      <c r="M359" s="714">
        <v>74000</v>
      </c>
      <c r="N359" s="712"/>
      <c r="O359" s="714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40"/>
      <c r="B360" s="748"/>
      <c r="C360" s="748"/>
      <c r="D360" s="720"/>
      <c r="E360" s="712"/>
      <c r="F360" s="712"/>
      <c r="G360" s="714"/>
      <c r="I360" s="710">
        <v>45511</v>
      </c>
      <c r="J360" s="742" t="s">
        <v>7994</v>
      </c>
      <c r="K360" s="742" t="s">
        <v>7995</v>
      </c>
      <c r="L360" s="722" t="s">
        <v>7997</v>
      </c>
      <c r="M360" s="714">
        <v>8730</v>
      </c>
      <c r="N360" s="712"/>
      <c r="O360" s="714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40"/>
      <c r="B361" s="748"/>
      <c r="C361" s="748"/>
      <c r="D361" s="720"/>
      <c r="E361" s="712"/>
      <c r="F361" s="712"/>
      <c r="G361" s="714"/>
      <c r="I361" s="710">
        <v>45511</v>
      </c>
      <c r="J361" s="742" t="s">
        <v>8012</v>
      </c>
      <c r="K361" s="742" t="s">
        <v>7995</v>
      </c>
      <c r="L361" s="722" t="s">
        <v>7998</v>
      </c>
      <c r="M361" s="714">
        <v>19800</v>
      </c>
      <c r="N361" s="712"/>
      <c r="O361" s="714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40"/>
      <c r="B362" s="748"/>
      <c r="C362" s="748"/>
      <c r="D362" s="720"/>
      <c r="E362" s="712"/>
      <c r="F362" s="712"/>
      <c r="G362" s="714"/>
      <c r="I362" s="710">
        <v>45511</v>
      </c>
      <c r="J362" s="742" t="s">
        <v>7986</v>
      </c>
      <c r="K362" s="742" t="s">
        <v>8000</v>
      </c>
      <c r="L362" s="722" t="s">
        <v>7999</v>
      </c>
      <c r="M362" s="714">
        <v>100000</v>
      </c>
      <c r="N362" s="712"/>
      <c r="O362" s="714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8"/>
      <c r="C363" s="748"/>
      <c r="D363" s="720"/>
      <c r="E363" s="712"/>
      <c r="F363" s="712"/>
      <c r="G363" s="714"/>
      <c r="I363" s="710">
        <v>45511</v>
      </c>
      <c r="J363" s="742" t="s">
        <v>8013</v>
      </c>
      <c r="K363" s="742" t="s">
        <v>8002</v>
      </c>
      <c r="L363" s="722" t="s">
        <v>8001</v>
      </c>
      <c r="M363" s="714">
        <v>93000</v>
      </c>
      <c r="N363" s="712"/>
      <c r="O363" s="714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40"/>
      <c r="B364" s="748"/>
      <c r="C364" s="748"/>
      <c r="D364" s="720"/>
      <c r="E364" s="712"/>
      <c r="F364" s="712"/>
      <c r="G364" s="714"/>
      <c r="I364" s="710">
        <v>45511</v>
      </c>
      <c r="J364" s="742" t="s">
        <v>8014</v>
      </c>
      <c r="K364" s="742" t="s">
        <v>7995</v>
      </c>
      <c r="L364" s="722" t="s">
        <v>8006</v>
      </c>
      <c r="M364" s="714">
        <v>49350</v>
      </c>
      <c r="N364" s="712"/>
      <c r="O364" s="714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40"/>
      <c r="B365" s="748"/>
      <c r="C365" s="748"/>
      <c r="D365" s="720"/>
      <c r="E365" s="712"/>
      <c r="F365" s="712"/>
      <c r="G365" s="714"/>
      <c r="I365" s="710">
        <v>45511</v>
      </c>
      <c r="J365" s="742" t="s">
        <v>7986</v>
      </c>
      <c r="K365" s="742" t="s">
        <v>7995</v>
      </c>
      <c r="L365" s="722" t="s">
        <v>8005</v>
      </c>
      <c r="M365" s="714">
        <v>96668</v>
      </c>
      <c r="N365" s="712"/>
      <c r="O365" s="714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40"/>
      <c r="B366" s="748"/>
      <c r="C366" s="748"/>
      <c r="D366" s="720"/>
      <c r="E366" s="712"/>
      <c r="F366" s="712"/>
      <c r="G366" s="714"/>
      <c r="I366" s="710">
        <v>45511</v>
      </c>
      <c r="J366" s="742"/>
      <c r="K366" s="742"/>
      <c r="L366" s="722" t="s">
        <v>8007</v>
      </c>
      <c r="M366" s="714"/>
      <c r="N366" s="712">
        <v>1958338</v>
      </c>
      <c r="O366" s="714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40"/>
      <c r="B367" s="748"/>
      <c r="C367" s="748"/>
      <c r="D367" s="720"/>
      <c r="E367" s="712"/>
      <c r="F367" s="712"/>
      <c r="G367" s="714"/>
      <c r="I367" s="710">
        <v>45511</v>
      </c>
      <c r="J367" s="716"/>
      <c r="K367" s="716"/>
      <c r="L367" s="724" t="s">
        <v>7197</v>
      </c>
      <c r="M367" s="750">
        <v>20000</v>
      </c>
      <c r="N367" s="712"/>
      <c r="O367" s="714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40"/>
      <c r="B368" s="748"/>
      <c r="C368" s="748"/>
      <c r="D368" s="720"/>
      <c r="E368" s="712"/>
      <c r="F368" s="712"/>
      <c r="G368" s="714"/>
      <c r="I368" s="710">
        <v>45512</v>
      </c>
      <c r="J368" s="742" t="s">
        <v>8015</v>
      </c>
      <c r="K368" s="742" t="s">
        <v>8016</v>
      </c>
      <c r="L368" s="722" t="s">
        <v>8017</v>
      </c>
      <c r="M368" s="714">
        <v>32000</v>
      </c>
      <c r="N368" s="712"/>
      <c r="O368" s="714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40"/>
      <c r="B369" s="748"/>
      <c r="C369" s="748"/>
      <c r="D369" s="720"/>
      <c r="E369" s="712"/>
      <c r="F369" s="712"/>
      <c r="G369" s="714"/>
      <c r="I369" s="710">
        <v>45512</v>
      </c>
      <c r="J369" s="742" t="s">
        <v>7986</v>
      </c>
      <c r="K369" s="742" t="s">
        <v>7995</v>
      </c>
      <c r="L369" s="722" t="s">
        <v>8019</v>
      </c>
      <c r="M369" s="714">
        <v>34000</v>
      </c>
      <c r="N369" s="712"/>
      <c r="O369" s="714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40"/>
      <c r="B370" s="748"/>
      <c r="C370" s="748"/>
      <c r="D370" s="720"/>
      <c r="E370" s="712"/>
      <c r="F370" s="712"/>
      <c r="G370" s="714"/>
      <c r="I370" s="710">
        <v>45512</v>
      </c>
      <c r="J370" s="742" t="s">
        <v>7986</v>
      </c>
      <c r="K370" s="742" t="s">
        <v>7995</v>
      </c>
      <c r="L370" s="722" t="s">
        <v>8018</v>
      </c>
      <c r="M370" s="714">
        <v>49870</v>
      </c>
      <c r="N370" s="712"/>
      <c r="O370" s="714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40"/>
      <c r="B371" s="748"/>
      <c r="C371" s="748"/>
      <c r="D371" s="720"/>
      <c r="E371" s="712"/>
      <c r="F371" s="712"/>
      <c r="G371" s="714"/>
      <c r="I371" s="710">
        <v>45512</v>
      </c>
      <c r="J371" s="742" t="s">
        <v>8027</v>
      </c>
      <c r="K371" s="742" t="s">
        <v>8026</v>
      </c>
      <c r="L371" s="722" t="s">
        <v>8025</v>
      </c>
      <c r="M371" s="714">
        <v>300000</v>
      </c>
      <c r="N371" s="712"/>
      <c r="O371" s="714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40"/>
      <c r="B372" s="748"/>
      <c r="C372" s="748"/>
      <c r="D372" s="720"/>
      <c r="E372" s="712"/>
      <c r="F372" s="712"/>
      <c r="G372" s="714"/>
      <c r="I372" s="710">
        <v>45512</v>
      </c>
      <c r="J372" s="742" t="s">
        <v>8015</v>
      </c>
      <c r="K372" s="742" t="s">
        <v>8021</v>
      </c>
      <c r="L372" s="722" t="s">
        <v>8020</v>
      </c>
      <c r="M372" s="714">
        <v>42000</v>
      </c>
      <c r="N372" s="712"/>
      <c r="O372" s="714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40"/>
      <c r="B373" s="748"/>
      <c r="C373" s="748"/>
      <c r="D373" s="720"/>
      <c r="E373" s="712"/>
      <c r="F373" s="712"/>
      <c r="G373" s="714"/>
      <c r="I373" s="710">
        <v>45513</v>
      </c>
      <c r="J373" s="742" t="s">
        <v>8039</v>
      </c>
      <c r="K373" s="742" t="s">
        <v>7993</v>
      </c>
      <c r="L373" s="722" t="s">
        <v>8028</v>
      </c>
      <c r="M373" s="714">
        <v>40000</v>
      </c>
      <c r="N373" s="712"/>
      <c r="O373" s="714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40"/>
      <c r="B374" s="748"/>
      <c r="C374" s="748"/>
      <c r="D374" s="720"/>
      <c r="E374" s="712"/>
      <c r="F374" s="712"/>
      <c r="G374" s="714"/>
      <c r="I374" s="710">
        <v>45513</v>
      </c>
      <c r="J374" s="742" t="s">
        <v>8066</v>
      </c>
      <c r="K374" s="742" t="s">
        <v>7995</v>
      </c>
      <c r="L374" s="722" t="s">
        <v>8068</v>
      </c>
      <c r="M374" s="714">
        <v>10500</v>
      </c>
      <c r="N374" s="712"/>
      <c r="O374" s="714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40"/>
      <c r="B375" s="748"/>
      <c r="C375" s="748"/>
      <c r="D375" s="720"/>
      <c r="E375" s="712"/>
      <c r="F375" s="712"/>
      <c r="G375" s="714"/>
      <c r="I375" s="710">
        <v>45513</v>
      </c>
      <c r="J375" s="742" t="s">
        <v>8015</v>
      </c>
      <c r="K375" s="742" t="s">
        <v>8030</v>
      </c>
      <c r="L375" s="722" t="s">
        <v>8029</v>
      </c>
      <c r="M375" s="714">
        <v>200000</v>
      </c>
      <c r="N375" s="712"/>
      <c r="O375" s="714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40"/>
      <c r="B376" s="748"/>
      <c r="C376" s="748"/>
      <c r="D376" s="720"/>
      <c r="E376" s="712"/>
      <c r="F376" s="712"/>
      <c r="G376" s="714"/>
      <c r="I376" s="710">
        <v>45514</v>
      </c>
      <c r="J376" s="742" t="s">
        <v>8040</v>
      </c>
      <c r="K376" s="742" t="s">
        <v>8031</v>
      </c>
      <c r="L376" s="722" t="s">
        <v>8032</v>
      </c>
      <c r="M376" s="714">
        <v>110550</v>
      </c>
      <c r="N376" s="712"/>
      <c r="O376" s="714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40"/>
      <c r="B377" s="748"/>
      <c r="C377" s="748"/>
      <c r="D377" s="720"/>
      <c r="E377" s="712"/>
      <c r="F377" s="712"/>
      <c r="G377" s="714"/>
      <c r="I377" s="710">
        <v>45514</v>
      </c>
      <c r="J377" s="742" t="s">
        <v>8042</v>
      </c>
      <c r="K377" s="742" t="s">
        <v>8044</v>
      </c>
      <c r="L377" s="722" t="s">
        <v>8043</v>
      </c>
      <c r="M377" s="714">
        <v>200000</v>
      </c>
      <c r="N377" s="712"/>
      <c r="O377" s="714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40"/>
      <c r="B378" s="748"/>
      <c r="C378" s="748"/>
      <c r="D378" s="720"/>
      <c r="E378" s="712"/>
      <c r="F378" s="712"/>
      <c r="G378" s="714"/>
      <c r="I378" s="710">
        <v>45514</v>
      </c>
      <c r="J378" s="742" t="s">
        <v>8041</v>
      </c>
      <c r="K378" s="742" t="s">
        <v>8047</v>
      </c>
      <c r="L378" s="722" t="s">
        <v>8046</v>
      </c>
      <c r="M378" s="714">
        <v>65000</v>
      </c>
      <c r="N378" s="712"/>
      <c r="O378" s="714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40"/>
      <c r="B379" s="748"/>
      <c r="C379" s="748"/>
      <c r="D379" s="720"/>
      <c r="E379" s="712"/>
      <c r="F379" s="712"/>
      <c r="G379" s="714"/>
      <c r="I379" s="710">
        <v>45515</v>
      </c>
      <c r="J379" s="742" t="s">
        <v>8050</v>
      </c>
      <c r="K379" s="742" t="s">
        <v>7995</v>
      </c>
      <c r="L379" s="722" t="s">
        <v>8048</v>
      </c>
      <c r="M379" s="714">
        <v>50000</v>
      </c>
      <c r="N379" s="712"/>
      <c r="O379" s="714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40"/>
      <c r="B380" s="748"/>
      <c r="C380" s="748"/>
      <c r="D380" s="720"/>
      <c r="E380" s="712"/>
      <c r="F380" s="712"/>
      <c r="G380" s="714"/>
      <c r="I380" s="710">
        <v>45515</v>
      </c>
      <c r="J380" s="743" t="s">
        <v>8045</v>
      </c>
      <c r="K380" s="742" t="s">
        <v>7995</v>
      </c>
      <c r="L380" s="722" t="s">
        <v>8049</v>
      </c>
      <c r="M380" s="714">
        <v>61675</v>
      </c>
      <c r="N380" s="712"/>
      <c r="O380" s="714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40"/>
      <c r="B381" s="748"/>
      <c r="C381" s="748"/>
      <c r="D381" s="720"/>
      <c r="E381" s="712"/>
      <c r="F381" s="712"/>
      <c r="G381" s="714"/>
      <c r="I381" s="710">
        <v>45516</v>
      </c>
      <c r="J381" s="742" t="s">
        <v>8051</v>
      </c>
      <c r="K381" s="742" t="s">
        <v>8052</v>
      </c>
      <c r="L381" s="722" t="s">
        <v>8053</v>
      </c>
      <c r="M381" s="714">
        <v>10000</v>
      </c>
      <c r="N381" s="712"/>
      <c r="O381" s="714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40"/>
      <c r="B382" s="748"/>
      <c r="C382" s="748"/>
      <c r="D382" s="720"/>
      <c r="E382" s="712"/>
      <c r="F382" s="712"/>
      <c r="G382" s="714"/>
      <c r="I382" s="710">
        <v>45517</v>
      </c>
      <c r="J382" s="742" t="s">
        <v>8064</v>
      </c>
      <c r="K382" s="742" t="s">
        <v>7995</v>
      </c>
      <c r="L382" s="722" t="s">
        <v>8055</v>
      </c>
      <c r="M382" s="714">
        <v>47000</v>
      </c>
      <c r="N382" s="712"/>
      <c r="O382" s="714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40"/>
      <c r="B383" s="748"/>
      <c r="C383" s="748"/>
      <c r="D383" s="720"/>
      <c r="E383" s="712"/>
      <c r="F383" s="712"/>
      <c r="G383" s="714"/>
      <c r="I383" s="710">
        <v>45517</v>
      </c>
      <c r="J383" s="742" t="s">
        <v>8065</v>
      </c>
      <c r="K383" s="742" t="s">
        <v>7993</v>
      </c>
      <c r="L383" s="722" t="s">
        <v>8054</v>
      </c>
      <c r="M383" s="714">
        <v>40000</v>
      </c>
      <c r="N383" s="712"/>
      <c r="O383" s="714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40"/>
      <c r="B384" s="748"/>
      <c r="C384" s="748"/>
      <c r="D384" s="720"/>
      <c r="E384" s="712"/>
      <c r="F384" s="712"/>
      <c r="G384" s="714"/>
      <c r="I384" s="710">
        <v>45518</v>
      </c>
      <c r="J384" s="742" t="s">
        <v>7986</v>
      </c>
      <c r="K384" s="742" t="s">
        <v>8057</v>
      </c>
      <c r="L384" s="722" t="s">
        <v>8056</v>
      </c>
      <c r="M384" s="714">
        <v>200000</v>
      </c>
      <c r="N384" s="712"/>
      <c r="O384" s="714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40"/>
      <c r="B385" s="748"/>
      <c r="C385" s="748"/>
      <c r="D385" s="720"/>
      <c r="E385" s="712"/>
      <c r="F385" s="712"/>
      <c r="G385" s="714"/>
      <c r="I385" s="710">
        <v>45518</v>
      </c>
      <c r="J385" s="742" t="s">
        <v>8066</v>
      </c>
      <c r="K385" s="742" t="s">
        <v>7995</v>
      </c>
      <c r="L385" s="722" t="s">
        <v>8058</v>
      </c>
      <c r="M385" s="714">
        <v>32750</v>
      </c>
      <c r="N385" s="712"/>
      <c r="O385" s="714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40"/>
      <c r="B386" s="748"/>
      <c r="C386" s="748"/>
      <c r="D386" s="720"/>
      <c r="E386" s="712"/>
      <c r="F386" s="712"/>
      <c r="G386" s="714"/>
      <c r="I386" s="710">
        <v>45518</v>
      </c>
      <c r="J386" s="742" t="s">
        <v>8041</v>
      </c>
      <c r="K386" s="742" t="s">
        <v>7993</v>
      </c>
      <c r="L386" s="722" t="s">
        <v>8059</v>
      </c>
      <c r="M386" s="714">
        <v>130000</v>
      </c>
      <c r="N386" s="712"/>
      <c r="O386" s="714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40"/>
      <c r="B387" s="748"/>
      <c r="C387" s="748"/>
      <c r="D387" s="720"/>
      <c r="E387" s="712"/>
      <c r="F387" s="712"/>
      <c r="G387" s="714"/>
      <c r="I387" s="710">
        <v>45519</v>
      </c>
      <c r="J387" s="742" t="s">
        <v>8066</v>
      </c>
      <c r="K387" s="742" t="s">
        <v>7995</v>
      </c>
      <c r="L387" s="722" t="s">
        <v>8060</v>
      </c>
      <c r="M387" s="714">
        <v>187482</v>
      </c>
      <c r="N387" s="712"/>
      <c r="O387" s="714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40"/>
      <c r="B388" s="748"/>
      <c r="C388" s="748"/>
      <c r="D388" s="720"/>
      <c r="E388" s="712"/>
      <c r="F388" s="712"/>
      <c r="G388" s="714"/>
      <c r="I388" s="710">
        <v>45519</v>
      </c>
      <c r="J388" s="742" t="s">
        <v>8066</v>
      </c>
      <c r="K388" s="742" t="s">
        <v>7995</v>
      </c>
      <c r="L388" s="722" t="s">
        <v>8061</v>
      </c>
      <c r="M388" s="714">
        <v>21750</v>
      </c>
      <c r="N388" s="712"/>
      <c r="O388" s="714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40"/>
      <c r="B389" s="748"/>
      <c r="C389" s="748"/>
      <c r="D389" s="720"/>
      <c r="E389" s="712"/>
      <c r="F389" s="712"/>
      <c r="G389" s="714"/>
      <c r="I389" s="710">
        <v>45519</v>
      </c>
      <c r="J389" s="742" t="s">
        <v>8040</v>
      </c>
      <c r="K389" s="742" t="s">
        <v>7995</v>
      </c>
      <c r="L389" s="722" t="s">
        <v>8062</v>
      </c>
      <c r="M389" s="714">
        <v>43500</v>
      </c>
      <c r="N389" s="712"/>
      <c r="O389" s="714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40"/>
      <c r="B390" s="748"/>
      <c r="C390" s="748"/>
      <c r="D390" s="720"/>
      <c r="E390" s="712"/>
      <c r="F390" s="712"/>
      <c r="G390" s="714"/>
      <c r="I390" s="710">
        <v>45519</v>
      </c>
      <c r="J390" s="742" t="s">
        <v>8041</v>
      </c>
      <c r="K390" s="742" t="s">
        <v>7995</v>
      </c>
      <c r="L390" s="722" t="s">
        <v>8063</v>
      </c>
      <c r="M390" s="714">
        <v>31500</v>
      </c>
      <c r="N390" s="712"/>
      <c r="O390" s="714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40"/>
      <c r="B391" s="748"/>
      <c r="C391" s="748"/>
      <c r="D391" s="720"/>
      <c r="E391" s="712"/>
      <c r="F391" s="712"/>
      <c r="G391" s="714"/>
      <c r="I391" s="710">
        <v>45520</v>
      </c>
      <c r="J391" s="742" t="s">
        <v>8066</v>
      </c>
      <c r="K391" s="742" t="s">
        <v>7995</v>
      </c>
      <c r="L391" s="722" t="s">
        <v>8067</v>
      </c>
      <c r="M391" s="714">
        <v>100000</v>
      </c>
      <c r="N391" s="712"/>
      <c r="O391" s="714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40"/>
      <c r="B392" s="748"/>
      <c r="C392" s="748"/>
      <c r="D392" s="720"/>
      <c r="E392" s="712"/>
      <c r="F392" s="712"/>
      <c r="G392" s="714"/>
      <c r="I392" s="710">
        <v>45520</v>
      </c>
      <c r="J392" s="742" t="s">
        <v>8039</v>
      </c>
      <c r="K392" s="742" t="s">
        <v>7995</v>
      </c>
      <c r="L392" s="722" t="s">
        <v>8069</v>
      </c>
      <c r="M392" s="712">
        <v>56026</v>
      </c>
      <c r="N392" s="712"/>
      <c r="O392" s="714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40"/>
      <c r="B393" s="748"/>
      <c r="C393" s="748"/>
      <c r="D393" s="720"/>
      <c r="E393" s="712"/>
      <c r="F393" s="712"/>
      <c r="G393" s="714"/>
      <c r="I393" s="710">
        <v>45520</v>
      </c>
      <c r="J393" s="742" t="s">
        <v>8041</v>
      </c>
      <c r="K393" s="742" t="s">
        <v>7995</v>
      </c>
      <c r="L393" s="722" t="s">
        <v>8070</v>
      </c>
      <c r="M393" s="712">
        <v>63720</v>
      </c>
      <c r="N393" s="712"/>
      <c r="O393" s="714">
        <f t="shared" ref="O393:O426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40"/>
      <c r="B394" s="748"/>
      <c r="C394" s="748"/>
      <c r="D394" s="720"/>
      <c r="E394" s="712"/>
      <c r="F394" s="712"/>
      <c r="G394" s="714"/>
      <c r="I394" s="710">
        <v>45520</v>
      </c>
      <c r="J394" s="742" t="s">
        <v>8040</v>
      </c>
      <c r="K394" s="742" t="s">
        <v>7995</v>
      </c>
      <c r="L394" s="722" t="s">
        <v>8071</v>
      </c>
      <c r="M394" s="712">
        <v>50000</v>
      </c>
      <c r="N394" s="712"/>
      <c r="O394" s="714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40"/>
      <c r="B395" s="748"/>
      <c r="C395" s="748"/>
      <c r="D395" s="720"/>
      <c r="E395" s="712"/>
      <c r="F395" s="712"/>
      <c r="G395" s="714"/>
      <c r="I395" s="710">
        <v>45521</v>
      </c>
      <c r="J395" s="743" t="s">
        <v>8072</v>
      </c>
      <c r="K395" s="742" t="s">
        <v>7995</v>
      </c>
      <c r="L395" s="722" t="s">
        <v>8073</v>
      </c>
      <c r="M395" s="712">
        <v>51000</v>
      </c>
      <c r="N395" s="712"/>
      <c r="O395" s="714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40"/>
      <c r="B396" s="748"/>
      <c r="C396" s="748"/>
      <c r="D396" s="720"/>
      <c r="E396" s="712"/>
      <c r="F396" s="712"/>
      <c r="G396" s="714"/>
      <c r="I396" s="710">
        <v>45521</v>
      </c>
      <c r="J396" s="743" t="s">
        <v>8072</v>
      </c>
      <c r="K396" s="742" t="s">
        <v>7995</v>
      </c>
      <c r="L396" s="722" t="s">
        <v>8075</v>
      </c>
      <c r="M396" s="712">
        <v>143550</v>
      </c>
      <c r="N396" s="712"/>
      <c r="O396" s="714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40"/>
      <c r="B397" s="748"/>
      <c r="C397" s="748"/>
      <c r="D397" s="720"/>
      <c r="E397" s="712"/>
      <c r="F397" s="712"/>
      <c r="G397" s="714"/>
      <c r="I397" s="710">
        <v>45521</v>
      </c>
      <c r="J397" s="743" t="s">
        <v>8074</v>
      </c>
      <c r="K397" s="742" t="s">
        <v>7995</v>
      </c>
      <c r="L397" s="722" t="s">
        <v>8076</v>
      </c>
      <c r="M397" s="712">
        <v>164715</v>
      </c>
      <c r="N397" s="712"/>
      <c r="O397" s="714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40"/>
      <c r="B398" s="748"/>
      <c r="C398" s="748"/>
      <c r="D398" s="720"/>
      <c r="E398" s="712"/>
      <c r="F398" s="712"/>
      <c r="G398" s="714"/>
      <c r="I398" s="710">
        <v>45521</v>
      </c>
      <c r="J398" s="742" t="s">
        <v>8077</v>
      </c>
      <c r="K398" s="742" t="s">
        <v>8078</v>
      </c>
      <c r="L398" s="722" t="s">
        <v>8079</v>
      </c>
      <c r="M398" s="712">
        <v>121520</v>
      </c>
      <c r="N398" s="712"/>
      <c r="O398" s="714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40"/>
      <c r="B399" s="748"/>
      <c r="C399" s="748"/>
      <c r="D399" s="720"/>
      <c r="E399" s="712"/>
      <c r="F399" s="712"/>
      <c r="G399" s="714"/>
      <c r="I399" s="710">
        <v>45521</v>
      </c>
      <c r="J399" s="742" t="s">
        <v>8011</v>
      </c>
      <c r="K399" s="742" t="s">
        <v>7995</v>
      </c>
      <c r="L399" s="722" t="s">
        <v>8080</v>
      </c>
      <c r="M399" s="712">
        <v>18000</v>
      </c>
      <c r="N399" s="712"/>
      <c r="O399" s="714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40"/>
      <c r="B400" s="748"/>
      <c r="C400" s="748"/>
      <c r="D400" s="720"/>
      <c r="E400" s="712"/>
      <c r="F400" s="712"/>
      <c r="G400" s="714"/>
      <c r="I400" s="710">
        <v>45521</v>
      </c>
      <c r="J400" s="742"/>
      <c r="K400" s="742"/>
      <c r="L400" s="722" t="s">
        <v>7522</v>
      </c>
      <c r="M400" s="712"/>
      <c r="N400" s="712">
        <v>3000000</v>
      </c>
      <c r="O400" s="714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40"/>
      <c r="B401" s="748"/>
      <c r="C401" s="748"/>
      <c r="D401" s="720"/>
      <c r="E401" s="712"/>
      <c r="F401" s="712"/>
      <c r="G401" s="714"/>
      <c r="I401" s="710">
        <v>45522</v>
      </c>
      <c r="J401" s="742"/>
      <c r="K401" s="742"/>
      <c r="L401" s="724" t="s">
        <v>7197</v>
      </c>
      <c r="M401" s="750">
        <v>30000</v>
      </c>
      <c r="N401" s="712"/>
      <c r="O401" s="714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40"/>
      <c r="B402" s="748"/>
      <c r="C402" s="748"/>
      <c r="D402" s="720"/>
      <c r="E402" s="712"/>
      <c r="F402" s="712"/>
      <c r="G402" s="714"/>
      <c r="I402" s="710">
        <v>45522</v>
      </c>
      <c r="J402" s="742"/>
      <c r="K402" s="742"/>
      <c r="L402" s="722" t="s">
        <v>8082</v>
      </c>
      <c r="M402" s="712">
        <v>50000</v>
      </c>
      <c r="N402" s="712"/>
      <c r="O402" s="714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40"/>
      <c r="B403" s="748"/>
      <c r="C403" s="748"/>
      <c r="D403" s="720"/>
      <c r="E403" s="712"/>
      <c r="F403" s="712"/>
      <c r="G403" s="714"/>
      <c r="I403" s="710">
        <v>45523</v>
      </c>
      <c r="J403" s="742" t="s">
        <v>8014</v>
      </c>
      <c r="K403" s="742"/>
      <c r="L403" s="722" t="s">
        <v>8088</v>
      </c>
      <c r="M403" s="712">
        <v>65250</v>
      </c>
      <c r="N403" s="712"/>
      <c r="O403" s="714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40"/>
      <c r="B404" s="748"/>
      <c r="C404" s="748"/>
      <c r="D404" s="720"/>
      <c r="E404" s="712"/>
      <c r="F404" s="712"/>
      <c r="G404" s="714"/>
      <c r="I404" s="710">
        <v>45523</v>
      </c>
      <c r="J404" s="742" t="s">
        <v>8090</v>
      </c>
      <c r="K404" s="742"/>
      <c r="L404" s="722" t="s">
        <v>8089</v>
      </c>
      <c r="M404" s="712">
        <v>50000</v>
      </c>
      <c r="N404" s="712"/>
      <c r="O404" s="714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40"/>
      <c r="B405" s="748"/>
      <c r="C405" s="748"/>
      <c r="D405" s="720"/>
      <c r="E405" s="712"/>
      <c r="F405" s="712"/>
      <c r="G405" s="714"/>
      <c r="I405" s="710">
        <v>45523</v>
      </c>
      <c r="J405" s="742" t="s">
        <v>8066</v>
      </c>
      <c r="K405" s="742"/>
      <c r="L405" s="722" t="s">
        <v>8091</v>
      </c>
      <c r="M405" s="712">
        <v>300000</v>
      </c>
      <c r="N405" s="712"/>
      <c r="O405" s="714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40"/>
      <c r="B406" s="748"/>
      <c r="C406" s="748"/>
      <c r="D406" s="720"/>
      <c r="E406" s="712"/>
      <c r="F406" s="712"/>
      <c r="G406" s="714"/>
      <c r="I406" s="710">
        <v>45524</v>
      </c>
      <c r="J406" s="743" t="s">
        <v>8092</v>
      </c>
      <c r="K406" s="742" t="s">
        <v>7995</v>
      </c>
      <c r="L406" s="722" t="s">
        <v>8093</v>
      </c>
      <c r="M406" s="712">
        <v>500000</v>
      </c>
      <c r="N406" s="712"/>
      <c r="O406" s="714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40"/>
      <c r="B407" s="748"/>
      <c r="C407" s="748"/>
      <c r="D407" s="720"/>
      <c r="E407" s="712"/>
      <c r="F407" s="712"/>
      <c r="G407" s="714"/>
      <c r="I407" s="710">
        <v>45524</v>
      </c>
      <c r="J407" s="743" t="s">
        <v>8092</v>
      </c>
      <c r="K407" s="742" t="s">
        <v>7995</v>
      </c>
      <c r="L407" s="722" t="s">
        <v>8093</v>
      </c>
      <c r="M407" s="712">
        <v>64808</v>
      </c>
      <c r="N407" s="712"/>
      <c r="O407" s="714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40"/>
      <c r="B408" s="748"/>
      <c r="C408" s="748"/>
      <c r="D408" s="720"/>
      <c r="E408" s="712"/>
      <c r="F408" s="712"/>
      <c r="G408" s="714"/>
      <c r="I408" s="710">
        <v>45524</v>
      </c>
      <c r="J408" s="742" t="s">
        <v>8040</v>
      </c>
      <c r="K408" s="742" t="s">
        <v>7995</v>
      </c>
      <c r="L408" s="722" t="s">
        <v>8102</v>
      </c>
      <c r="M408" s="712">
        <v>25000</v>
      </c>
      <c r="N408" s="712"/>
      <c r="O408" s="714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40"/>
      <c r="B409" s="748"/>
      <c r="C409" s="748"/>
      <c r="D409" s="720"/>
      <c r="E409" s="712"/>
      <c r="F409" s="712"/>
      <c r="G409" s="714"/>
      <c r="I409" s="710">
        <v>45524</v>
      </c>
      <c r="J409" s="742" t="s">
        <v>8094</v>
      </c>
      <c r="K409" s="742" t="s">
        <v>7995</v>
      </c>
      <c r="L409" s="722" t="s">
        <v>8097</v>
      </c>
      <c r="M409" s="712">
        <v>44000</v>
      </c>
      <c r="N409" s="712"/>
      <c r="O409" s="714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40"/>
      <c r="B410" s="748"/>
      <c r="C410" s="748"/>
      <c r="D410" s="720"/>
      <c r="E410" s="712"/>
      <c r="F410" s="712"/>
      <c r="G410" s="714"/>
      <c r="I410" s="710">
        <v>45524</v>
      </c>
      <c r="J410" s="742" t="s">
        <v>8011</v>
      </c>
      <c r="K410" s="742" t="s">
        <v>8095</v>
      </c>
      <c r="L410" s="722" t="s">
        <v>8096</v>
      </c>
      <c r="M410" s="712">
        <v>400000</v>
      </c>
      <c r="N410" s="712"/>
      <c r="O410" s="714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40"/>
      <c r="B411" s="748"/>
      <c r="C411" s="748"/>
      <c r="D411" s="720"/>
      <c r="E411" s="712"/>
      <c r="F411" s="712"/>
      <c r="G411" s="714"/>
      <c r="I411" s="710">
        <v>45525</v>
      </c>
      <c r="J411" s="742" t="s">
        <v>8064</v>
      </c>
      <c r="K411" s="742" t="s">
        <v>8098</v>
      </c>
      <c r="L411" s="722" t="s">
        <v>8100</v>
      </c>
      <c r="M411" s="712">
        <v>20000</v>
      </c>
      <c r="N411" s="712"/>
      <c r="O411" s="714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40"/>
      <c r="B412" s="748"/>
      <c r="C412" s="748"/>
      <c r="D412" s="720"/>
      <c r="E412" s="712"/>
      <c r="F412" s="712"/>
      <c r="G412" s="714"/>
      <c r="I412" s="710">
        <v>45525</v>
      </c>
      <c r="J412" s="742" t="s">
        <v>8011</v>
      </c>
      <c r="K412" s="742" t="s">
        <v>8099</v>
      </c>
      <c r="L412" s="722" t="s">
        <v>8101</v>
      </c>
      <c r="M412" s="712">
        <v>100000</v>
      </c>
      <c r="N412" s="712"/>
      <c r="O412" s="714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40"/>
      <c r="B413" s="748"/>
      <c r="C413" s="748"/>
      <c r="D413" s="720"/>
      <c r="E413" s="712"/>
      <c r="F413" s="712"/>
      <c r="G413" s="714"/>
      <c r="I413" s="710">
        <v>45525</v>
      </c>
      <c r="J413" s="742" t="s">
        <v>8114</v>
      </c>
      <c r="K413" s="742" t="s">
        <v>7995</v>
      </c>
      <c r="L413" s="722" t="s">
        <v>8109</v>
      </c>
      <c r="M413" s="712">
        <v>49900</v>
      </c>
      <c r="N413" s="712"/>
      <c r="O413" s="714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40"/>
      <c r="B414" s="748"/>
      <c r="C414" s="748"/>
      <c r="D414" s="720"/>
      <c r="E414" s="712"/>
      <c r="F414" s="712"/>
      <c r="G414" s="714"/>
      <c r="I414" s="710">
        <v>45526</v>
      </c>
      <c r="J414" s="742" t="s">
        <v>8110</v>
      </c>
      <c r="K414" s="742" t="s">
        <v>7995</v>
      </c>
      <c r="L414" s="722" t="s">
        <v>8111</v>
      </c>
      <c r="M414" s="712">
        <v>63600</v>
      </c>
      <c r="N414" s="712"/>
      <c r="O414" s="714">
        <f t="shared" si="14"/>
        <v>498235.66999999993</v>
      </c>
    </row>
    <row r="415" spans="1:22" ht="24" x14ac:dyDescent="0.3">
      <c r="A415" s="740"/>
      <c r="B415" s="748"/>
      <c r="C415" s="748"/>
      <c r="D415" s="720"/>
      <c r="E415" s="712"/>
      <c r="F415" s="712"/>
      <c r="G415" s="714"/>
      <c r="I415" s="710">
        <v>45526</v>
      </c>
      <c r="J415" s="742" t="s">
        <v>8066</v>
      </c>
      <c r="K415" s="742" t="s">
        <v>7995</v>
      </c>
      <c r="L415" s="722" t="s">
        <v>8112</v>
      </c>
      <c r="M415" s="712">
        <v>50000</v>
      </c>
      <c r="N415" s="712"/>
      <c r="O415" s="714">
        <f t="shared" si="14"/>
        <v>448235.66999999993</v>
      </c>
    </row>
    <row r="416" spans="1:22" ht="36" x14ac:dyDescent="0.3">
      <c r="A416" s="740"/>
      <c r="B416" s="748"/>
      <c r="C416" s="748"/>
      <c r="D416" s="720"/>
      <c r="E416" s="712"/>
      <c r="F416" s="712"/>
      <c r="G416" s="714"/>
      <c r="I416" s="710">
        <v>45527</v>
      </c>
      <c r="J416" s="742" t="s">
        <v>8116</v>
      </c>
      <c r="K416" s="742" t="s">
        <v>7995</v>
      </c>
      <c r="L416" s="722" t="s">
        <v>8117</v>
      </c>
      <c r="M416" s="712">
        <v>169530</v>
      </c>
      <c r="N416" s="712"/>
      <c r="O416" s="714">
        <f t="shared" si="14"/>
        <v>278705.66999999993</v>
      </c>
    </row>
    <row r="417" spans="1:22" ht="48" x14ac:dyDescent="0.3">
      <c r="A417" s="740"/>
      <c r="B417" s="748"/>
      <c r="C417" s="748"/>
      <c r="D417" s="720"/>
      <c r="E417" s="712"/>
      <c r="F417" s="712"/>
      <c r="G417" s="714"/>
      <c r="I417" s="710">
        <v>45527</v>
      </c>
      <c r="J417" s="742" t="s">
        <v>8077</v>
      </c>
      <c r="K417" s="742" t="s">
        <v>8078</v>
      </c>
      <c r="L417" s="722" t="s">
        <v>8119</v>
      </c>
      <c r="M417" s="712">
        <v>32000</v>
      </c>
      <c r="N417" s="712"/>
      <c r="O417" s="714">
        <f t="shared" si="14"/>
        <v>246705.66999999993</v>
      </c>
    </row>
    <row r="418" spans="1:22" x14ac:dyDescent="0.3">
      <c r="A418" s="740"/>
      <c r="B418" s="748"/>
      <c r="C418" s="748"/>
      <c r="D418" s="720"/>
      <c r="E418" s="712"/>
      <c r="F418" s="712"/>
      <c r="G418" s="714"/>
      <c r="I418" s="710">
        <v>45527</v>
      </c>
      <c r="J418" s="742" t="s">
        <v>8118</v>
      </c>
      <c r="K418" s="742" t="s">
        <v>8004</v>
      </c>
      <c r="L418" s="722" t="s">
        <v>8120</v>
      </c>
      <c r="M418" s="712">
        <v>60000</v>
      </c>
      <c r="N418" s="712"/>
      <c r="O418" s="714">
        <f t="shared" si="14"/>
        <v>186705.66999999993</v>
      </c>
    </row>
    <row r="419" spans="1:22" ht="36" x14ac:dyDescent="0.3">
      <c r="A419" s="740"/>
      <c r="B419" s="748"/>
      <c r="C419" s="748"/>
      <c r="D419" s="720"/>
      <c r="E419" s="712"/>
      <c r="F419" s="712"/>
      <c r="G419" s="714"/>
      <c r="I419" s="710">
        <v>45528</v>
      </c>
      <c r="J419" s="742" t="s">
        <v>8015</v>
      </c>
      <c r="K419" s="742" t="s">
        <v>7995</v>
      </c>
      <c r="L419" s="722" t="s">
        <v>8121</v>
      </c>
      <c r="M419" s="712">
        <v>62000</v>
      </c>
      <c r="N419" s="712"/>
      <c r="O419" s="714">
        <f t="shared" si="14"/>
        <v>124705.66999999993</v>
      </c>
    </row>
    <row r="420" spans="1:22" ht="36" x14ac:dyDescent="0.3">
      <c r="A420" s="740"/>
      <c r="B420" s="748"/>
      <c r="C420" s="748"/>
      <c r="D420" s="720"/>
      <c r="E420" s="712"/>
      <c r="F420" s="712"/>
      <c r="G420" s="714"/>
      <c r="I420" s="710">
        <v>45528</v>
      </c>
      <c r="J420" s="743" t="s">
        <v>8125</v>
      </c>
      <c r="K420" s="742" t="s">
        <v>7995</v>
      </c>
      <c r="L420" s="722" t="s">
        <v>8076</v>
      </c>
      <c r="M420" s="712">
        <v>46525</v>
      </c>
      <c r="N420" s="712"/>
      <c r="O420" s="714">
        <f t="shared" si="14"/>
        <v>78180.669999999925</v>
      </c>
    </row>
    <row r="421" spans="1:22" ht="24" x14ac:dyDescent="0.3">
      <c r="A421" s="740"/>
      <c r="B421" s="748"/>
      <c r="C421" s="748"/>
      <c r="D421" s="720"/>
      <c r="E421" s="712"/>
      <c r="F421" s="712"/>
      <c r="G421" s="714"/>
      <c r="I421" s="710">
        <v>45528</v>
      </c>
      <c r="J421" s="742" t="s">
        <v>7986</v>
      </c>
      <c r="K421" s="742" t="s">
        <v>7995</v>
      </c>
      <c r="L421" s="722" t="s">
        <v>8073</v>
      </c>
      <c r="M421" s="712">
        <v>35700</v>
      </c>
      <c r="N421" s="712"/>
      <c r="O421" s="714">
        <f t="shared" si="14"/>
        <v>42480.669999999925</v>
      </c>
    </row>
    <row r="422" spans="1:22" ht="41.25" customHeight="1" x14ac:dyDescent="0.3">
      <c r="A422" s="740"/>
      <c r="B422" s="748"/>
      <c r="C422" s="748"/>
      <c r="D422" s="720"/>
      <c r="E422" s="712"/>
      <c r="F422" s="712"/>
      <c r="G422" s="714"/>
      <c r="I422" s="710">
        <v>45528</v>
      </c>
      <c r="J422" s="742" t="s">
        <v>8015</v>
      </c>
      <c r="K422" s="742" t="s">
        <v>7995</v>
      </c>
      <c r="L422" s="722" t="s">
        <v>8126</v>
      </c>
      <c r="M422" s="712">
        <v>69245</v>
      </c>
      <c r="N422" s="712"/>
      <c r="O422" s="714">
        <f t="shared" si="14"/>
        <v>-26764.330000000075</v>
      </c>
    </row>
    <row r="423" spans="1:22" ht="24" x14ac:dyDescent="0.3">
      <c r="A423" s="740"/>
      <c r="B423" s="748"/>
      <c r="C423" s="748"/>
      <c r="D423" s="720"/>
      <c r="E423" s="712"/>
      <c r="F423" s="712"/>
      <c r="G423" s="714"/>
      <c r="I423" s="710">
        <v>45530</v>
      </c>
      <c r="J423" s="742" t="s">
        <v>8040</v>
      </c>
      <c r="K423" s="742" t="s">
        <v>7995</v>
      </c>
      <c r="L423" s="722" t="s">
        <v>8102</v>
      </c>
      <c r="M423" s="712">
        <v>50000</v>
      </c>
      <c r="N423" s="712"/>
      <c r="O423" s="714">
        <f t="shared" si="14"/>
        <v>-76764.330000000075</v>
      </c>
    </row>
    <row r="424" spans="1:22" ht="24" x14ac:dyDescent="0.3">
      <c r="A424" s="740"/>
      <c r="B424" s="748"/>
      <c r="C424" s="748"/>
      <c r="D424" s="720"/>
      <c r="E424" s="712"/>
      <c r="F424" s="712"/>
      <c r="G424" s="714"/>
      <c r="I424" s="710">
        <v>45530</v>
      </c>
      <c r="J424" s="742" t="s">
        <v>8015</v>
      </c>
      <c r="K424" s="742" t="s">
        <v>7747</v>
      </c>
      <c r="L424" s="722" t="s">
        <v>8127</v>
      </c>
      <c r="M424" s="712">
        <v>400000</v>
      </c>
      <c r="N424" s="712"/>
      <c r="O424" s="714">
        <f t="shared" si="14"/>
        <v>-476764.33000000007</v>
      </c>
    </row>
    <row r="425" spans="1:22" x14ac:dyDescent="0.3">
      <c r="A425" s="740"/>
      <c r="B425" s="748"/>
      <c r="C425" s="748"/>
      <c r="D425" s="720"/>
      <c r="E425" s="712"/>
      <c r="F425" s="712"/>
      <c r="G425" s="714"/>
      <c r="I425" s="710">
        <v>45530</v>
      </c>
      <c r="J425" s="742"/>
      <c r="K425" s="742"/>
      <c r="L425" s="722" t="s">
        <v>7522</v>
      </c>
      <c r="M425" s="712"/>
      <c r="N425" s="712">
        <v>1884105</v>
      </c>
      <c r="O425" s="714">
        <f t="shared" si="14"/>
        <v>1407340.67</v>
      </c>
    </row>
    <row r="426" spans="1:22" x14ac:dyDescent="0.3">
      <c r="A426" s="740"/>
      <c r="B426" s="748"/>
      <c r="C426" s="748"/>
      <c r="D426" s="720"/>
      <c r="E426" s="712"/>
      <c r="F426" s="712"/>
      <c r="G426" s="714"/>
      <c r="I426" s="710">
        <v>45522</v>
      </c>
      <c r="J426" s="742"/>
      <c r="K426" s="742"/>
      <c r="L426" s="724" t="s">
        <v>7197</v>
      </c>
      <c r="M426" s="750">
        <f>N425*1%</f>
        <v>18841.05</v>
      </c>
      <c r="N426" s="712"/>
      <c r="O426" s="714">
        <f t="shared" si="14"/>
        <v>1388499.6199999999</v>
      </c>
    </row>
    <row r="427" spans="1:22" x14ac:dyDescent="0.3">
      <c r="A427" s="740"/>
      <c r="B427" s="748"/>
      <c r="C427" s="748"/>
      <c r="D427" s="720"/>
      <c r="E427" s="712"/>
      <c r="F427" s="712"/>
      <c r="G427" s="714"/>
      <c r="I427" s="740"/>
      <c r="J427" s="742"/>
      <c r="K427" s="742"/>
      <c r="L427" s="722"/>
      <c r="M427" s="712"/>
      <c r="N427" s="712"/>
      <c r="O427" s="714"/>
    </row>
    <row r="428" spans="1:22" x14ac:dyDescent="0.3">
      <c r="A428" s="740"/>
      <c r="B428" s="748"/>
      <c r="C428" s="748"/>
      <c r="D428" s="720"/>
      <c r="E428" s="712"/>
      <c r="F428" s="712"/>
      <c r="G428" s="714"/>
      <c r="I428" s="740"/>
      <c r="J428" s="742"/>
      <c r="K428" s="742"/>
      <c r="L428" s="722"/>
      <c r="M428" s="712"/>
      <c r="N428" s="712"/>
      <c r="O428" s="714"/>
    </row>
    <row r="429" spans="1:22" x14ac:dyDescent="0.3">
      <c r="A429" s="740"/>
      <c r="B429" s="748"/>
      <c r="C429" s="748"/>
      <c r="D429" s="720"/>
      <c r="E429" s="712"/>
      <c r="F429" s="712"/>
      <c r="G429" s="714"/>
      <c r="I429" s="740"/>
      <c r="J429" s="742"/>
      <c r="K429" s="742"/>
      <c r="L429" s="722"/>
      <c r="M429" s="712"/>
      <c r="N429" s="712"/>
      <c r="O429" s="714"/>
    </row>
    <row r="430" spans="1:22" s="14" customFormat="1" x14ac:dyDescent="0.2">
      <c r="A430" s="740"/>
      <c r="B430" s="748"/>
      <c r="C430" s="748"/>
      <c r="D430" s="720"/>
      <c r="E430" s="712"/>
      <c r="F430" s="712"/>
      <c r="G430" s="714"/>
      <c r="H430" s="725"/>
      <c r="I430" s="740"/>
      <c r="J430" s="742"/>
      <c r="K430" s="742"/>
      <c r="L430" s="722"/>
      <c r="M430" s="712"/>
      <c r="N430" s="712"/>
      <c r="O430" s="714"/>
      <c r="S430" s="596"/>
      <c r="T430" s="415"/>
      <c r="V430" s="442"/>
    </row>
    <row r="431" spans="1:22" x14ac:dyDescent="0.3">
      <c r="A431" s="740"/>
      <c r="B431" s="748"/>
      <c r="C431" s="748"/>
      <c r="D431" s="720"/>
      <c r="E431" s="712"/>
      <c r="F431" s="712"/>
      <c r="G431" s="714"/>
      <c r="I431" s="740"/>
      <c r="J431" s="742"/>
      <c r="K431" s="742"/>
      <c r="L431" s="722"/>
      <c r="M431" s="712"/>
      <c r="N431" s="712"/>
      <c r="O431" s="714"/>
    </row>
    <row r="432" spans="1:22" x14ac:dyDescent="0.3">
      <c r="A432" s="740"/>
      <c r="B432" s="748"/>
      <c r="C432" s="748"/>
      <c r="D432" s="720"/>
      <c r="E432" s="712"/>
      <c r="F432" s="712"/>
      <c r="G432" s="714"/>
      <c r="I432" s="740"/>
      <c r="J432" s="742"/>
      <c r="K432" s="742"/>
      <c r="L432" s="722"/>
      <c r="M432" s="712"/>
      <c r="N432" s="712"/>
      <c r="O432" s="714"/>
    </row>
    <row r="433" spans="1:13" x14ac:dyDescent="0.3">
      <c r="A433" s="740"/>
      <c r="B433" s="748"/>
      <c r="C433" s="748"/>
      <c r="D433" s="720"/>
      <c r="E433" s="712"/>
      <c r="F433" s="712"/>
      <c r="G433" s="714"/>
      <c r="I433" s="740"/>
      <c r="J433" s="742"/>
      <c r="K433" s="742"/>
      <c r="L433" s="722"/>
      <c r="M433" s="712"/>
    </row>
    <row r="434" spans="1:13" x14ac:dyDescent="0.3">
      <c r="A434" s="723"/>
      <c r="B434" s="742"/>
      <c r="C434" s="742"/>
      <c r="D434" s="722"/>
      <c r="E434" s="712"/>
      <c r="F434" s="712"/>
      <c r="G434" s="714"/>
      <c r="I434" s="740"/>
      <c r="J434" s="742"/>
      <c r="K434" s="742"/>
      <c r="L434" s="722"/>
      <c r="M434" s="712"/>
    </row>
    <row r="435" spans="1:13" x14ac:dyDescent="0.3">
      <c r="A435" s="740"/>
      <c r="B435" s="748"/>
      <c r="C435" s="748"/>
      <c r="D435" s="720"/>
      <c r="E435" s="712"/>
      <c r="F435" s="712"/>
      <c r="G435" s="714"/>
    </row>
    <row r="436" spans="1:13" x14ac:dyDescent="0.3">
      <c r="A436" s="740"/>
      <c r="B436" s="748"/>
      <c r="C436" s="748"/>
      <c r="D436" s="720"/>
      <c r="E436" s="712"/>
      <c r="F436" s="712"/>
      <c r="G436" s="714"/>
    </row>
    <row r="437" spans="1:13" x14ac:dyDescent="0.3">
      <c r="A437" s="740"/>
      <c r="B437" s="748"/>
      <c r="C437" s="748"/>
      <c r="D437" s="720"/>
      <c r="E437" s="712"/>
      <c r="F437" s="712"/>
      <c r="G437" s="714"/>
    </row>
    <row r="438" spans="1:13" x14ac:dyDescent="0.3">
      <c r="A438" s="740"/>
      <c r="B438" s="748"/>
      <c r="C438" s="748"/>
      <c r="D438" s="720"/>
      <c r="E438" s="712"/>
      <c r="F438" s="712"/>
      <c r="G438" s="714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57" activePane="bottomLeft" state="frozen"/>
      <selection pane="bottomLeft" activeCell="F481" sqref="F48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99" t="s">
        <v>65</v>
      </c>
      <c r="C4" s="800"/>
      <c r="D4" s="800"/>
      <c r="E4" s="800"/>
      <c r="F4" s="80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99" t="s">
        <v>65</v>
      </c>
      <c r="C7" s="800"/>
      <c r="D7" s="800"/>
      <c r="E7" s="800"/>
      <c r="F7" s="80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99" t="s">
        <v>65</v>
      </c>
      <c r="C9" s="800"/>
      <c r="D9" s="800"/>
      <c r="E9" s="800"/>
      <c r="F9" s="80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99" t="s">
        <v>65</v>
      </c>
      <c r="C10" s="800"/>
      <c r="D10" s="800"/>
      <c r="E10" s="800"/>
      <c r="F10" s="80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99" t="s">
        <v>65</v>
      </c>
      <c r="C11" s="800"/>
      <c r="D11" s="800"/>
      <c r="E11" s="800"/>
      <c r="F11" s="80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99" t="s">
        <v>65</v>
      </c>
      <c r="C18" s="800"/>
      <c r="D18" s="800"/>
      <c r="E18" s="800"/>
      <c r="F18" s="80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99" t="s">
        <v>65</v>
      </c>
      <c r="C19" s="800"/>
      <c r="D19" s="800"/>
      <c r="E19" s="800"/>
      <c r="F19" s="80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99" t="s">
        <v>65</v>
      </c>
      <c r="C20" s="800"/>
      <c r="D20" s="800"/>
      <c r="E20" s="800"/>
      <c r="F20" s="80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99" t="s">
        <v>65</v>
      </c>
      <c r="C26" s="800"/>
      <c r="D26" s="800"/>
      <c r="E26" s="800"/>
      <c r="F26" s="80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99" t="s">
        <v>65</v>
      </c>
      <c r="C31" s="800"/>
      <c r="D31" s="800"/>
      <c r="E31" s="800"/>
      <c r="F31" s="80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99" t="s">
        <v>65</v>
      </c>
      <c r="C36" s="800"/>
      <c r="D36" s="800"/>
      <c r="E36" s="800"/>
      <c r="F36" s="80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99" t="s">
        <v>65</v>
      </c>
      <c r="C37" s="800"/>
      <c r="D37" s="800"/>
      <c r="E37" s="800"/>
      <c r="F37" s="80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99" t="s">
        <v>65</v>
      </c>
      <c r="C43" s="800"/>
      <c r="D43" s="800"/>
      <c r="E43" s="800"/>
      <c r="F43" s="80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99" t="s">
        <v>65</v>
      </c>
      <c r="C44" s="800"/>
      <c r="D44" s="800"/>
      <c r="E44" s="800"/>
      <c r="F44" s="80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99" t="s">
        <v>65</v>
      </c>
      <c r="C46" s="800"/>
      <c r="D46" s="800"/>
      <c r="E46" s="800"/>
      <c r="F46" s="80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99" t="s">
        <v>65</v>
      </c>
      <c r="C49" s="800"/>
      <c r="D49" s="800"/>
      <c r="E49" s="800"/>
      <c r="F49" s="80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99" t="s">
        <v>65</v>
      </c>
      <c r="C50" s="800"/>
      <c r="D50" s="800"/>
      <c r="E50" s="800"/>
      <c r="F50" s="80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99" t="s">
        <v>65</v>
      </c>
      <c r="C69" s="800"/>
      <c r="D69" s="800"/>
      <c r="E69" s="800"/>
      <c r="F69" s="80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99" t="s">
        <v>65</v>
      </c>
      <c r="C82" s="800"/>
      <c r="D82" s="800"/>
      <c r="E82" s="800"/>
      <c r="F82" s="80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2" t="s">
        <v>7711</v>
      </c>
      <c r="B327" s="803"/>
      <c r="C327" s="803"/>
      <c r="D327" s="803"/>
      <c r="E327" s="803"/>
      <c r="F327" s="803"/>
      <c r="G327" s="803"/>
      <c r="H327" s="80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2" t="s">
        <v>7710</v>
      </c>
      <c r="B353" s="803"/>
      <c r="C353" s="803"/>
      <c r="D353" s="803"/>
      <c r="E353" s="803"/>
      <c r="F353" s="803"/>
      <c r="G353" s="803"/>
      <c r="H353" s="80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2" t="s">
        <v>7751</v>
      </c>
      <c r="B371" s="803"/>
      <c r="C371" s="803"/>
      <c r="D371" s="803"/>
      <c r="E371" s="803"/>
      <c r="F371" s="803"/>
      <c r="G371" s="803"/>
      <c r="H371" s="80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7760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7759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0" t="s">
        <v>7914</v>
      </c>
      <c r="B384" s="811"/>
      <c r="C384" s="811"/>
      <c r="D384" s="811"/>
      <c r="E384" s="811"/>
      <c r="F384" s="811"/>
      <c r="G384" s="811"/>
      <c r="H384" s="651"/>
    </row>
    <row r="385" spans="1:9" s="7" customFormat="1" ht="28.5" x14ac:dyDescent="0.25">
      <c r="A385" s="810"/>
      <c r="B385" s="811"/>
      <c r="C385" s="811"/>
      <c r="D385" s="811"/>
      <c r="E385" s="811"/>
      <c r="F385" s="811"/>
      <c r="G385" s="811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5" t="s">
        <v>7914</v>
      </c>
      <c r="B391" s="806"/>
      <c r="C391" s="806"/>
      <c r="D391" s="806"/>
      <c r="E391" s="806"/>
      <c r="F391" s="806"/>
      <c r="G391" s="806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7797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7808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7" t="s">
        <v>7798</v>
      </c>
      <c r="B399" s="808"/>
      <c r="C399" s="808"/>
      <c r="D399" s="808"/>
      <c r="E399" s="808"/>
      <c r="F399" s="808"/>
      <c r="G399" s="808"/>
      <c r="H399" s="80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7760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7759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7888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7889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0" t="s">
        <v>7855</v>
      </c>
      <c r="B410" s="811"/>
      <c r="C410" s="811"/>
      <c r="D410" s="811"/>
      <c r="E410" s="811"/>
      <c r="F410" s="811"/>
      <c r="G410" s="811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7869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7950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7951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7952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7" t="s">
        <v>7876</v>
      </c>
      <c r="B424" s="808"/>
      <c r="C424" s="808"/>
      <c r="D424" s="808"/>
      <c r="E424" s="808"/>
      <c r="F424" s="808"/>
      <c r="G424" s="808"/>
      <c r="H424" s="809"/>
    </row>
    <row r="425" spans="1:11" s="7" customFormat="1" ht="15.75" x14ac:dyDescent="0.25">
      <c r="A425" s="645"/>
      <c r="B425" s="685" t="s">
        <v>7877</v>
      </c>
      <c r="C425" s="647">
        <f>C420+C419</f>
        <v>3528001</v>
      </c>
      <c r="D425" s="648"/>
      <c r="E425" s="657"/>
      <c r="F425" s="657"/>
      <c r="G425" s="650"/>
      <c r="H425" s="651"/>
      <c r="J425" s="798" t="s">
        <v>7928</v>
      </c>
      <c r="K425" s="798"/>
    </row>
    <row r="426" spans="1:11" s="7" customFormat="1" ht="15.75" x14ac:dyDescent="0.25">
      <c r="A426" s="645"/>
      <c r="B426" s="658" t="s">
        <v>7760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7896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7897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7888</v>
      </c>
      <c r="H429" s="659">
        <f>F427+F435</f>
        <v>534741.402</v>
      </c>
      <c r="I429" s="590">
        <f>H427-F435</f>
        <v>630728.49200000009</v>
      </c>
      <c r="J429" s="7" t="s">
        <v>7897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7889</v>
      </c>
      <c r="H430" s="659">
        <f>H427-H429</f>
        <v>355544.41400000011</v>
      </c>
      <c r="J430" s="7" t="s">
        <v>7911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7886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7760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5" t="s">
        <v>7915</v>
      </c>
      <c r="B440" s="806"/>
      <c r="C440" s="806"/>
      <c r="D440" s="806"/>
      <c r="E440" s="806"/>
      <c r="F440" s="806"/>
      <c r="G440" s="806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8" t="s">
        <v>7928</v>
      </c>
      <c r="K442" s="798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7946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8084</v>
      </c>
      <c r="K447" s="590"/>
    </row>
    <row r="448" spans="1:11" s="7" customFormat="1" ht="15.75" x14ac:dyDescent="0.25">
      <c r="A448" s="489">
        <v>1044</v>
      </c>
      <c r="B448" s="5" t="s">
        <v>8023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7929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7953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7" t="s">
        <v>7954</v>
      </c>
      <c r="B451" s="808"/>
      <c r="C451" s="808"/>
      <c r="D451" s="808"/>
      <c r="E451" s="808"/>
      <c r="F451" s="808"/>
      <c r="G451" s="808"/>
      <c r="H451" s="809"/>
      <c r="J451" s="798" t="s">
        <v>7928</v>
      </c>
      <c r="K451" s="798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7760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7759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8024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7897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7888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7889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3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3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5" t="s">
        <v>7963</v>
      </c>
      <c r="B462" s="806"/>
      <c r="C462" s="806"/>
      <c r="D462" s="806"/>
      <c r="E462" s="806"/>
      <c r="F462" s="806"/>
      <c r="G462" s="806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8"/>
      <c r="K464" s="798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1048</v>
      </c>
      <c r="B466" s="5" t="s">
        <v>8105</v>
      </c>
      <c r="C466" s="410"/>
      <c r="D466" s="25">
        <v>0.15</v>
      </c>
      <c r="E466" s="10">
        <f t="shared" ref="E466:E474" si="67">D466*C466</f>
        <v>0</v>
      </c>
      <c r="F466" s="10">
        <f t="shared" ref="F466:F473" si="68">E466+C466</f>
        <v>0</v>
      </c>
      <c r="G466" s="450" t="s">
        <v>7168</v>
      </c>
      <c r="H466" s="627">
        <v>45505</v>
      </c>
      <c r="I466" s="7" t="s">
        <v>8106</v>
      </c>
      <c r="K466" s="9"/>
    </row>
    <row r="467" spans="1:11" s="7" customFormat="1" ht="15" customHeight="1" x14ac:dyDescent="0.25">
      <c r="A467" s="489">
        <v>1049</v>
      </c>
      <c r="B467" s="5" t="s">
        <v>64</v>
      </c>
      <c r="C467" s="410">
        <v>498600</v>
      </c>
      <c r="D467" s="25">
        <v>0.15</v>
      </c>
      <c r="E467" s="10">
        <f t="shared" si="67"/>
        <v>74790</v>
      </c>
      <c r="F467" s="10">
        <f t="shared" si="68"/>
        <v>573390</v>
      </c>
      <c r="G467" s="450" t="s">
        <v>7168</v>
      </c>
      <c r="H467" s="627">
        <v>45505</v>
      </c>
      <c r="I467" s="7" t="s">
        <v>8107</v>
      </c>
      <c r="K467" s="9"/>
    </row>
    <row r="468" spans="1:11" s="7" customFormat="1" ht="15" customHeight="1" x14ac:dyDescent="0.25">
      <c r="A468" s="489">
        <v>1050</v>
      </c>
      <c r="B468" s="673" t="s">
        <v>99</v>
      </c>
      <c r="C468" s="410">
        <v>282269</v>
      </c>
      <c r="D468" s="25">
        <v>0.15</v>
      </c>
      <c r="E468" s="10">
        <f t="shared" si="67"/>
        <v>42340.35</v>
      </c>
      <c r="F468" s="10">
        <f t="shared" si="68"/>
        <v>324609.34999999998</v>
      </c>
      <c r="G468" s="450" t="s">
        <v>7168</v>
      </c>
      <c r="H468" s="627">
        <v>45505</v>
      </c>
      <c r="I468" s="7" t="s">
        <v>8108</v>
      </c>
      <c r="K468" s="9"/>
    </row>
    <row r="469" spans="1:11" s="7" customFormat="1" ht="15" customHeight="1" x14ac:dyDescent="0.25">
      <c r="A469" s="701">
        <v>1051</v>
      </c>
      <c r="B469" s="702" t="s">
        <v>7920</v>
      </c>
      <c r="C469" s="703">
        <v>190000</v>
      </c>
      <c r="D469" s="25">
        <v>0.15</v>
      </c>
      <c r="E469" s="10">
        <f t="shared" si="67"/>
        <v>28500</v>
      </c>
      <c r="F469" s="10">
        <f t="shared" si="68"/>
        <v>218500</v>
      </c>
      <c r="G469" s="450" t="s">
        <v>7168</v>
      </c>
      <c r="H469" s="627">
        <v>45505</v>
      </c>
      <c r="I469" s="7" t="s">
        <v>7956</v>
      </c>
      <c r="K469" s="9"/>
    </row>
    <row r="470" spans="1:11" s="7" customFormat="1" ht="15" customHeight="1" x14ac:dyDescent="0.25">
      <c r="A470" s="489">
        <v>1052</v>
      </c>
      <c r="B470" s="5" t="s">
        <v>7920</v>
      </c>
      <c r="C470" s="410">
        <v>711730</v>
      </c>
      <c r="D470" s="25">
        <v>0.15</v>
      </c>
      <c r="E470" s="10">
        <f t="shared" si="67"/>
        <v>106759.5</v>
      </c>
      <c r="F470" s="10">
        <f t="shared" si="68"/>
        <v>818489.5</v>
      </c>
      <c r="G470" s="450" t="s">
        <v>7168</v>
      </c>
      <c r="H470" s="627">
        <v>45505</v>
      </c>
      <c r="I470" s="7" t="s">
        <v>7962</v>
      </c>
      <c r="K470" s="9"/>
    </row>
    <row r="471" spans="1:11" s="7" customFormat="1" ht="15" customHeight="1" x14ac:dyDescent="0.25">
      <c r="A471" s="701">
        <v>1053</v>
      </c>
      <c r="B471" s="702" t="s">
        <v>7920</v>
      </c>
      <c r="C471" s="703">
        <v>1686000</v>
      </c>
      <c r="D471" s="25">
        <v>0.15</v>
      </c>
      <c r="E471" s="10">
        <f t="shared" si="67"/>
        <v>252900</v>
      </c>
      <c r="F471" s="10">
        <f t="shared" si="68"/>
        <v>1938900</v>
      </c>
      <c r="G471" s="450" t="s">
        <v>7168</v>
      </c>
      <c r="H471" s="627">
        <v>45505</v>
      </c>
      <c r="I471" s="7" t="s">
        <v>7887</v>
      </c>
      <c r="J471" s="7" t="s">
        <v>7897</v>
      </c>
      <c r="K471" s="632">
        <v>801344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 t="shared" si="67"/>
        <v>351063</v>
      </c>
      <c r="F472" s="10">
        <f t="shared" si="68"/>
        <v>2691483</v>
      </c>
      <c r="G472" s="450" t="s">
        <v>7168</v>
      </c>
      <c r="H472" s="627">
        <v>45505</v>
      </c>
      <c r="I472" s="7" t="s">
        <v>7947</v>
      </c>
      <c r="K472" s="632"/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 t="shared" si="67"/>
        <v>2700</v>
      </c>
      <c r="F473" s="10">
        <f t="shared" si="68"/>
        <v>20700</v>
      </c>
      <c r="G473" s="450" t="s">
        <v>7168</v>
      </c>
      <c r="H473" s="627">
        <v>45505</v>
      </c>
      <c r="I473" s="7" t="s">
        <v>7948</v>
      </c>
      <c r="K473" s="590"/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69">E474+C474</f>
        <v>2254000</v>
      </c>
      <c r="G474" s="450" t="s">
        <v>7168</v>
      </c>
      <c r="H474" s="627">
        <v>45505</v>
      </c>
      <c r="I474" s="7" t="s">
        <v>7964</v>
      </c>
      <c r="K474" s="590"/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807" t="s">
        <v>7965</v>
      </c>
      <c r="B476" s="808"/>
      <c r="C476" s="808"/>
      <c r="D476" s="808"/>
      <c r="E476" s="808"/>
      <c r="F476" s="808"/>
      <c r="G476" s="808"/>
      <c r="H476" s="809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</row>
    <row r="478" spans="1:11" s="7" customFormat="1" ht="15.75" x14ac:dyDescent="0.25">
      <c r="A478" s="645"/>
      <c r="B478" s="658" t="s">
        <v>7760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</row>
    <row r="479" spans="1:11" s="7" customFormat="1" ht="15.75" x14ac:dyDescent="0.25">
      <c r="A479" s="645"/>
      <c r="B479" s="658" t="s">
        <v>7759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</row>
    <row r="481" spans="1:11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7888</v>
      </c>
      <c r="H481" s="659">
        <f>F480</f>
        <v>0</v>
      </c>
      <c r="J481" s="798"/>
      <c r="K481" s="798"/>
    </row>
    <row r="482" spans="1:11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7889</v>
      </c>
      <c r="H482" s="659">
        <f>H479-H481</f>
        <v>235200</v>
      </c>
      <c r="K482" s="9"/>
    </row>
    <row r="483" spans="1:11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  <c r="K483" s="632"/>
    </row>
    <row r="484" spans="1:11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  <c r="K484" s="590"/>
    </row>
    <row r="485" spans="1:11" s="7" customFormat="1" ht="15.75" x14ac:dyDescent="0.25">
      <c r="A485" s="31"/>
      <c r="G485" s="31"/>
      <c r="H485" s="31"/>
      <c r="K485" s="590"/>
    </row>
    <row r="486" spans="1:11" s="7" customFormat="1" ht="15.75" x14ac:dyDescent="0.25">
      <c r="A486" s="31"/>
      <c r="G486" s="31"/>
      <c r="H486" s="31"/>
    </row>
    <row r="487" spans="1:11" s="7" customFormat="1" ht="15.75" x14ac:dyDescent="0.25">
      <c r="A487" s="31"/>
      <c r="G487" s="31"/>
      <c r="H487" s="31"/>
    </row>
    <row r="488" spans="1:11" s="7" customFormat="1" ht="15.75" x14ac:dyDescent="0.25">
      <c r="A488" s="31"/>
      <c r="G488" s="31"/>
      <c r="H488" s="31"/>
    </row>
    <row r="489" spans="1:11" s="7" customFormat="1" ht="15.75" x14ac:dyDescent="0.25">
      <c r="A489" s="31"/>
      <c r="G489" s="31"/>
      <c r="H489" s="31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A462:G462"/>
    <mergeCell ref="J464:K464"/>
    <mergeCell ref="A476:H476"/>
    <mergeCell ref="J481:K481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B44:F44"/>
    <mergeCell ref="A327:H327"/>
    <mergeCell ref="B46:F46"/>
    <mergeCell ref="B49:F49"/>
    <mergeCell ref="B50:F50"/>
    <mergeCell ref="B69:F69"/>
    <mergeCell ref="B82:F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13" sqref="E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4" t="s">
        <v>6983</v>
      </c>
      <c r="B1" s="815"/>
      <c r="C1" s="815"/>
      <c r="D1" s="815"/>
      <c r="E1" s="816"/>
      <c r="G1" s="821" t="s">
        <v>6984</v>
      </c>
      <c r="H1" s="821"/>
      <c r="I1" s="821"/>
      <c r="J1" s="821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17"/>
      <c r="B2" s="818"/>
      <c r="C2" s="818"/>
      <c r="D2" s="818"/>
      <c r="E2" s="819"/>
      <c r="G2" s="821"/>
      <c r="H2" s="821"/>
      <c r="I2" s="821"/>
      <c r="J2" s="821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7941</v>
      </c>
      <c r="P4" s="695" t="s">
        <v>7949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7752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7790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7850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7895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7955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51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51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51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8083</v>
      </c>
      <c r="H26" s="752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52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7730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7730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7837</v>
      </c>
      <c r="P29" s="561" t="s">
        <v>7838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7835</v>
      </c>
      <c r="P30" s="561" t="s">
        <v>7836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14" t="s">
        <v>6983</v>
      </c>
      <c r="B36" s="815"/>
      <c r="C36" s="815"/>
      <c r="D36" s="815"/>
      <c r="E36" s="816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7"/>
      <c r="B37" s="818"/>
      <c r="C37" s="818"/>
      <c r="D37" s="818"/>
      <c r="E37" s="819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0" t="s">
        <v>7031</v>
      </c>
      <c r="H51" s="820"/>
      <c r="I51" s="820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4" t="s">
        <v>7009</v>
      </c>
      <c r="B53" s="815"/>
      <c r="C53" s="815"/>
      <c r="D53" s="815"/>
      <c r="E53" s="816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7"/>
      <c r="B54" s="818"/>
      <c r="C54" s="818"/>
      <c r="D54" s="818"/>
      <c r="E54" s="819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2" t="s">
        <v>6985</v>
      </c>
      <c r="M66" s="812"/>
      <c r="N66" s="812"/>
      <c r="O66" s="812"/>
      <c r="P66" s="812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2" t="s">
        <v>7018</v>
      </c>
      <c r="B69" s="823"/>
      <c r="C69" s="823"/>
      <c r="D69" s="823"/>
      <c r="E69" s="824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5"/>
      <c r="B70" s="826"/>
      <c r="C70" s="826"/>
      <c r="D70" s="826"/>
      <c r="E70" s="827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8">
        <v>30000</v>
      </c>
      <c r="U74" s="831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9"/>
      <c r="U75" s="832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0"/>
      <c r="U76" s="833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2024-08-26T13:25:26Z</dcterms:modified>
</cp:coreProperties>
</file>