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40ED679B-82CA-4357-BAD2-DE42217D3C86}" xr6:coauthVersionLast="47" xr6:coauthVersionMax="47" xr10:uidLastSave="{00000000-0000-0000-0000-000000000000}"/>
  <bookViews>
    <workbookView xWindow="-120" yWindow="-120" windowWidth="29040" windowHeight="15840" xr2:uid="{00000000-000D-0000-FFFF-FFFF00000000}"/>
  </bookViews>
  <sheets>
    <sheet name="Summary" sheetId="9" r:id="rId1"/>
    <sheet name="HVAC" sheetId="8" r:id="rId2"/>
    <sheet name="Fire" sheetId="6" r:id="rId3"/>
    <sheet name="Plumbing" sheetId="7" r:id="rId4"/>
  </sheets>
  <definedNames>
    <definedName name="_xlnm.Print_Titles" localSheetId="2">Fire!$7:$8</definedName>
    <definedName name="_xlnm.Print_Titles" localSheetId="1">HVAC!$7:$8</definedName>
    <definedName name="_xlnm.Print_Titles" localSheetId="3">Plumbing!$7:$8</definedName>
  </definedNames>
  <calcPr calcId="181029"/>
</workbook>
</file>

<file path=xl/calcChain.xml><?xml version="1.0" encoding="utf-8"?>
<calcChain xmlns="http://schemas.openxmlformats.org/spreadsheetml/2006/main">
  <c r="E27" i="9" l="1"/>
  <c r="M149" i="6"/>
  <c r="L149" i="6"/>
  <c r="L148" i="6"/>
  <c r="M148" i="6" s="1"/>
  <c r="M147" i="6"/>
  <c r="L147" i="6"/>
  <c r="L146" i="6"/>
  <c r="M146" i="6" s="1"/>
  <c r="M145" i="6"/>
  <c r="L145" i="6"/>
  <c r="L144" i="6"/>
  <c r="M144" i="6" s="1"/>
  <c r="M143" i="6"/>
  <c r="L143" i="6"/>
  <c r="L142" i="6"/>
  <c r="M142" i="6" s="1"/>
  <c r="M141" i="6"/>
  <c r="L141" i="6"/>
  <c r="L140" i="6"/>
  <c r="M140" i="6" s="1"/>
  <c r="M139" i="6"/>
  <c r="L139" i="6"/>
  <c r="L138" i="6"/>
  <c r="M138" i="6" s="1"/>
  <c r="M137" i="6"/>
  <c r="L137" i="6"/>
  <c r="L136" i="6"/>
  <c r="M136" i="6" s="1"/>
  <c r="M135" i="6"/>
  <c r="L135" i="6"/>
  <c r="L134" i="6"/>
  <c r="M134" i="6" s="1"/>
  <c r="M133" i="6"/>
  <c r="L133" i="6"/>
  <c r="L132" i="6"/>
  <c r="M132" i="6" s="1"/>
  <c r="M131" i="6"/>
  <c r="L131" i="6"/>
  <c r="L130" i="6"/>
  <c r="M130" i="6" s="1"/>
  <c r="M129" i="6"/>
  <c r="L129" i="6"/>
  <c r="L128" i="6"/>
  <c r="M128" i="6" s="1"/>
  <c r="M127" i="6"/>
  <c r="L127" i="6"/>
  <c r="L126" i="6"/>
  <c r="M126" i="6" s="1"/>
  <c r="M125" i="6"/>
  <c r="L125" i="6"/>
  <c r="L124" i="6"/>
  <c r="M124" i="6" s="1"/>
  <c r="M123" i="6"/>
  <c r="L123" i="6"/>
  <c r="L122" i="6"/>
  <c r="M122" i="6" s="1"/>
  <c r="M121" i="6"/>
  <c r="L121" i="6"/>
  <c r="L120" i="6"/>
  <c r="M120" i="6" s="1"/>
  <c r="M119" i="6"/>
  <c r="L119" i="6"/>
  <c r="L118" i="6"/>
  <c r="M118" i="6" s="1"/>
  <c r="M117" i="6"/>
  <c r="L117" i="6"/>
  <c r="L116" i="6"/>
  <c r="M116" i="6" s="1"/>
  <c r="M115" i="6"/>
  <c r="L115" i="6"/>
  <c r="L114" i="6"/>
  <c r="M114" i="6" s="1"/>
  <c r="M113" i="6"/>
  <c r="L113" i="6"/>
  <c r="L112" i="6"/>
  <c r="M112" i="6" s="1"/>
  <c r="M111" i="6"/>
  <c r="L111" i="6"/>
  <c r="L110" i="6"/>
  <c r="M110" i="6" s="1"/>
  <c r="M109" i="6"/>
  <c r="L109" i="6"/>
  <c r="L108" i="6"/>
  <c r="M108" i="6" s="1"/>
  <c r="M107" i="6"/>
  <c r="L107" i="6"/>
  <c r="L106" i="6"/>
  <c r="M106" i="6" s="1"/>
  <c r="M105" i="6"/>
  <c r="L105" i="6"/>
  <c r="L104" i="6"/>
  <c r="M104" i="6" s="1"/>
  <c r="M103" i="6"/>
  <c r="L103" i="6"/>
  <c r="L102" i="6"/>
  <c r="M102" i="6" s="1"/>
  <c r="M101" i="6"/>
  <c r="L101" i="6"/>
  <c r="L100" i="6"/>
  <c r="M100" i="6" s="1"/>
  <c r="M99" i="6"/>
  <c r="L99" i="6"/>
  <c r="L98" i="6"/>
  <c r="M98" i="6" s="1"/>
  <c r="M97" i="6"/>
  <c r="L97" i="6"/>
  <c r="L96" i="6"/>
  <c r="M96" i="6" s="1"/>
  <c r="M95" i="6"/>
  <c r="L95" i="6"/>
  <c r="L94" i="6"/>
  <c r="M94" i="6" s="1"/>
  <c r="M93" i="6"/>
  <c r="L93" i="6"/>
  <c r="L92" i="6"/>
  <c r="M92" i="6" s="1"/>
  <c r="M91" i="6"/>
  <c r="L91" i="6"/>
  <c r="L90" i="6"/>
  <c r="M90" i="6" s="1"/>
  <c r="M89" i="6"/>
  <c r="L89" i="6"/>
  <c r="L88" i="6"/>
  <c r="M88" i="6" s="1"/>
  <c r="M87" i="6"/>
  <c r="L87" i="6"/>
  <c r="L86" i="6"/>
  <c r="M86" i="6" s="1"/>
  <c r="M85" i="6"/>
  <c r="L85" i="6"/>
  <c r="L84" i="6"/>
  <c r="M84" i="6" s="1"/>
  <c r="M83" i="6"/>
  <c r="L83" i="6"/>
  <c r="L82" i="6"/>
  <c r="M82" i="6" s="1"/>
  <c r="M81" i="6"/>
  <c r="L81" i="6"/>
  <c r="L80" i="6"/>
  <c r="M80" i="6" s="1"/>
  <c r="L79" i="6"/>
  <c r="M79" i="6" s="1"/>
  <c r="L78" i="6"/>
  <c r="M78" i="6" s="1"/>
  <c r="L77" i="6"/>
  <c r="M77" i="6" s="1"/>
  <c r="L76" i="6"/>
  <c r="M76" i="6" s="1"/>
  <c r="L75" i="6"/>
  <c r="M75" i="6" s="1"/>
  <c r="L74" i="6"/>
  <c r="M74" i="6" s="1"/>
  <c r="L73" i="6"/>
  <c r="M73" i="6" s="1"/>
  <c r="L72" i="6"/>
  <c r="M72" i="6" s="1"/>
  <c r="L71" i="6"/>
  <c r="M71" i="6" s="1"/>
  <c r="L70" i="6"/>
  <c r="M70" i="6" s="1"/>
  <c r="L69" i="6"/>
  <c r="M69" i="6" s="1"/>
  <c r="L68" i="6"/>
  <c r="M68" i="6" s="1"/>
  <c r="M67" i="6"/>
  <c r="L67" i="6"/>
  <c r="L66" i="6"/>
  <c r="M66" i="6" s="1"/>
  <c r="L65" i="6"/>
  <c r="M65" i="6" s="1"/>
  <c r="L64" i="6"/>
  <c r="M64" i="6" s="1"/>
  <c r="L63" i="6"/>
  <c r="M63" i="6" s="1"/>
  <c r="L62" i="6"/>
  <c r="M62" i="6" s="1"/>
  <c r="M61" i="6"/>
  <c r="L61" i="6"/>
  <c r="L60" i="6"/>
  <c r="M60" i="6" s="1"/>
  <c r="L59" i="6"/>
  <c r="M59" i="6" s="1"/>
  <c r="L58" i="6"/>
  <c r="M58" i="6" s="1"/>
  <c r="L57" i="6"/>
  <c r="M57" i="6" s="1"/>
  <c r="L56" i="6"/>
  <c r="M56" i="6" s="1"/>
  <c r="M55" i="6"/>
  <c r="L55" i="6"/>
  <c r="L54" i="6"/>
  <c r="M54" i="6" s="1"/>
  <c r="L53" i="6"/>
  <c r="M53" i="6" s="1"/>
  <c r="L52" i="6"/>
  <c r="M52" i="6" s="1"/>
  <c r="M51" i="6"/>
  <c r="L51" i="6"/>
  <c r="L50" i="6"/>
  <c r="M50" i="6" s="1"/>
  <c r="L49" i="6"/>
  <c r="M49" i="6" s="1"/>
  <c r="L48" i="6"/>
  <c r="M48" i="6" s="1"/>
  <c r="L47" i="6"/>
  <c r="M47" i="6" s="1"/>
  <c r="L46" i="6"/>
  <c r="M46" i="6" s="1"/>
  <c r="M45" i="6"/>
  <c r="L45" i="6"/>
  <c r="L44" i="6"/>
  <c r="M44" i="6" s="1"/>
  <c r="L43" i="6"/>
  <c r="M43" i="6" s="1"/>
  <c r="L42" i="6"/>
  <c r="M42" i="6" s="1"/>
  <c r="L41" i="6"/>
  <c r="M41" i="6" s="1"/>
  <c r="L40" i="6"/>
  <c r="M40" i="6" s="1"/>
  <c r="L39" i="6"/>
  <c r="M39" i="6" s="1"/>
  <c r="L38" i="6"/>
  <c r="M38" i="6" s="1"/>
  <c r="L37" i="6"/>
  <c r="M37" i="6" s="1"/>
  <c r="L36" i="6"/>
  <c r="M36" i="6" s="1"/>
  <c r="M35" i="6"/>
  <c r="L35" i="6"/>
  <c r="L34" i="6"/>
  <c r="M34" i="6" s="1"/>
  <c r="L33" i="6"/>
  <c r="M33" i="6" s="1"/>
  <c r="L32" i="6"/>
  <c r="M32" i="6" s="1"/>
  <c r="L31" i="6"/>
  <c r="M31" i="6" s="1"/>
  <c r="L30" i="6"/>
  <c r="M30" i="6" s="1"/>
  <c r="M29" i="6"/>
  <c r="L29" i="6"/>
  <c r="L28" i="6"/>
  <c r="M28" i="6" s="1"/>
  <c r="L27" i="6"/>
  <c r="M27" i="6" s="1"/>
  <c r="L26" i="6"/>
  <c r="M26" i="6" s="1"/>
  <c r="L25" i="6"/>
  <c r="M25" i="6" s="1"/>
  <c r="L24" i="6"/>
  <c r="M24" i="6" s="1"/>
  <c r="L23" i="6"/>
  <c r="M23" i="6" s="1"/>
  <c r="L22" i="6"/>
  <c r="M22" i="6" s="1"/>
  <c r="L21" i="6"/>
  <c r="M21" i="6" s="1"/>
  <c r="L20" i="6"/>
  <c r="M20" i="6" s="1"/>
  <c r="L19" i="6"/>
  <c r="M19" i="6" s="1"/>
  <c r="L18" i="6"/>
  <c r="M18" i="6" s="1"/>
  <c r="L17" i="6"/>
  <c r="M17" i="6" s="1"/>
  <c r="L16" i="6"/>
  <c r="M16" i="6" s="1"/>
  <c r="L15" i="6"/>
  <c r="M15" i="6" s="1"/>
  <c r="L14" i="6"/>
  <c r="M14" i="6" s="1"/>
  <c r="M13" i="6"/>
  <c r="L13" i="6"/>
  <c r="L12" i="6"/>
  <c r="M12" i="6" s="1"/>
  <c r="L11" i="6"/>
  <c r="M11" i="6" s="1"/>
  <c r="L10" i="6"/>
  <c r="M10" i="6" s="1"/>
  <c r="L11" i="8" l="1"/>
  <c r="M11" i="8" s="1"/>
  <c r="L12" i="8"/>
  <c r="M12" i="8"/>
  <c r="L13" i="8"/>
  <c r="M13" i="8" s="1"/>
  <c r="L14" i="8"/>
  <c r="M14" i="8"/>
  <c r="L15" i="8"/>
  <c r="M15" i="8"/>
  <c r="L16" i="8"/>
  <c r="M16" i="8"/>
  <c r="L17" i="8"/>
  <c r="M17" i="8"/>
  <c r="L18" i="8"/>
  <c r="M18" i="8"/>
  <c r="L19" i="8"/>
  <c r="M19" i="8" s="1"/>
  <c r="L20" i="8"/>
  <c r="M20" i="8"/>
  <c r="L21" i="8"/>
  <c r="M21" i="8" s="1"/>
  <c r="L22" i="8"/>
  <c r="M22" i="8"/>
  <c r="L23" i="8"/>
  <c r="M23" i="8" s="1"/>
  <c r="L24" i="8"/>
  <c r="M24" i="8"/>
  <c r="L25" i="8"/>
  <c r="M25" i="8" s="1"/>
  <c r="L26" i="8"/>
  <c r="M26" i="8"/>
  <c r="L27" i="8"/>
  <c r="M27" i="8" s="1"/>
  <c r="L28" i="8"/>
  <c r="M28" i="8"/>
  <c r="L29" i="8"/>
  <c r="M29" i="8" s="1"/>
  <c r="L30" i="8"/>
  <c r="M30" i="8"/>
  <c r="L31" i="8"/>
  <c r="M31" i="8" s="1"/>
  <c r="L32" i="8"/>
  <c r="M32" i="8"/>
  <c r="L33" i="8"/>
  <c r="M33" i="8" s="1"/>
  <c r="L34" i="8"/>
  <c r="M34" i="8"/>
  <c r="L35" i="8"/>
  <c r="M35" i="8" s="1"/>
  <c r="L36" i="8"/>
  <c r="M36" i="8"/>
  <c r="L37" i="8"/>
  <c r="M37" i="8" s="1"/>
  <c r="L38" i="8"/>
  <c r="M38" i="8"/>
  <c r="L39" i="8"/>
  <c r="M39" i="8" s="1"/>
  <c r="L40" i="8"/>
  <c r="M40" i="8"/>
  <c r="L41" i="8"/>
  <c r="M41" i="8" s="1"/>
  <c r="L42" i="8"/>
  <c r="M42" i="8"/>
  <c r="L43" i="8"/>
  <c r="M43" i="8" s="1"/>
  <c r="L44" i="8"/>
  <c r="M44" i="8"/>
  <c r="L45" i="8"/>
  <c r="M45" i="8" s="1"/>
  <c r="L46" i="8"/>
  <c r="M46" i="8"/>
  <c r="L47" i="8"/>
  <c r="M47" i="8" s="1"/>
  <c r="L48" i="8"/>
  <c r="M48" i="8"/>
  <c r="L49" i="8"/>
  <c r="M49" i="8" s="1"/>
  <c r="L50" i="8"/>
  <c r="M50" i="8"/>
  <c r="L51" i="8"/>
  <c r="M51" i="8" s="1"/>
  <c r="L52" i="8"/>
  <c r="M52" i="8"/>
  <c r="L53" i="8"/>
  <c r="M53" i="8" s="1"/>
  <c r="L54" i="8"/>
  <c r="M54" i="8"/>
  <c r="L55" i="8"/>
  <c r="M55" i="8" s="1"/>
  <c r="L56" i="8"/>
  <c r="M56" i="8"/>
  <c r="L57" i="8"/>
  <c r="M57" i="8" s="1"/>
  <c r="L58" i="8"/>
  <c r="M58" i="8"/>
  <c r="L59" i="8"/>
  <c r="M59" i="8" s="1"/>
  <c r="L60" i="8"/>
  <c r="M60" i="8"/>
  <c r="L61" i="8"/>
  <c r="M61" i="8" s="1"/>
  <c r="L62" i="8"/>
  <c r="M62" i="8"/>
  <c r="L63" i="8"/>
  <c r="M63" i="8" s="1"/>
  <c r="L64" i="8"/>
  <c r="M64" i="8"/>
  <c r="L65" i="8"/>
  <c r="M65" i="8" s="1"/>
  <c r="L66" i="8"/>
  <c r="M66" i="8"/>
  <c r="L67" i="8"/>
  <c r="M67" i="8" s="1"/>
  <c r="L68" i="8"/>
  <c r="M68" i="8"/>
  <c r="L69" i="8"/>
  <c r="M69" i="8" s="1"/>
  <c r="L70" i="8"/>
  <c r="M70" i="8"/>
  <c r="L71" i="8"/>
  <c r="M71" i="8" s="1"/>
  <c r="L72" i="8"/>
  <c r="M72" i="8"/>
  <c r="L73" i="8"/>
  <c r="M73" i="8" s="1"/>
  <c r="L74" i="8"/>
  <c r="M74" i="8"/>
  <c r="L75" i="8"/>
  <c r="M75" i="8" s="1"/>
  <c r="L76" i="8"/>
  <c r="M76" i="8"/>
  <c r="L77" i="8"/>
  <c r="M77" i="8" s="1"/>
  <c r="L78" i="8"/>
  <c r="M78" i="8"/>
  <c r="L79" i="8"/>
  <c r="M79" i="8" s="1"/>
  <c r="L80" i="8"/>
  <c r="M80" i="8"/>
  <c r="L81" i="8"/>
  <c r="M81" i="8" s="1"/>
  <c r="L82" i="8"/>
  <c r="M82" i="8"/>
  <c r="L83" i="8"/>
  <c r="M83" i="8" s="1"/>
  <c r="L84" i="8"/>
  <c r="M84" i="8"/>
  <c r="L85" i="8"/>
  <c r="M85" i="8" s="1"/>
  <c r="L86" i="8"/>
  <c r="M86" i="8"/>
  <c r="L87" i="8"/>
  <c r="M87" i="8" s="1"/>
  <c r="L88" i="8"/>
  <c r="M88" i="8"/>
  <c r="L89" i="8"/>
  <c r="M89" i="8" s="1"/>
  <c r="L90" i="8"/>
  <c r="M90" i="8"/>
  <c r="L91" i="8"/>
  <c r="M91" i="8" s="1"/>
  <c r="L92" i="8"/>
  <c r="M92" i="8"/>
  <c r="L93" i="8"/>
  <c r="M93" i="8" s="1"/>
  <c r="L94" i="8"/>
  <c r="M94" i="8"/>
  <c r="L95" i="8"/>
  <c r="M95" i="8" s="1"/>
  <c r="L96" i="8"/>
  <c r="M96" i="8"/>
  <c r="L97" i="8"/>
  <c r="M97" i="8" s="1"/>
  <c r="L98" i="8"/>
  <c r="M98" i="8"/>
  <c r="L99" i="8"/>
  <c r="M99" i="8" s="1"/>
  <c r="L100" i="8"/>
  <c r="M100" i="8"/>
  <c r="L101" i="8"/>
  <c r="M101" i="8" s="1"/>
  <c r="L102" i="8"/>
  <c r="M102" i="8"/>
  <c r="L103" i="8"/>
  <c r="M103" i="8" s="1"/>
  <c r="L104" i="8"/>
  <c r="M104" i="8"/>
  <c r="L105" i="8"/>
  <c r="M105" i="8" s="1"/>
  <c r="L106" i="8"/>
  <c r="M106" i="8"/>
  <c r="L107" i="8"/>
  <c r="M107" i="8" s="1"/>
  <c r="L108" i="8"/>
  <c r="M108" i="8"/>
  <c r="L109" i="8"/>
  <c r="M109" i="8" s="1"/>
  <c r="L110" i="8"/>
  <c r="M110" i="8"/>
  <c r="L111" i="8"/>
  <c r="M111" i="8" s="1"/>
  <c r="L112" i="8"/>
  <c r="M112" i="8"/>
  <c r="L113" i="8"/>
  <c r="M113" i="8" s="1"/>
  <c r="L114" i="8"/>
  <c r="M114" i="8"/>
  <c r="L115" i="8"/>
  <c r="M115" i="8" s="1"/>
  <c r="L116" i="8"/>
  <c r="M116" i="8"/>
  <c r="L117" i="8"/>
  <c r="M117" i="8" s="1"/>
  <c r="L118" i="8"/>
  <c r="M118" i="8"/>
  <c r="L119" i="8"/>
  <c r="M119" i="8" s="1"/>
  <c r="L120" i="8"/>
  <c r="M120" i="8"/>
  <c r="L121" i="8"/>
  <c r="M121" i="8" s="1"/>
  <c r="L122" i="8"/>
  <c r="M122" i="8"/>
  <c r="L123" i="8"/>
  <c r="M123" i="8" s="1"/>
  <c r="L124" i="8"/>
  <c r="M124" i="8"/>
  <c r="L125" i="8"/>
  <c r="M125" i="8" s="1"/>
  <c r="L126" i="8"/>
  <c r="M126" i="8"/>
  <c r="L127" i="8"/>
  <c r="M127" i="8" s="1"/>
  <c r="L128" i="8"/>
  <c r="M128" i="8"/>
  <c r="L129" i="8"/>
  <c r="M129" i="8" s="1"/>
  <c r="L130" i="8"/>
  <c r="M130" i="8"/>
  <c r="L131" i="8"/>
  <c r="M131" i="8" s="1"/>
  <c r="L132" i="8"/>
  <c r="M132" i="8"/>
  <c r="L133" i="8"/>
  <c r="M133" i="8" s="1"/>
  <c r="L134" i="8"/>
  <c r="M134" i="8"/>
  <c r="L135" i="8"/>
  <c r="M135" i="8" s="1"/>
  <c r="L136" i="8"/>
  <c r="M136" i="8"/>
  <c r="L137" i="8"/>
  <c r="M137" i="8" s="1"/>
  <c r="L138" i="8"/>
  <c r="M138" i="8"/>
  <c r="L139" i="8"/>
  <c r="M139" i="8" s="1"/>
  <c r="L140" i="8"/>
  <c r="M140" i="8"/>
  <c r="L141" i="8"/>
  <c r="M141" i="8" s="1"/>
  <c r="L142" i="8"/>
  <c r="M142" i="8"/>
  <c r="L143" i="8"/>
  <c r="M143" i="8" s="1"/>
  <c r="L144" i="8"/>
  <c r="M144" i="8"/>
  <c r="L145" i="8"/>
  <c r="M145" i="8" s="1"/>
  <c r="L146" i="8"/>
  <c r="M146" i="8"/>
  <c r="L147" i="8"/>
  <c r="M147" i="8" s="1"/>
  <c r="L148" i="8"/>
  <c r="M148" i="8"/>
  <c r="L149" i="8"/>
  <c r="M149" i="8" s="1"/>
  <c r="L10" i="8"/>
  <c r="M10" i="8" s="1"/>
  <c r="F11" i="8"/>
  <c r="H162" i="8"/>
  <c r="I162" i="8" s="1"/>
  <c r="F162" i="8"/>
  <c r="I161" i="8"/>
  <c r="H161" i="8"/>
  <c r="F161" i="8"/>
  <c r="H160" i="8"/>
  <c r="I160" i="8" s="1"/>
  <c r="F160" i="8"/>
  <c r="I159" i="8"/>
  <c r="H159" i="8"/>
  <c r="F159" i="8"/>
  <c r="H157" i="8"/>
  <c r="F157" i="8"/>
  <c r="I157" i="8" s="1"/>
  <c r="H156" i="8"/>
  <c r="I156" i="8" s="1"/>
  <c r="F156" i="8"/>
  <c r="H155" i="8"/>
  <c r="I155" i="8" s="1"/>
  <c r="F155" i="8"/>
  <c r="H154" i="8"/>
  <c r="I154" i="8" s="1"/>
  <c r="F154" i="8"/>
  <c r="H153" i="8"/>
  <c r="I153" i="8" s="1"/>
  <c r="F153" i="8"/>
  <c r="H149" i="8"/>
  <c r="F149" i="8"/>
  <c r="H147" i="8"/>
  <c r="F147" i="8"/>
  <c r="H145" i="8"/>
  <c r="F145" i="8"/>
  <c r="H141" i="8"/>
  <c r="F141" i="8"/>
  <c r="H136" i="8"/>
  <c r="F136" i="8"/>
  <c r="H135" i="8"/>
  <c r="F135" i="8"/>
  <c r="H133" i="8"/>
  <c r="F133" i="8"/>
  <c r="H132" i="8"/>
  <c r="F132" i="8"/>
  <c r="H130" i="8"/>
  <c r="F130" i="8"/>
  <c r="H129" i="8"/>
  <c r="F129" i="8"/>
  <c r="H127" i="8"/>
  <c r="F127" i="8"/>
  <c r="H126" i="8"/>
  <c r="F126" i="8"/>
  <c r="H120" i="8"/>
  <c r="F120" i="8"/>
  <c r="H119" i="8"/>
  <c r="F119" i="8"/>
  <c r="H118" i="8"/>
  <c r="F118" i="8"/>
  <c r="H117" i="8"/>
  <c r="F117" i="8"/>
  <c r="H111" i="8"/>
  <c r="F111" i="8"/>
  <c r="H110" i="8"/>
  <c r="F110" i="8"/>
  <c r="H107" i="8"/>
  <c r="F107" i="8"/>
  <c r="H105" i="8"/>
  <c r="F105" i="8"/>
  <c r="H104" i="8"/>
  <c r="F104" i="8"/>
  <c r="H103" i="8"/>
  <c r="F103" i="8"/>
  <c r="H101" i="8"/>
  <c r="F101" i="8"/>
  <c r="H100" i="8"/>
  <c r="F100" i="8"/>
  <c r="H99" i="8"/>
  <c r="F99" i="8"/>
  <c r="H93" i="8"/>
  <c r="F93" i="8"/>
  <c r="H91" i="8"/>
  <c r="F91" i="8"/>
  <c r="H86" i="8"/>
  <c r="F86" i="8"/>
  <c r="H85" i="8"/>
  <c r="F85" i="8"/>
  <c r="H84" i="8"/>
  <c r="F84" i="8"/>
  <c r="H83" i="8"/>
  <c r="F83" i="8"/>
  <c r="H82" i="8"/>
  <c r="F82" i="8"/>
  <c r="H79" i="8"/>
  <c r="F79" i="8"/>
  <c r="H78" i="8"/>
  <c r="F78" i="8"/>
  <c r="H77" i="8"/>
  <c r="F77" i="8"/>
  <c r="H76" i="8"/>
  <c r="F76" i="8"/>
  <c r="H75" i="8"/>
  <c r="F75" i="8"/>
  <c r="H74" i="8"/>
  <c r="F74" i="8"/>
  <c r="H73" i="8"/>
  <c r="F73" i="8"/>
  <c r="H72" i="8"/>
  <c r="F72" i="8"/>
  <c r="H71" i="8"/>
  <c r="F71" i="8"/>
  <c r="H66" i="8"/>
  <c r="F66" i="8"/>
  <c r="H62" i="8"/>
  <c r="F62" i="8"/>
  <c r="H61" i="8"/>
  <c r="F61" i="8"/>
  <c r="H60" i="8"/>
  <c r="F60" i="8"/>
  <c r="H59" i="8"/>
  <c r="F59" i="8"/>
  <c r="H58" i="8"/>
  <c r="F58" i="8"/>
  <c r="H55" i="8"/>
  <c r="F55" i="8"/>
  <c r="H54" i="8"/>
  <c r="F54" i="8"/>
  <c r="I54" i="8" s="1"/>
  <c r="H53" i="8"/>
  <c r="F53" i="8"/>
  <c r="H52" i="8"/>
  <c r="F52" i="8"/>
  <c r="H51" i="8"/>
  <c r="F51" i="8"/>
  <c r="H50" i="8"/>
  <c r="F50" i="8"/>
  <c r="H49" i="8"/>
  <c r="F49" i="8"/>
  <c r="H48" i="8"/>
  <c r="F48" i="8"/>
  <c r="H47" i="8"/>
  <c r="F47" i="8"/>
  <c r="H44" i="8"/>
  <c r="F44" i="8"/>
  <c r="H40" i="8"/>
  <c r="F40" i="8"/>
  <c r="H38" i="8"/>
  <c r="F38" i="8"/>
  <c r="H36" i="8"/>
  <c r="F36" i="8"/>
  <c r="H34" i="8"/>
  <c r="F34" i="8"/>
  <c r="H32" i="8"/>
  <c r="F32" i="8"/>
  <c r="H30" i="8"/>
  <c r="F30" i="8"/>
  <c r="H25" i="8"/>
  <c r="F25" i="8"/>
  <c r="H24" i="8"/>
  <c r="F24" i="8"/>
  <c r="H23" i="8"/>
  <c r="F23" i="8"/>
  <c r="H17" i="8"/>
  <c r="F17" i="8"/>
  <c r="H16" i="8"/>
  <c r="F16" i="8"/>
  <c r="H15" i="8"/>
  <c r="F15" i="8"/>
  <c r="H14" i="8"/>
  <c r="F14" i="8"/>
  <c r="H13" i="8"/>
  <c r="F13" i="8"/>
  <c r="H12" i="8"/>
  <c r="F12" i="8"/>
  <c r="H11" i="8"/>
  <c r="H10" i="8"/>
  <c r="F10" i="8"/>
  <c r="I16" i="8" l="1"/>
  <c r="I25" i="8"/>
  <c r="I40" i="8"/>
  <c r="I61" i="8"/>
  <c r="I78" i="8"/>
  <c r="I119" i="8"/>
  <c r="I135" i="8"/>
  <c r="I17" i="8"/>
  <c r="I24" i="8"/>
  <c r="I44" i="8"/>
  <c r="I83" i="8"/>
  <c r="I85" i="8"/>
  <c r="I101" i="8"/>
  <c r="I136" i="8"/>
  <c r="I12" i="8"/>
  <c r="I47" i="8"/>
  <c r="I55" i="8"/>
  <c r="I66" i="8"/>
  <c r="I72" i="8"/>
  <c r="I74" i="8"/>
  <c r="I105" i="8"/>
  <c r="I126" i="8"/>
  <c r="I132" i="8"/>
  <c r="I111" i="8"/>
  <c r="I30" i="8"/>
  <c r="I14" i="8"/>
  <c r="I149" i="8"/>
  <c r="I147" i="8"/>
  <c r="I145" i="8"/>
  <c r="I141" i="8"/>
  <c r="I133" i="8"/>
  <c r="I129" i="8"/>
  <c r="I130" i="8"/>
  <c r="I127" i="8"/>
  <c r="I120" i="8"/>
  <c r="I118" i="8"/>
  <c r="I117" i="8"/>
  <c r="I110" i="8"/>
  <c r="I107" i="8"/>
  <c r="I104" i="8"/>
  <c r="I103" i="8"/>
  <c r="I100" i="8"/>
  <c r="I99" i="8"/>
  <c r="I93" i="8"/>
  <c r="I91" i="8"/>
  <c r="I86" i="8"/>
  <c r="I84" i="8"/>
  <c r="I82" i="8"/>
  <c r="I79" i="8"/>
  <c r="I77" i="8"/>
  <c r="I76" i="8"/>
  <c r="I75" i="8"/>
  <c r="I73" i="8"/>
  <c r="I71" i="8"/>
  <c r="I59" i="8"/>
  <c r="I62" i="8"/>
  <c r="I60" i="8"/>
  <c r="I58" i="8"/>
  <c r="I52" i="8"/>
  <c r="I50" i="8"/>
  <c r="I48" i="8"/>
  <c r="I53" i="8"/>
  <c r="I51" i="8"/>
  <c r="I49" i="8"/>
  <c r="I38" i="8"/>
  <c r="I36" i="8"/>
  <c r="I34" i="8"/>
  <c r="I32" i="8"/>
  <c r="I23" i="8"/>
  <c r="I15" i="8"/>
  <c r="I13" i="8"/>
  <c r="I11" i="8"/>
  <c r="I10" i="8"/>
  <c r="I163" i="8" l="1"/>
  <c r="H163" i="8"/>
  <c r="D15" i="9" s="1"/>
  <c r="F163" i="8"/>
  <c r="C15" i="9" s="1"/>
  <c r="H34" i="7"/>
  <c r="F34" i="7"/>
  <c r="H32" i="7"/>
  <c r="F32" i="7"/>
  <c r="H30" i="7"/>
  <c r="F30" i="7"/>
  <c r="H28" i="7"/>
  <c r="F28" i="7"/>
  <c r="H26" i="7"/>
  <c r="I26" i="7" s="1"/>
  <c r="F26" i="7"/>
  <c r="H22" i="7"/>
  <c r="F22" i="7"/>
  <c r="H20" i="7"/>
  <c r="F20" i="7"/>
  <c r="H19" i="7"/>
  <c r="F19" i="7"/>
  <c r="H14" i="7"/>
  <c r="F14" i="7"/>
  <c r="H10" i="7"/>
  <c r="F10" i="7"/>
  <c r="I32" i="7" l="1"/>
  <c r="I30" i="7"/>
  <c r="I28" i="7"/>
  <c r="I20" i="7"/>
  <c r="F35" i="7"/>
  <c r="C17" i="9" s="1"/>
  <c r="H35" i="7"/>
  <c r="D17" i="9" s="1"/>
  <c r="E15" i="9"/>
  <c r="I14" i="7"/>
  <c r="I19" i="7"/>
  <c r="I22" i="7"/>
  <c r="I34" i="7"/>
  <c r="I10" i="7"/>
  <c r="I35" i="7" l="1"/>
  <c r="H80" i="6"/>
  <c r="F80" i="6"/>
  <c r="H78" i="6"/>
  <c r="F78" i="6"/>
  <c r="H76" i="6"/>
  <c r="F76" i="6"/>
  <c r="H74" i="6"/>
  <c r="F74" i="6"/>
  <c r="H68" i="6"/>
  <c r="F68" i="6"/>
  <c r="H57" i="6"/>
  <c r="F57" i="6"/>
  <c r="H62" i="6"/>
  <c r="F62" i="6"/>
  <c r="H61" i="6"/>
  <c r="F61" i="6"/>
  <c r="H60" i="6"/>
  <c r="F60" i="6"/>
  <c r="H59" i="6"/>
  <c r="F59" i="6"/>
  <c r="H58" i="6"/>
  <c r="F58" i="6"/>
  <c r="H50" i="6"/>
  <c r="F50" i="6"/>
  <c r="H44" i="6"/>
  <c r="F44" i="6"/>
  <c r="H43" i="6"/>
  <c r="F43" i="6"/>
  <c r="H42" i="6"/>
  <c r="F42" i="6"/>
  <c r="H37" i="6"/>
  <c r="F37" i="6"/>
  <c r="H35" i="6"/>
  <c r="F35" i="6"/>
  <c r="H33" i="6"/>
  <c r="F33" i="6"/>
  <c r="H31" i="6"/>
  <c r="F31" i="6"/>
  <c r="H29" i="6"/>
  <c r="F29" i="6"/>
  <c r="H27" i="6"/>
  <c r="F27" i="6"/>
  <c r="H23" i="6"/>
  <c r="F23" i="6"/>
  <c r="H21" i="6"/>
  <c r="F21" i="6"/>
  <c r="H16" i="6"/>
  <c r="F16" i="6"/>
  <c r="H11" i="6"/>
  <c r="F11" i="6"/>
  <c r="H10" i="6"/>
  <c r="F10" i="6"/>
  <c r="I10" i="6" l="1"/>
  <c r="I16" i="6"/>
  <c r="I23" i="6"/>
  <c r="I74" i="6"/>
  <c r="I21" i="6"/>
  <c r="I31" i="6"/>
  <c r="I42" i="6"/>
  <c r="I44" i="6"/>
  <c r="I58" i="6"/>
  <c r="I11" i="6"/>
  <c r="I35" i="6"/>
  <c r="I29" i="6"/>
  <c r="I59" i="6"/>
  <c r="I80" i="6"/>
  <c r="I78" i="6"/>
  <c r="I76" i="6"/>
  <c r="I68" i="6"/>
  <c r="I62" i="6"/>
  <c r="I61" i="6"/>
  <c r="I60" i="6"/>
  <c r="I57" i="6"/>
  <c r="I50" i="6"/>
  <c r="I43" i="6"/>
  <c r="I37" i="6"/>
  <c r="I33" i="6"/>
  <c r="I27" i="6"/>
  <c r="F82" i="6"/>
  <c r="C16" i="9" s="1"/>
  <c r="H82" i="6"/>
  <c r="D16" i="9" s="1"/>
  <c r="D19" i="9" s="1"/>
  <c r="E16" i="9" l="1"/>
  <c r="E19" i="9" s="1"/>
  <c r="C19" i="9"/>
  <c r="I82" i="6"/>
</calcChain>
</file>

<file path=xl/sharedStrings.xml><?xml version="1.0" encoding="utf-8"?>
<sst xmlns="http://schemas.openxmlformats.org/spreadsheetml/2006/main" count="498" uniqueCount="258">
  <si>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</si>
  <si>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</si>
  <si>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</si>
  <si>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</si>
  <si>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</si>
  <si>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</si>
  <si>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</si>
  <si>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</si>
  <si>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</si>
  <si>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</si>
  <si>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</si>
  <si>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</si>
  <si>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</si>
  <si>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</si>
  <si>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</si>
  <si>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</si>
  <si>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</si>
  <si>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</si>
  <si>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</si>
  <si>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</si>
  <si>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</si>
  <si>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</si>
  <si>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</si>
  <si>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</si>
  <si>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SUPPLY</t>
  </si>
  <si>
    <t>RATE
(Rs.)</t>
  </si>
  <si>
    <t>AMOUNT
(Rs.)</t>
  </si>
  <si>
    <t>INSTALLATION</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</si>
  <si>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</si>
  <si>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</si>
  <si>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</si>
  <si>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</si>
  <si>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</si>
  <si>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</si>
  <si>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</si>
  <si>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</si>
  <si>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</si>
  <si>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r>
      <rPr>
        <b/>
        <sz val="11"/>
        <color theme="1"/>
        <rFont val="Century Gothic"/>
        <family val="2"/>
      </rPr>
      <t>Making of Shop Drawings</t>
    </r>
    <r>
      <rPr>
        <sz val="11"/>
        <color theme="1"/>
        <rFont val="Century Gothic"/>
        <family val="2"/>
      </rPr>
      <t xml:space="preserve"> with sectional details complete in all respect for complete Fire suppression Systems as per Specifications </t>
    </r>
  </si>
  <si>
    <r>
      <rPr>
        <b/>
        <sz val="11"/>
        <color theme="1"/>
        <rFont val="Century Gothic"/>
        <family val="2"/>
      </rPr>
      <t>Making of As Built Drawings</t>
    </r>
    <r>
      <rPr>
        <sz val="11"/>
        <color theme="1"/>
        <rFont val="Century Gothic"/>
        <family val="2"/>
      </rPr>
      <t xml:space="preserve"> with sectional details complete in all respect for complete Fire suppression Systems as per Specifications</t>
    </r>
  </si>
  <si>
    <r>
      <rPr>
        <b/>
        <sz val="11"/>
        <color theme="1"/>
        <rFont val="Century Gothic"/>
        <family val="2"/>
      </rPr>
      <t>Contractor to list and price</t>
    </r>
    <r>
      <rPr>
        <sz val="11"/>
        <color theme="1"/>
        <rFont val="Century Gothic"/>
        <family val="2"/>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</si>
  <si>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</si>
  <si>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</si>
  <si>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</si>
  <si>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</si>
  <si>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</si>
  <si>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</si>
  <si>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</si>
  <si>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</si>
  <si>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</si>
  <si>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</si>
  <si>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</si>
  <si>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</si>
  <si>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</si>
  <si>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</si>
  <si>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</si>
  <si>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</si>
  <si>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</si>
  <si>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r>
      <t xml:space="preserve">Total Amount (Rs.) Sec - A
</t>
    </r>
    <r>
      <rPr>
        <sz val="11"/>
        <rFont val="Century Gothic"/>
        <family val="2"/>
      </rPr>
      <t>(CARRIED FORWARD TO SUMMARY)</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</si>
  <si>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</si>
  <si>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</si>
  <si>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</si>
  <si>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</si>
  <si>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r>
      <t xml:space="preserve">Total Amount (Rs.) Sec - F
</t>
    </r>
    <r>
      <rPr>
        <sz val="11"/>
        <rFont val="Century Gothic"/>
        <family val="2"/>
      </rPr>
      <t>(CARRIED FORWARD TO SUMMARY)</t>
    </r>
  </si>
  <si>
    <r>
      <t xml:space="preserve">Total Amount (Rs.) Sec - G
</t>
    </r>
    <r>
      <rPr>
        <sz val="11"/>
        <rFont val="Century Gothic"/>
        <family val="2"/>
      </rPr>
      <t>(CARRIED FORWARD TO SUMMARY)</t>
    </r>
  </si>
  <si>
    <r>
      <t xml:space="preserve">Total Amount (Rs.) Sec - H
</t>
    </r>
    <r>
      <rPr>
        <sz val="11"/>
        <rFont val="Century Gothic"/>
        <family val="2"/>
      </rPr>
      <t>(CARRIED FORWARD TO SUMMARY)</t>
    </r>
  </si>
  <si>
    <t>SECTION - A
GENERAL REQUIREMENTS FOR FIRE SUPPRESSION SYSTEM</t>
  </si>
  <si>
    <t>SECTION - B
OPERATION AND MAINTENANCE FOR FIRE SUPPRESSION SYSTEM</t>
  </si>
  <si>
    <t>SECTION - C
COMMON WORK RESULTS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</si>
  <si>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</si>
  <si>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</si>
  <si>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</si>
  <si>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</si>
  <si>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</si>
  <si>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r>
      <rPr>
        <b/>
        <sz val="11"/>
        <rFont val="Century Gothic"/>
        <family val="2"/>
      </rPr>
      <t>Supply and installation of fire stopping system</t>
    </r>
    <r>
      <rPr>
        <sz val="11"/>
        <rFont val="Century Gothic"/>
        <family val="2"/>
      </rPr>
      <t xml:space="preserve"> complete in all respect as per drawings and specifications.</t>
    </r>
  </si>
  <si>
    <r>
      <rPr>
        <b/>
        <sz val="11"/>
        <rFont val="Century Gothic"/>
        <family val="2"/>
      </rPr>
      <t>Painting and identification works</t>
    </r>
    <r>
      <rPr>
        <sz val="11"/>
        <rFont val="Century Gothic"/>
        <family val="2"/>
      </rPr>
      <t xml:space="preserve"> of all components, supports, hangers &amp; brackets etc. complete in all respect as per drawings and specifications. </t>
    </r>
  </si>
  <si>
    <r>
      <rPr>
        <b/>
        <sz val="11"/>
        <rFont val="Century Gothic"/>
        <family val="2"/>
      </rPr>
      <t>Supply and installation of hangers and supports</t>
    </r>
    <r>
      <rPr>
        <sz val="11"/>
        <rFont val="Century Gothic"/>
        <family val="2"/>
      </rPr>
      <t xml:space="preserve"> for fire suppression piping and equipment complete in all respect as per drawings and specifications. </t>
    </r>
  </si>
  <si>
    <r>
      <rPr>
        <b/>
        <sz val="11"/>
        <rFont val="Century Gothic"/>
        <family val="2"/>
      </rPr>
      <t>Supply and installation of valves</t>
    </r>
    <r>
      <rPr>
        <sz val="11"/>
        <rFont val="Century Gothic"/>
        <family val="2"/>
      </rPr>
      <t xml:space="preserve"> for water based fire suppression system complete in all respect as per drawings and specifications.</t>
    </r>
  </si>
  <si>
    <r>
      <rPr>
        <b/>
        <sz val="11"/>
        <rFont val="Century Gothic"/>
        <family val="2"/>
      </rPr>
      <t>Supply and installation of pressure gauges</t>
    </r>
    <r>
      <rPr>
        <sz val="11"/>
        <rFont val="Century Gothic"/>
        <family val="2"/>
      </rPr>
      <t xml:space="preserve"> for fire suppression system complete in all respect as per specifications and drawings.</t>
    </r>
  </si>
  <si>
    <r>
      <rPr>
        <b/>
        <sz val="11"/>
        <rFont val="Century Gothic"/>
        <family val="2"/>
      </rPr>
      <t>Supply and installation of of wire, cables, conduits and cable tray</t>
    </r>
    <r>
      <rPr>
        <sz val="11"/>
        <rFont val="Century Gothic"/>
        <family val="2"/>
      </rPr>
      <t xml:space="preserve"> for power supply, earthing and controls of fire suppression system complete in all respect as per drawings and specifications. </t>
    </r>
  </si>
  <si>
    <t>a</t>
  </si>
  <si>
    <t>b</t>
  </si>
  <si>
    <t>c</t>
  </si>
  <si>
    <t>d</t>
  </si>
  <si>
    <t>e</t>
  </si>
  <si>
    <t>f</t>
  </si>
  <si>
    <t>Total Amount (Rs.)</t>
  </si>
  <si>
    <t>Contracotr Scope</t>
  </si>
  <si>
    <t>BILL OF QUANTITIES</t>
  </si>
  <si>
    <t>PLUMBING WORKS</t>
  </si>
  <si>
    <t>GUL AHMED ENERGY LIMITED</t>
  </si>
  <si>
    <t>PHASE # 2 7TH FLOOR, AL-TIJARAH CENTER KARACHI</t>
  </si>
  <si>
    <t>FIRE FIGHTING WORKS</t>
  </si>
  <si>
    <t>Contractor Scope</t>
  </si>
  <si>
    <t xml:space="preserve">Total Amount (Rs.) </t>
  </si>
  <si>
    <r>
      <rPr>
        <b/>
        <sz val="11"/>
        <color theme="1"/>
        <rFont val="Century Gothic"/>
        <family val="2"/>
      </rPr>
      <t>Supply and installation of Angle Stop Valve with connectors</t>
    </r>
    <r>
      <rPr>
        <sz val="11"/>
        <color theme="1"/>
        <rFont val="Century Gothic"/>
        <family val="2"/>
      </rPr>
      <t xml:space="preserve">, nuts, bolts, fittings and accessories complete in all respect as per specifications. </t>
    </r>
  </si>
  <si>
    <t>Angle Stop Valve</t>
  </si>
  <si>
    <r>
      <rPr>
        <b/>
        <sz val="11"/>
        <color theme="1"/>
        <rFont val="Century Gothic"/>
        <family val="2"/>
      </rPr>
      <t>Supply and installation of double tap with connectors</t>
    </r>
    <r>
      <rPr>
        <sz val="11"/>
        <color theme="1"/>
        <rFont val="Century Gothic"/>
        <family val="2"/>
      </rPr>
      <t xml:space="preserve">, fittings and accessories complete in all respect as per specifications. </t>
    </r>
  </si>
  <si>
    <t>Double Tap</t>
  </si>
  <si>
    <r>
      <rPr>
        <b/>
        <sz val="11"/>
        <color theme="1"/>
        <rFont val="Century Gothic"/>
        <family val="2"/>
      </rPr>
      <t xml:space="preserve">Supply and installation of Single tap </t>
    </r>
    <r>
      <rPr>
        <sz val="11"/>
        <color theme="1"/>
        <rFont val="Century Gothic"/>
        <family val="2"/>
      </rPr>
      <t xml:space="preserve">with connectors, fittings and accessories complete in all respect as per specifications. </t>
    </r>
  </si>
  <si>
    <t>Single Tap</t>
  </si>
  <si>
    <r>
      <rPr>
        <b/>
        <sz val="11"/>
        <color theme="1"/>
        <rFont val="Century Gothic"/>
        <family val="2"/>
      </rPr>
      <t>Supply and installation of muslim shower with flexible hose</t>
    </r>
    <r>
      <rPr>
        <sz val="11"/>
        <color theme="1"/>
        <rFont val="Century Gothic"/>
        <family val="2"/>
      </rPr>
      <t xml:space="preserve">, mounting hook, connectors, nuts, bolts, fittings and accessories complete in all respect as per specifications. </t>
    </r>
  </si>
  <si>
    <t>Muslim Shower</t>
  </si>
  <si>
    <r>
      <rPr>
        <b/>
        <sz val="11"/>
        <color theme="1"/>
        <rFont val="Century Gothic"/>
        <family val="2"/>
      </rPr>
      <t xml:space="preserve">Supply and Installation of Stainless Steel Kitchen Sinks </t>
    </r>
    <r>
      <rPr>
        <sz val="11"/>
        <color theme="1"/>
        <rFont val="Century Gothic"/>
        <family val="2"/>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</si>
  <si>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t>Stainless Steel Kitchen Sink</t>
  </si>
  <si>
    <t>SECTION - D
PLUMBING FIXTURES</t>
  </si>
  <si>
    <t>3 inch dia (75 mm)</t>
  </si>
  <si>
    <r>
      <rPr>
        <b/>
        <sz val="11"/>
        <color theme="1"/>
        <rFont val="Century Gothic"/>
        <family val="2"/>
      </rPr>
      <t>Supply and installation of floor drains</t>
    </r>
    <r>
      <rPr>
        <sz val="11"/>
        <color theme="1"/>
        <rFont val="Century Gothic"/>
        <family val="2"/>
      </rPr>
      <t xml:space="preserve"> complete in all respect as per drawings and specifications.</t>
    </r>
  </si>
  <si>
    <t xml:space="preserve">4 inch dia (100 mm) </t>
  </si>
  <si>
    <r>
      <rPr>
        <b/>
        <sz val="11"/>
        <color theme="1"/>
        <rFont val="Century Gothic"/>
        <family val="2"/>
      </rPr>
      <t>Supply and installation of cleanouts</t>
    </r>
    <r>
      <rPr>
        <sz val="11"/>
        <color theme="1"/>
        <rFont val="Century Gothic"/>
        <family val="2"/>
      </rPr>
      <t xml:space="preserve"> complete in all respect as per drawings and specificaitons. </t>
    </r>
  </si>
  <si>
    <t>Floor Cleanouts</t>
  </si>
  <si>
    <t>SECTION - C
FACILITY SANITARY SEWAGE</t>
  </si>
  <si>
    <t>Lot</t>
  </si>
  <si>
    <r>
      <rPr>
        <b/>
        <sz val="11"/>
        <color theme="1"/>
        <rFont val="Century Gothic"/>
        <family val="2"/>
      </rPr>
      <t>Testing, balancing and commissioning of plumbing fixtures</t>
    </r>
    <r>
      <rPr>
        <sz val="11"/>
        <color theme="1"/>
        <rFont val="Century Gothic"/>
        <family val="2"/>
      </rPr>
      <t xml:space="preserve"> complete in all respect including one month test run.</t>
    </r>
  </si>
  <si>
    <t>SECTION - B
TESTING &amp; BALANCING OF PLUMBING FIXTURES</t>
  </si>
  <si>
    <r>
      <rPr>
        <b/>
        <sz val="11"/>
        <color theme="1"/>
        <rFont val="Century Gothic"/>
        <family val="2"/>
      </rPr>
      <t xml:space="preserve">Dismantling of Existing Fixtures </t>
    </r>
    <r>
      <rPr>
        <sz val="11"/>
        <color theme="1"/>
        <rFont val="Century Gothic"/>
        <family val="2"/>
      </rPr>
      <t>(e.g taps, floor drain, floor cleanout &amp; Kitchen Sink complete in all respect). Preparation of Inventory list of dismantled items for client submission and handing over dismantled items to location as per client instruction.</t>
    </r>
  </si>
  <si>
    <t>SECTION - A
GENERAL REQUIREMENTS FOR PLUMBING SYSTEM</t>
  </si>
  <si>
    <t>HVAC WORKS</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</si>
  <si>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</si>
  <si>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</si>
  <si>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</si>
  <si>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</si>
  <si>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</si>
  <si>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</si>
  <si>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</si>
  <si>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</si>
  <si>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</si>
  <si>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</si>
  <si>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</si>
  <si>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r>
      <rPr>
        <b/>
        <sz val="11"/>
        <color theme="1"/>
        <rFont val="Century Gothic"/>
        <family val="2"/>
      </rPr>
      <t>Operation and maintenance</t>
    </r>
    <r>
      <rPr>
        <sz val="11"/>
        <color theme="1"/>
        <rFont val="Century Gothic"/>
        <family val="2"/>
      </rPr>
      <t xml:space="preserve"> of HVAC System</t>
    </r>
  </si>
  <si>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</si>
  <si>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</si>
  <si>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</si>
  <si>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</si>
  <si>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</si>
  <si>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</si>
  <si>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</si>
  <si>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</si>
  <si>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</si>
  <si>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</si>
  <si>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</si>
  <si>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</si>
  <si>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</si>
  <si>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</si>
  <si>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</si>
  <si>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</si>
  <si>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</si>
  <si>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</si>
  <si>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</si>
  <si>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</si>
  <si>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</si>
  <si>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</si>
  <si>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</si>
  <si>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</si>
  <si>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</si>
  <si>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</si>
  <si>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</si>
  <si>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</si>
  <si>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</si>
  <si>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</si>
  <si>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</si>
  <si>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</si>
  <si>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</si>
  <si>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</si>
  <si>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</si>
  <si>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</si>
  <si>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</si>
  <si>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</si>
  <si>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</si>
  <si>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</si>
  <si>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</si>
  <si>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</si>
  <si>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</si>
  <si>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</si>
  <si>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</si>
  <si>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</si>
  <si>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</si>
  <si>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</si>
  <si>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</si>
  <si>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</si>
  <si>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</si>
  <si>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</si>
  <si>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</si>
  <si>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</si>
  <si>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</si>
  <si>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</si>
  <si>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</si>
  <si>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</si>
  <si>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</si>
  <si>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</si>
  <si>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</si>
  <si>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</si>
  <si>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</si>
  <si>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</si>
  <si>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</si>
  <si>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</si>
  <si>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</si>
  <si>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</si>
  <si>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</si>
  <si>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</si>
  <si>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</si>
  <si>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</si>
  <si>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</si>
  <si>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</si>
  <si>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r>
      <t xml:space="preserve">Total Amount (Rs.) Sec - I
</t>
    </r>
    <r>
      <rPr>
        <sz val="11"/>
        <rFont val="Century Gothic"/>
        <family val="2"/>
      </rPr>
      <t>(CARRIED FORWARD TO SUMMARY)</t>
    </r>
  </si>
  <si>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</si>
  <si>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</si>
  <si>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</si>
  <si>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</si>
  <si>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</si>
  <si>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</si>
  <si>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</si>
  <si>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</si>
  <si>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</si>
  <si>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</si>
  <si>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</si>
  <si>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</si>
  <si>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</si>
  <si>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r>
      <t xml:space="preserve">Total Amount (Rs.) Sec - J
</t>
    </r>
    <r>
      <rPr>
        <sz val="11"/>
        <rFont val="Century Gothic"/>
        <family val="2"/>
      </rPr>
      <t>(CARRIED FORWARD TO SUMMARY)</t>
    </r>
  </si>
  <si>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</si>
  <si>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</si>
  <si>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</si>
  <si>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</si>
  <si>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</si>
  <si>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</si>
  <si>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</si>
  <si>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</si>
  <si>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</si>
  <si>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</si>
  <si>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</si>
  <si>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</si>
  <si>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r>
      <t xml:space="preserve">Total Amount (Rs.) Sec - K
</t>
    </r>
    <r>
      <rPr>
        <sz val="11"/>
        <rFont val="Century Gothic"/>
        <family val="2"/>
      </rPr>
      <t>(CARRIED FORWARD TO SUMMARY)</t>
    </r>
  </si>
  <si>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</si>
  <si>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</si>
  <si>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</si>
  <si>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</si>
  <si>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</si>
  <si>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</si>
  <si>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</si>
  <si>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</si>
  <si>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</si>
  <si>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</si>
  <si>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</si>
  <si>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</si>
  <si>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HVAC, Fire &amp; Plumbing Work</t>
  </si>
  <si>
    <t>SUMMARY OF BILL OF QUANTITIES</t>
  </si>
  <si>
    <t>S.No</t>
  </si>
  <si>
    <t>Description</t>
  </si>
  <si>
    <t xml:space="preserve">Material </t>
  </si>
  <si>
    <t>Labour</t>
  </si>
  <si>
    <t>Amount</t>
  </si>
  <si>
    <t xml:space="preserve">HVAC Work </t>
  </si>
  <si>
    <t>Fire Fighting</t>
  </si>
  <si>
    <t>Plumbing Works</t>
  </si>
  <si>
    <t xml:space="preserve">Grand Total Amount </t>
  </si>
  <si>
    <t>Below Work for outdoor units will be carried out by M/S Gree (Instruction received by ASPL)</t>
  </si>
  <si>
    <t>Pioneer Steel</t>
  </si>
  <si>
    <t>Fakhri borhter</t>
  </si>
  <si>
    <t>Universal traders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</si>
</sst>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20" x14ac:knownFonts="1">
    <font>
      <sz val="11"/>
      <color theme="1"/>
      <name val="Calibri"/>
      <family val="2"/>
      <scheme val="minor"/>
    </font>
    <font>
      <b/>
      <sz val="11"/>
      <color theme="1"/>
      <name val="Century Gothic"/>
      <family val="2"/>
    </font>
    <font>
      <sz val="11"/>
      <color theme="1"/>
      <name val="Century Gothic"/>
      <family val="2"/>
    </font>
    <font>
      <b/>
      <sz val="11"/>
      <name val="Century Gothic"/>
      <family val="2"/>
    </font>
    <font>
      <sz val="11"/>
      <name val="Century Gothic"/>
      <family val="2"/>
    </font>
    <font>
      <sz val="11"/>
      <color theme="1"/>
      <name val="Calibri"/>
      <family val="2"/>
      <scheme val="minor"/>
    </font>
    <font>
      <b/>
      <sz val="11"/>
      <color indexed="8"/>
      <name val="Century Gothic"/>
      <family val="2"/>
    </font>
    <font>
      <sz val="8"/>
      <color theme="1"/>
      <name val="Arial"/>
      <family val="2"/>
    </font>
    <font>
      <b/>
      <sz val="8"/>
      <color theme="1"/>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sz val="12"/>
      <color theme="1"/>
      <name val="Arial"/>
      <family val="2"/>
    </font>
    <font>
      <b/>
      <sz val="12"/>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5" fillId="0" borderId="0" applyFont="0" applyFill="0" applyBorder="0" applyAlignment="0" applyProtection="0"/>
    <xf numFmtId="0" fontId="9" fillId="0" borderId="0"/>
    <xf numFmtId="165" fontId="9" fillId="0" borderId="0" applyFont="0" applyFill="0" applyBorder="0" applyAlignment="0" applyProtection="0"/>
  </cellStyleXfs>
  <cellXfs count="122">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0" xfId="0" applyFont="1" applyAlignment="1">
      <alignment vertical="top"/>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2" fillId="0" borderId="1" xfId="0" applyNumberFormat="1" applyFont="1" applyBorder="1"/>
    <xf numFmtId="0" fontId="2" fillId="0" borderId="1"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horizontal="left" vertical="center" wrapText="1"/>
    </xf>
    <xf numFmtId="3" fontId="2" fillId="0" borderId="1" xfId="0" applyNumberFormat="1" applyFont="1" applyBorder="1" applyAlignment="1">
      <alignment horizontal="center" vertical="center"/>
    </xf>
    <xf numFmtId="0" fontId="4"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top" wrapText="1"/>
    </xf>
    <xf numFmtId="0" fontId="4" fillId="2" borderId="1" xfId="0" applyFont="1" applyFill="1" applyBorder="1" applyAlignment="1">
      <alignment horizontal="center" vertical="center"/>
    </xf>
    <xf numFmtId="0" fontId="4"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1" xfId="0" applyFont="1" applyBorder="1" applyAlignment="1" applyProtection="1">
      <alignment vertical="center" wrapText="1"/>
      <protection locked="0"/>
    </xf>
    <xf numFmtId="3" fontId="2" fillId="0" borderId="1" xfId="0" applyNumberFormat="1" applyFont="1" applyBorder="1" applyProtection="1">
      <protection locked="0"/>
    </xf>
    <xf numFmtId="0" fontId="1" fillId="0" borderId="1" xfId="0" applyFont="1" applyBorder="1" applyAlignment="1" applyProtection="1">
      <alignment vertical="top" wrapText="1"/>
      <protection locked="0"/>
    </xf>
    <xf numFmtId="3" fontId="2" fillId="2" borderId="1" xfId="0" applyNumberFormat="1" applyFont="1" applyFill="1" applyBorder="1" applyProtection="1">
      <protection locked="0"/>
    </xf>
    <xf numFmtId="0" fontId="3" fillId="0" borderId="1" xfId="0" applyFont="1" applyBorder="1" applyAlignment="1" applyProtection="1">
      <alignment vertical="center" wrapText="1"/>
      <protection locked="0"/>
    </xf>
    <xf numFmtId="0" fontId="1" fillId="0" borderId="1" xfId="0" applyFont="1" applyBorder="1" applyAlignment="1" applyProtection="1">
      <alignment horizontal="left" vertical="top" wrapText="1"/>
      <protection locked="0"/>
    </xf>
    <xf numFmtId="3" fontId="2" fillId="0" borderId="1" xfId="0" applyNumberFormat="1" applyFont="1" applyBorder="1" applyAlignment="1" applyProtection="1">
      <alignment horizontal="center" vertical="center"/>
      <protection locked="0"/>
    </xf>
    <xf numFmtId="164" fontId="2" fillId="0" borderId="1" xfId="1" applyNumberFormat="1" applyFont="1" applyBorder="1" applyAlignment="1" applyProtection="1">
      <alignment horizontal="right" vertical="center"/>
      <protection locked="0"/>
    </xf>
    <xf numFmtId="164" fontId="1" fillId="0" borderId="1" xfId="1" applyNumberFormat="1" applyFont="1" applyBorder="1" applyAlignment="1" applyProtection="1">
      <alignment horizontal="right" vertical="center"/>
      <protection locked="0"/>
    </xf>
    <xf numFmtId="3" fontId="1" fillId="0" borderId="1" xfId="0" applyNumberFormat="1" applyFont="1" applyBorder="1" applyProtection="1">
      <protection locked="0"/>
    </xf>
    <xf numFmtId="0" fontId="1" fillId="0" borderId="0" xfId="0" applyFont="1" applyAlignment="1">
      <alignment vertical="center"/>
    </xf>
    <xf numFmtId="0" fontId="1" fillId="0" borderId="0" xfId="0" applyFont="1"/>
    <xf numFmtId="0" fontId="1" fillId="0" borderId="0" xfId="0" applyFont="1" applyAlignment="1">
      <alignment wrapText="1"/>
    </xf>
    <xf numFmtId="0" fontId="6" fillId="0" borderId="0" xfId="0" applyFont="1" applyAlignment="1">
      <alignment vertical="center"/>
    </xf>
    <xf numFmtId="0" fontId="6" fillId="0" borderId="0" xfId="0" applyFont="1"/>
    <xf numFmtId="0" fontId="6" fillId="0" borderId="0" xfId="0" applyFont="1" applyAlignment="1">
      <alignment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pplyProtection="1">
      <alignment horizontal="center" vertical="center" wrapText="1"/>
      <protection locked="0"/>
    </xf>
    <xf numFmtId="0" fontId="1" fillId="0" borderId="4" xfId="0" applyFont="1" applyBorder="1" applyAlignment="1">
      <alignment vertical="top" wrapText="1"/>
    </xf>
    <xf numFmtId="0" fontId="7" fillId="0" borderId="0" xfId="0" applyFont="1" applyAlignment="1">
      <alignment vertical="top"/>
    </xf>
    <xf numFmtId="0" fontId="2" fillId="0" borderId="1" xfId="0" applyFont="1" applyBorder="1" applyAlignment="1">
      <alignment horizontal="center" vertical="center"/>
    </xf>
    <xf numFmtId="49"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left" vertical="center" wrapText="1"/>
    </xf>
    <xf numFmtId="49" fontId="4" fillId="2" borderId="1" xfId="0" applyNumberFormat="1" applyFont="1" applyFill="1" applyBorder="1" applyAlignment="1">
      <alignment horizontal="center" vertical="center"/>
    </xf>
    <xf numFmtId="3" fontId="2" fillId="2" borderId="1" xfId="0" applyNumberFormat="1" applyFont="1" applyFill="1" applyBorder="1" applyAlignment="1" applyProtection="1">
      <alignment horizontal="center" vertical="center"/>
      <protection locked="0"/>
    </xf>
    <xf numFmtId="0" fontId="4" fillId="0" borderId="1" xfId="0" applyFont="1" applyBorder="1" applyAlignment="1">
      <alignment horizontal="center" vertical="center"/>
    </xf>
    <xf numFmtId="3" fontId="2" fillId="0" borderId="1" xfId="0" applyNumberFormat="1" applyFont="1" applyBorder="1" applyAlignment="1">
      <alignment horizontal="left" vertical="center"/>
    </xf>
    <xf numFmtId="3" fontId="2" fillId="2" borderId="1" xfId="0" applyNumberFormat="1" applyFont="1" applyFill="1" applyBorder="1" applyAlignment="1">
      <alignment horizontal="left" vertical="center"/>
    </xf>
    <xf numFmtId="0" fontId="3" fillId="0" borderId="1" xfId="0" applyFont="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protection locked="0"/>
    </xf>
    <xf numFmtId="0" fontId="8" fillId="0" borderId="0" xfId="0" applyFont="1"/>
    <xf numFmtId="49" fontId="4" fillId="0" borderId="1" xfId="0" applyNumberFormat="1" applyFont="1" applyBorder="1" applyAlignment="1">
      <alignment horizontal="center" vertical="center"/>
    </xf>
    <xf numFmtId="0" fontId="1" fillId="2" borderId="1" xfId="0" applyFont="1" applyFill="1" applyBorder="1" applyAlignment="1" applyProtection="1">
      <alignment horizontal="center" vertical="center" wrapText="1"/>
      <protection locked="0"/>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4"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12" fillId="0" borderId="0" xfId="2" applyNumberFormat="1" applyFont="1" applyAlignment="1">
      <alignment horizontal="right" vertical="center"/>
    </xf>
    <xf numFmtId="0" fontId="12"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3" fillId="0" borderId="0" xfId="2" applyFont="1" applyAlignment="1">
      <alignment horizontal="center" vertical="center"/>
    </xf>
    <xf numFmtId="0" fontId="9" fillId="0" borderId="0" xfId="2"/>
    <xf numFmtId="166" fontId="15" fillId="0" borderId="0" xfId="3" applyNumberFormat="1" applyFont="1" applyBorder="1" applyAlignment="1">
      <alignment horizontal="center" vertical="center"/>
    </xf>
    <xf numFmtId="0" fontId="9" fillId="0" borderId="0" xfId="2" applyAlignment="1">
      <alignment horizontal="center" vertical="center"/>
    </xf>
    <xf numFmtId="166" fontId="0" fillId="0" borderId="0" xfId="3" applyNumberFormat="1" applyFont="1" applyAlignment="1">
      <alignment horizontal="center" vertical="center"/>
    </xf>
    <xf numFmtId="165" fontId="9" fillId="0" borderId="0" xfId="2" applyNumberFormat="1" applyAlignment="1">
      <alignment horizontal="center" vertical="center"/>
    </xf>
    <xf numFmtId="166" fontId="9" fillId="0" borderId="0" xfId="2" applyNumberFormat="1" applyAlignment="1">
      <alignment horizontal="center" vertical="center"/>
    </xf>
    <xf numFmtId="0" fontId="15" fillId="0" borderId="0" xfId="2" applyFont="1" applyAlignment="1">
      <alignment horizontal="center" vertical="center"/>
    </xf>
    <xf numFmtId="0" fontId="14" fillId="0" borderId="5" xfId="2" applyFont="1" applyBorder="1" applyAlignment="1">
      <alignment horizontal="center" vertical="center"/>
    </xf>
    <xf numFmtId="0" fontId="15" fillId="0" borderId="6" xfId="2" applyFont="1" applyBorder="1" applyAlignment="1">
      <alignment horizontal="center" vertical="center"/>
    </xf>
    <xf numFmtId="0" fontId="14" fillId="0" borderId="7" xfId="2" applyFont="1" applyBorder="1" applyAlignment="1">
      <alignment horizontal="center" vertical="center"/>
    </xf>
    <xf numFmtId="166" fontId="15" fillId="0" borderId="6" xfId="3" applyNumberFormat="1" applyFont="1" applyBorder="1" applyAlignment="1">
      <alignment horizontal="center" vertical="center"/>
    </xf>
    <xf numFmtId="166" fontId="16" fillId="0" borderId="5" xfId="3" applyNumberFormat="1" applyFont="1" applyBorder="1" applyAlignment="1">
      <alignment horizontal="center" vertical="center"/>
    </xf>
    <xf numFmtId="166" fontId="16" fillId="0" borderId="7" xfId="3" applyNumberFormat="1" applyFont="1" applyBorder="1" applyAlignment="1">
      <alignment horizontal="center" vertical="center"/>
    </xf>
    <xf numFmtId="164" fontId="17" fillId="0" borderId="0" xfId="1" applyNumberFormat="1" applyFont="1" applyAlignment="1">
      <alignment horizontal="right" vertical="center"/>
    </xf>
    <xf numFmtId="164" fontId="17" fillId="0" borderId="0" xfId="1" applyNumberFormat="1" applyFont="1" applyAlignment="1">
      <alignment horizontal="right" vertical="center" wrapText="1"/>
    </xf>
    <xf numFmtId="164" fontId="18" fillId="0" borderId="0" xfId="1" applyNumberFormat="1" applyFont="1" applyAlignment="1">
      <alignment horizontal="right" vertical="center"/>
    </xf>
    <xf numFmtId="164" fontId="19" fillId="0" borderId="0" xfId="1" applyNumberFormat="1" applyFont="1" applyAlignment="1">
      <alignment horizontal="right" vertical="center"/>
    </xf>
    <xf numFmtId="0" fontId="1" fillId="0" borderId="0" xfId="0"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center" vertical="center"/>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right"/>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xf>
    <xf numFmtId="164" fontId="9" fillId="0" borderId="0" xfId="1" applyNumberFormat="1" applyFont="1" applyAlignment="1">
      <alignment horizontal="center" vertical="center"/>
    </xf>
    <xf numFmtId="9" fontId="9" fillId="0" borderId="0" xfId="2" applyNumberFormat="1" applyAlignment="1">
      <alignment horizontal="center" vertical="center"/>
    </xf>
  </cellXfs>
  <cellStyles count="4">
    <cellStyle name="Comma" xfId="1" builtinId="3"/>
    <cellStyle name="Comma 2" xfId="3" xr:uid="{AE633979-BB4F-4FE9-8DA2-0C1509A15775}"/>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0</xdr:row>
      <xdr:rowOff>95250</xdr:rowOff>
    </xdr:from>
    <xdr:to>
      <xdr:col>20</xdr:col>
      <xdr:colOff>124946</xdr:colOff>
      <xdr:row>40</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6858000" y="9525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30"/>
  <sheetViews>
    <sheetView tabSelected="1" workbookViewId="0">
      <selection activeCell="D28" sqref="D28"/>
    </sheetView>
  </sheetViews>
  <sheetFormatPr defaultRowHeight="12.75" x14ac:dyDescent="0.2"/>
  <cols>
    <col min="1" max="1" width="6.28515625" style="91" customWidth="1"/>
    <col min="2" max="2" width="26.42578125" style="91" customWidth="1"/>
    <col min="3" max="3" width="17" style="91" customWidth="1"/>
    <col min="4" max="4" width="16" style="91" customWidth="1"/>
    <col min="5" max="5" width="18.5703125" style="91" customWidth="1"/>
    <col min="6" max="16384" width="9.140625" style="89"/>
  </cols>
  <sheetData>
    <row r="4" spans="1:9" s="81" customFormat="1" ht="18.75" x14ac:dyDescent="0.25">
      <c r="A4" s="80"/>
      <c r="E4" s="82"/>
    </row>
    <row r="5" spans="1:9" s="81" customFormat="1" ht="18.75" x14ac:dyDescent="0.25">
      <c r="A5" s="83" t="s">
        <v>243</v>
      </c>
      <c r="E5" s="84">
        <v>45427</v>
      </c>
    </row>
    <row r="6" spans="1:9" s="81" customFormat="1" ht="18.75" x14ac:dyDescent="0.25">
      <c r="A6" s="107"/>
      <c r="B6" s="107"/>
      <c r="C6" s="85"/>
      <c r="D6" s="85"/>
      <c r="E6" s="86"/>
    </row>
    <row r="7" spans="1:9" s="12" customFormat="1" ht="16.5" x14ac:dyDescent="0.3">
      <c r="A7" s="106" t="s">
        <v>89</v>
      </c>
      <c r="B7" s="106"/>
      <c r="C7" s="106"/>
      <c r="D7" s="44"/>
      <c r="E7" s="44"/>
      <c r="F7" s="44"/>
      <c r="G7" s="44"/>
      <c r="H7" s="44"/>
      <c r="I7" s="45"/>
    </row>
    <row r="8" spans="1:9" s="12" customFormat="1" ht="16.5" x14ac:dyDescent="0.3">
      <c r="A8" s="106" t="s">
        <v>90</v>
      </c>
      <c r="B8" s="106"/>
      <c r="C8" s="106"/>
      <c r="D8" s="106"/>
      <c r="E8" s="44"/>
      <c r="F8" s="44"/>
      <c r="G8" s="44"/>
      <c r="H8" s="44"/>
      <c r="I8" s="45"/>
    </row>
    <row r="9" spans="1:9" s="12" customFormat="1" ht="16.5" x14ac:dyDescent="0.3">
      <c r="A9" s="44"/>
      <c r="B9" s="44"/>
      <c r="C9" s="44"/>
      <c r="D9" s="44"/>
      <c r="E9" s="44"/>
      <c r="F9" s="44"/>
      <c r="G9" s="44"/>
      <c r="H9" s="44"/>
      <c r="I9" s="45"/>
    </row>
    <row r="10" spans="1:9" s="81" customFormat="1" ht="18.75" x14ac:dyDescent="0.25">
      <c r="A10" s="87"/>
      <c r="E10" s="86"/>
    </row>
    <row r="11" spans="1:9" s="81" customFormat="1" ht="28.5" x14ac:dyDescent="0.25">
      <c r="A11" s="108" t="s">
        <v>244</v>
      </c>
      <c r="B11" s="108"/>
      <c r="C11" s="108"/>
      <c r="D11" s="108"/>
      <c r="E11" s="108"/>
    </row>
    <row r="12" spans="1:9" s="81" customFormat="1" ht="29.25" thickBot="1" x14ac:dyDescent="0.3">
      <c r="A12" s="88"/>
      <c r="B12" s="88"/>
      <c r="C12" s="88"/>
      <c r="D12" s="88"/>
      <c r="E12" s="88"/>
    </row>
    <row r="13" spans="1:9" ht="19.5" thickBot="1" x14ac:dyDescent="0.25">
      <c r="A13" s="96" t="s">
        <v>245</v>
      </c>
      <c r="B13" s="98" t="s">
        <v>246</v>
      </c>
      <c r="C13" s="96" t="s">
        <v>247</v>
      </c>
      <c r="D13" s="98" t="s">
        <v>248</v>
      </c>
      <c r="E13" s="96" t="s">
        <v>249</v>
      </c>
    </row>
    <row r="14" spans="1:9" ht="18.75" x14ac:dyDescent="0.2">
      <c r="A14" s="97"/>
      <c r="B14" s="95"/>
      <c r="C14" s="97"/>
      <c r="D14" s="95"/>
      <c r="E14" s="99"/>
    </row>
    <row r="15" spans="1:9" ht="18.75" x14ac:dyDescent="0.2">
      <c r="A15" s="97">
        <v>1</v>
      </c>
      <c r="B15" s="95" t="s">
        <v>250</v>
      </c>
      <c r="C15" s="99">
        <f>HVAC!F163</f>
        <v>8663824.75</v>
      </c>
      <c r="D15" s="90">
        <f>HVAC!H163</f>
        <v>3259941.25</v>
      </c>
      <c r="E15" s="99">
        <f>D15+C15</f>
        <v>11923766</v>
      </c>
    </row>
    <row r="16" spans="1:9" ht="18.75" x14ac:dyDescent="0.2">
      <c r="A16" s="97">
        <v>2</v>
      </c>
      <c r="B16" s="95" t="s">
        <v>251</v>
      </c>
      <c r="C16" s="99">
        <f>Fire!F82</f>
        <v>3256027</v>
      </c>
      <c r="D16" s="90">
        <f>Fire!H82</f>
        <v>924375</v>
      </c>
      <c r="E16" s="99">
        <f>D16+C16</f>
        <v>4180402</v>
      </c>
    </row>
    <row r="17" spans="1:5" ht="18.75" x14ac:dyDescent="0.2">
      <c r="A17" s="97">
        <v>3</v>
      </c>
      <c r="B17" s="95" t="s">
        <v>252</v>
      </c>
      <c r="C17" s="99">
        <f>Plumbing!F35</f>
        <v>673000</v>
      </c>
      <c r="D17" s="90">
        <f>Plumbing!H35</f>
        <v>145000</v>
      </c>
      <c r="E17" s="99"/>
    </row>
    <row r="18" spans="1:5" ht="19.5" thickBot="1" x14ac:dyDescent="0.25">
      <c r="A18" s="97"/>
      <c r="B18" s="95"/>
      <c r="C18" s="97"/>
      <c r="D18" s="95"/>
      <c r="E18" s="99"/>
    </row>
    <row r="19" spans="1:5" ht="21.75" thickBot="1" x14ac:dyDescent="0.25">
      <c r="A19" s="96"/>
      <c r="B19" s="98" t="s">
        <v>253</v>
      </c>
      <c r="C19" s="100">
        <f>SUM(C15:C18)</f>
        <v>12592851.75</v>
      </c>
      <c r="D19" s="101">
        <f>SUM(D15:D18)</f>
        <v>4329316.25</v>
      </c>
      <c r="E19" s="100">
        <f>SUM(E15:E18)</f>
        <v>16104168</v>
      </c>
    </row>
    <row r="20" spans="1:5" ht="15" x14ac:dyDescent="0.2">
      <c r="E20" s="92"/>
    </row>
    <row r="21" spans="1:5" x14ac:dyDescent="0.2">
      <c r="E21" s="93"/>
    </row>
    <row r="22" spans="1:5" x14ac:dyDescent="0.2">
      <c r="E22" s="120"/>
    </row>
    <row r="23" spans="1:5" x14ac:dyDescent="0.2">
      <c r="D23" s="94"/>
      <c r="E23" s="120"/>
    </row>
    <row r="24" spans="1:5" x14ac:dyDescent="0.2">
      <c r="D24" s="121">
        <v>0.2</v>
      </c>
      <c r="E24" s="120">
        <v>3200000</v>
      </c>
    </row>
    <row r="25" spans="1:5" x14ac:dyDescent="0.2">
      <c r="D25" s="91" t="s">
        <v>255</v>
      </c>
      <c r="E25" s="120">
        <v>800000</v>
      </c>
    </row>
    <row r="26" spans="1:5" x14ac:dyDescent="0.2">
      <c r="D26" s="91" t="s">
        <v>256</v>
      </c>
      <c r="E26" s="120">
        <v>515900</v>
      </c>
    </row>
    <row r="27" spans="1:5" x14ac:dyDescent="0.2">
      <c r="D27" s="91" t="s">
        <v>257</v>
      </c>
      <c r="E27" s="120">
        <f>E24-E25-E26</f>
        <v>1884100</v>
      </c>
    </row>
    <row r="28" spans="1:5" x14ac:dyDescent="0.2">
      <c r="E28" s="120"/>
    </row>
    <row r="30" spans="1:5" x14ac:dyDescent="0.2">
      <c r="E30" s="91">
        <v>1884100</v>
      </c>
    </row>
  </sheetData>
  <mergeCells count="4">
    <mergeCell ref="A8:D8"/>
    <mergeCell ref="A6:B6"/>
    <mergeCell ref="A11:E11"/>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63"/>
  <sheetViews>
    <sheetView zoomScale="110" zoomScaleNormal="110" workbookViewId="0">
      <selection activeCell="K1" sqref="K1:M1048576"/>
    </sheetView>
  </sheetViews>
  <sheetFormatPr defaultRowHeight="17.25" x14ac:dyDescent="0.3"/>
  <cols>
    <col min="1" max="1" width="6.7109375" style="31" customWidth="1"/>
    <col min="2" max="2" width="53.140625" style="32" customWidth="1"/>
    <col min="3" max="3" width="6.7109375" style="12" customWidth="1"/>
    <col min="4" max="4" width="6.7109375" style="33" customWidth="1"/>
    <col min="5" max="5" width="11.5703125" style="12" customWidth="1"/>
    <col min="6" max="6" width="12" style="12" customWidth="1"/>
    <col min="7" max="7" width="11.85546875" style="12" customWidth="1"/>
    <col min="8" max="8" width="12.28515625" style="12" customWidth="1"/>
    <col min="9" max="9" width="14.5703125" style="12" customWidth="1"/>
    <col min="10" max="10" width="9.140625" style="12"/>
    <col min="11" max="11" width="15.5703125" style="102" bestFit="1" customWidth="1"/>
    <col min="12" max="12" width="9.140625" style="102"/>
    <col min="13" max="13" width="11.85546875" style="102" customWidth="1"/>
    <col min="14" max="15" width="9.140625" style="102"/>
    <col min="16" max="16384" width="9.140625" style="12"/>
  </cols>
  <sheetData>
    <row r="1" spans="1:15" x14ac:dyDescent="0.3">
      <c r="A1" s="44"/>
      <c r="B1" s="112" t="s">
        <v>89</v>
      </c>
      <c r="C1" s="112"/>
      <c r="D1" s="112"/>
      <c r="E1" s="112"/>
      <c r="F1" s="112"/>
      <c r="G1" s="112"/>
      <c r="H1" s="112"/>
      <c r="I1" s="45"/>
    </row>
    <row r="2" spans="1:15" x14ac:dyDescent="0.3">
      <c r="A2" s="44"/>
      <c r="B2" s="112" t="s">
        <v>90</v>
      </c>
      <c r="C2" s="112"/>
      <c r="D2" s="112"/>
      <c r="E2" s="112"/>
      <c r="F2" s="112"/>
      <c r="G2" s="112"/>
      <c r="H2" s="112"/>
      <c r="I2" s="45"/>
    </row>
    <row r="3" spans="1:15" x14ac:dyDescent="0.3">
      <c r="A3" s="44"/>
      <c r="B3" s="112" t="s">
        <v>87</v>
      </c>
      <c r="C3" s="112"/>
      <c r="D3" s="112"/>
      <c r="E3" s="112"/>
      <c r="F3" s="112"/>
      <c r="G3" s="112"/>
      <c r="H3" s="112"/>
      <c r="I3" s="45"/>
    </row>
    <row r="4" spans="1:15" x14ac:dyDescent="0.3">
      <c r="A4" s="44"/>
      <c r="B4" s="112" t="s">
        <v>116</v>
      </c>
      <c r="C4" s="112"/>
      <c r="D4" s="112"/>
      <c r="E4" s="112"/>
      <c r="F4" s="112"/>
      <c r="G4" s="112"/>
      <c r="H4" s="112"/>
      <c r="I4" s="45"/>
    </row>
    <row r="5" spans="1:15" x14ac:dyDescent="0.3">
      <c r="A5" s="106"/>
      <c r="B5" s="106"/>
      <c r="C5" s="106"/>
      <c r="D5" s="46"/>
      <c r="E5" s="45"/>
      <c r="F5" s="45"/>
      <c r="G5" s="45"/>
      <c r="H5" s="113" t="s">
        <v>92</v>
      </c>
      <c r="I5" s="113"/>
    </row>
    <row r="6" spans="1:15" ht="9" customHeight="1" x14ac:dyDescent="0.3"/>
    <row r="7" spans="1:15" s="2" customFormat="1" x14ac:dyDescent="0.25">
      <c r="A7" s="115" t="s">
        <v>53</v>
      </c>
      <c r="B7" s="115" t="s">
        <v>54</v>
      </c>
      <c r="C7" s="115" t="s">
        <v>55</v>
      </c>
      <c r="D7" s="115" t="s">
        <v>56</v>
      </c>
      <c r="E7" s="114" t="s">
        <v>24</v>
      </c>
      <c r="F7" s="114"/>
      <c r="G7" s="114" t="s">
        <v>27</v>
      </c>
      <c r="H7" s="114"/>
      <c r="I7" s="114" t="s">
        <v>28</v>
      </c>
      <c r="K7" s="103"/>
      <c r="L7" s="103"/>
      <c r="M7" s="103"/>
      <c r="N7" s="103"/>
      <c r="O7" s="103"/>
    </row>
    <row r="8" spans="1:15" s="2" customFormat="1" ht="28.5" x14ac:dyDescent="0.25">
      <c r="A8" s="116"/>
      <c r="B8" s="116"/>
      <c r="C8" s="116"/>
      <c r="D8" s="116"/>
      <c r="E8" s="1" t="s">
        <v>25</v>
      </c>
      <c r="F8" s="1" t="s">
        <v>26</v>
      </c>
      <c r="G8" s="1" t="s">
        <v>25</v>
      </c>
      <c r="H8" s="1" t="s">
        <v>26</v>
      </c>
      <c r="I8" s="114"/>
      <c r="K8" s="103"/>
      <c r="L8" s="103"/>
      <c r="M8" s="103"/>
      <c r="N8" s="103"/>
      <c r="O8" s="103"/>
    </row>
    <row r="9" spans="1:15" s="55" customFormat="1" ht="39.950000000000003" customHeight="1" x14ac:dyDescent="0.25">
      <c r="A9" s="1"/>
      <c r="B9" s="3" t="s">
        <v>117</v>
      </c>
      <c r="C9" s="1"/>
      <c r="D9" s="1"/>
      <c r="E9" s="53"/>
      <c r="F9" s="53"/>
      <c r="G9" s="53"/>
      <c r="H9" s="53"/>
      <c r="I9" s="53"/>
      <c r="K9" s="104"/>
      <c r="L9" s="104"/>
      <c r="M9" s="104"/>
      <c r="N9" s="104"/>
      <c r="O9" s="104"/>
    </row>
    <row r="10" spans="1:15" s="55" customFormat="1" ht="49.5" x14ac:dyDescent="0.25">
      <c r="A10" s="6">
        <v>1</v>
      </c>
      <c r="B10" s="7" t="s">
        <v>118</v>
      </c>
      <c r="C10" s="6">
        <v>1</v>
      </c>
      <c r="D10" s="6" t="s">
        <v>0</v>
      </c>
      <c r="E10" s="41">
        <v>8500</v>
      </c>
      <c r="F10" s="41">
        <f>E10*C10</f>
        <v>8500</v>
      </c>
      <c r="G10" s="41">
        <v>12750</v>
      </c>
      <c r="H10" s="41">
        <f>G10*C10</f>
        <v>12750</v>
      </c>
      <c r="I10" s="41">
        <f>H10+F10</f>
        <v>21250</v>
      </c>
      <c r="K10" s="104">
        <v>15000</v>
      </c>
      <c r="L10" s="104">
        <f>K10*15%</f>
        <v>2250</v>
      </c>
      <c r="M10" s="104">
        <f>K10-L10</f>
        <v>12750</v>
      </c>
      <c r="N10" s="104"/>
      <c r="O10" s="104"/>
    </row>
    <row r="11" spans="1:15" s="55" customFormat="1" ht="49.5" x14ac:dyDescent="0.25">
      <c r="A11" s="6">
        <v>2</v>
      </c>
      <c r="B11" s="7" t="s">
        <v>119</v>
      </c>
      <c r="C11" s="6">
        <v>1</v>
      </c>
      <c r="D11" s="6" t="s">
        <v>0</v>
      </c>
      <c r="E11" s="41">
        <v>8500</v>
      </c>
      <c r="F11" s="41">
        <f t="shared" ref="F11:F17" si="0">E11*C11</f>
        <v>8500</v>
      </c>
      <c r="G11" s="41">
        <v>8500</v>
      </c>
      <c r="H11" s="41">
        <f t="shared" ref="H11:H17" si="1">G11*C11</f>
        <v>8500</v>
      </c>
      <c r="I11" s="41">
        <f t="shared" ref="I11:I17" si="2">H11+F11</f>
        <v>17000</v>
      </c>
      <c r="K11" s="104">
        <v>10000</v>
      </c>
      <c r="L11" s="104">
        <f t="shared" ref="L11:L74" si="3">K11*15%</f>
        <v>1500</v>
      </c>
      <c r="M11" s="104">
        <f t="shared" ref="M11:M74" si="4">K11-L11</f>
        <v>8500</v>
      </c>
      <c r="N11" s="104"/>
      <c r="O11" s="104"/>
    </row>
    <row r="12" spans="1:15" s="55" customFormat="1" ht="33" x14ac:dyDescent="0.25">
      <c r="A12" s="6">
        <v>3</v>
      </c>
      <c r="B12" s="7" t="s">
        <v>120</v>
      </c>
      <c r="C12" s="6">
        <v>1</v>
      </c>
      <c r="D12" s="6" t="s">
        <v>0</v>
      </c>
      <c r="E12" s="41">
        <v>0</v>
      </c>
      <c r="F12" s="41">
        <f t="shared" si="0"/>
        <v>0</v>
      </c>
      <c r="G12" s="41">
        <v>233750</v>
      </c>
      <c r="H12" s="41">
        <f t="shared" si="1"/>
        <v>233750</v>
      </c>
      <c r="I12" s="41">
        <f t="shared" si="2"/>
        <v>233750</v>
      </c>
      <c r="K12" s="104">
        <v>275000</v>
      </c>
      <c r="L12" s="104">
        <f t="shared" si="3"/>
        <v>41250</v>
      </c>
      <c r="M12" s="104">
        <f t="shared" si="4"/>
        <v>233750</v>
      </c>
      <c r="N12" s="104"/>
      <c r="O12" s="104"/>
    </row>
    <row r="13" spans="1:15" s="55" customFormat="1" ht="49.5" x14ac:dyDescent="0.25">
      <c r="A13" s="6">
        <v>4</v>
      </c>
      <c r="B13" s="7" t="s">
        <v>121</v>
      </c>
      <c r="C13" s="6">
        <v>1</v>
      </c>
      <c r="D13" s="6" t="s">
        <v>0</v>
      </c>
      <c r="E13" s="41">
        <v>0</v>
      </c>
      <c r="F13" s="41">
        <f t="shared" si="0"/>
        <v>0</v>
      </c>
      <c r="G13" s="41">
        <v>76500</v>
      </c>
      <c r="H13" s="41">
        <f t="shared" si="1"/>
        <v>76500</v>
      </c>
      <c r="I13" s="41">
        <f t="shared" si="2"/>
        <v>76500</v>
      </c>
      <c r="K13" s="104">
        <v>90000</v>
      </c>
      <c r="L13" s="104">
        <f t="shared" si="3"/>
        <v>13500</v>
      </c>
      <c r="M13" s="104">
        <f t="shared" si="4"/>
        <v>76500</v>
      </c>
      <c r="N13" s="104"/>
      <c r="O13" s="104"/>
    </row>
    <row r="14" spans="1:15" s="55" customFormat="1" ht="49.5" x14ac:dyDescent="0.25">
      <c r="A14" s="6">
        <v>5</v>
      </c>
      <c r="B14" s="7" t="s">
        <v>122</v>
      </c>
      <c r="C14" s="6">
        <v>1</v>
      </c>
      <c r="D14" s="6" t="s">
        <v>0</v>
      </c>
      <c r="E14" s="41">
        <v>17000</v>
      </c>
      <c r="F14" s="41">
        <f t="shared" si="0"/>
        <v>17000</v>
      </c>
      <c r="G14" s="41">
        <v>34000</v>
      </c>
      <c r="H14" s="41">
        <f t="shared" si="1"/>
        <v>34000</v>
      </c>
      <c r="I14" s="41">
        <f t="shared" si="2"/>
        <v>51000</v>
      </c>
      <c r="K14" s="104">
        <v>40000</v>
      </c>
      <c r="L14" s="104">
        <f t="shared" si="3"/>
        <v>6000</v>
      </c>
      <c r="M14" s="104">
        <f t="shared" si="4"/>
        <v>34000</v>
      </c>
      <c r="N14" s="104"/>
      <c r="O14" s="104"/>
    </row>
    <row r="15" spans="1:15" s="55" customFormat="1" ht="99" x14ac:dyDescent="0.25">
      <c r="A15" s="6">
        <v>6</v>
      </c>
      <c r="B15" s="7" t="s">
        <v>123</v>
      </c>
      <c r="C15" s="6">
        <v>1</v>
      </c>
      <c r="D15" s="6" t="s">
        <v>0</v>
      </c>
      <c r="E15" s="41">
        <v>0</v>
      </c>
      <c r="F15" s="41">
        <f t="shared" si="0"/>
        <v>0</v>
      </c>
      <c r="G15" s="41">
        <v>51000</v>
      </c>
      <c r="H15" s="41">
        <f t="shared" si="1"/>
        <v>51000</v>
      </c>
      <c r="I15" s="41">
        <f t="shared" si="2"/>
        <v>51000</v>
      </c>
      <c r="K15" s="104">
        <v>60000</v>
      </c>
      <c r="L15" s="104">
        <f t="shared" si="3"/>
        <v>9000</v>
      </c>
      <c r="M15" s="104">
        <f t="shared" si="4"/>
        <v>51000</v>
      </c>
      <c r="N15" s="104"/>
      <c r="O15" s="104"/>
    </row>
    <row r="16" spans="1:15" s="55" customFormat="1" ht="99" x14ac:dyDescent="0.25">
      <c r="A16" s="6">
        <v>7</v>
      </c>
      <c r="B16" s="7" t="s">
        <v>124</v>
      </c>
      <c r="C16" s="6">
        <v>1</v>
      </c>
      <c r="D16" s="6" t="s">
        <v>0</v>
      </c>
      <c r="E16" s="41">
        <v>0</v>
      </c>
      <c r="F16" s="41">
        <f t="shared" si="0"/>
        <v>0</v>
      </c>
      <c r="G16" s="41">
        <v>76500</v>
      </c>
      <c r="H16" s="41">
        <f t="shared" si="1"/>
        <v>76500</v>
      </c>
      <c r="I16" s="41">
        <f t="shared" si="2"/>
        <v>76500</v>
      </c>
      <c r="K16" s="104">
        <v>90000</v>
      </c>
      <c r="L16" s="104">
        <f t="shared" si="3"/>
        <v>13500</v>
      </c>
      <c r="M16" s="104">
        <f t="shared" si="4"/>
        <v>76500</v>
      </c>
      <c r="N16" s="104"/>
      <c r="O16" s="104"/>
    </row>
    <row r="17" spans="1:15" s="55" customFormat="1" ht="99" x14ac:dyDescent="0.25">
      <c r="A17" s="6">
        <v>8</v>
      </c>
      <c r="B17" s="7" t="s">
        <v>125</v>
      </c>
      <c r="C17" s="6">
        <v>1</v>
      </c>
      <c r="D17" s="6" t="s">
        <v>0</v>
      </c>
      <c r="E17" s="41">
        <v>0</v>
      </c>
      <c r="F17" s="41">
        <f t="shared" si="0"/>
        <v>0</v>
      </c>
      <c r="G17" s="41">
        <v>42500</v>
      </c>
      <c r="H17" s="41">
        <f t="shared" si="1"/>
        <v>42500</v>
      </c>
      <c r="I17" s="41">
        <f t="shared" si="2"/>
        <v>42500</v>
      </c>
      <c r="K17" s="104">
        <v>50000</v>
      </c>
      <c r="L17" s="104">
        <f t="shared" si="3"/>
        <v>7500</v>
      </c>
      <c r="M17" s="104">
        <f t="shared" si="4"/>
        <v>42500</v>
      </c>
      <c r="N17" s="104"/>
      <c r="O17" s="104"/>
    </row>
    <row r="18" spans="1:15" s="55" customFormat="1" ht="165" x14ac:dyDescent="0.25">
      <c r="A18" s="6"/>
      <c r="B18" s="7" t="s">
        <v>126</v>
      </c>
      <c r="C18" s="18"/>
      <c r="D18" s="56"/>
      <c r="E18" s="40"/>
      <c r="F18" s="40"/>
      <c r="G18" s="40"/>
      <c r="H18" s="40"/>
      <c r="I18" s="40"/>
      <c r="K18" s="104"/>
      <c r="L18" s="104">
        <f t="shared" si="3"/>
        <v>0</v>
      </c>
      <c r="M18" s="104">
        <f t="shared" si="4"/>
        <v>0</v>
      </c>
      <c r="N18" s="104"/>
      <c r="O18" s="104"/>
    </row>
    <row r="19" spans="1:15" s="55" customFormat="1" ht="16.5" x14ac:dyDescent="0.25">
      <c r="A19" s="6"/>
      <c r="B19" s="17"/>
      <c r="C19" s="18"/>
      <c r="D19" s="56"/>
      <c r="E19" s="40"/>
      <c r="F19" s="40"/>
      <c r="G19" s="40"/>
      <c r="H19" s="40"/>
      <c r="I19" s="40"/>
      <c r="K19" s="104"/>
      <c r="L19" s="104">
        <f t="shared" si="3"/>
        <v>0</v>
      </c>
      <c r="M19" s="104">
        <f t="shared" si="4"/>
        <v>0</v>
      </c>
      <c r="N19" s="104"/>
      <c r="O19" s="104"/>
    </row>
    <row r="20" spans="1:15" s="55" customFormat="1" ht="30.75" x14ac:dyDescent="0.25">
      <c r="A20" s="6"/>
      <c r="B20" s="13" t="s">
        <v>57</v>
      </c>
      <c r="C20" s="18"/>
      <c r="D20" s="56"/>
      <c r="E20" s="40"/>
      <c r="F20" s="40"/>
      <c r="G20" s="40"/>
      <c r="H20" s="40"/>
      <c r="I20" s="40"/>
      <c r="K20" s="104"/>
      <c r="L20" s="104">
        <f t="shared" si="3"/>
        <v>0</v>
      </c>
      <c r="M20" s="104">
        <f t="shared" si="4"/>
        <v>0</v>
      </c>
      <c r="N20" s="104"/>
      <c r="O20" s="104"/>
    </row>
    <row r="21" spans="1:15" s="55" customFormat="1" ht="28.5" x14ac:dyDescent="0.25">
      <c r="A21" s="6"/>
      <c r="B21" s="3" t="s">
        <v>127</v>
      </c>
      <c r="C21" s="1"/>
      <c r="D21" s="1"/>
      <c r="E21" s="53"/>
      <c r="F21" s="53"/>
      <c r="G21" s="53"/>
      <c r="H21" s="53"/>
      <c r="I21" s="40"/>
      <c r="K21" s="104"/>
      <c r="L21" s="104">
        <f t="shared" si="3"/>
        <v>0</v>
      </c>
      <c r="M21" s="104">
        <f t="shared" si="4"/>
        <v>0</v>
      </c>
      <c r="N21" s="104"/>
      <c r="O21" s="104"/>
    </row>
    <row r="22" spans="1:15" s="55" customFormat="1" ht="16.5" x14ac:dyDescent="0.25">
      <c r="A22" s="6">
        <v>1</v>
      </c>
      <c r="B22" s="17" t="s">
        <v>128</v>
      </c>
      <c r="C22" s="18"/>
      <c r="D22" s="56"/>
      <c r="E22" s="40"/>
      <c r="F22" s="40"/>
      <c r="G22" s="40"/>
      <c r="H22" s="40"/>
      <c r="I22" s="40"/>
      <c r="K22" s="104"/>
      <c r="L22" s="104">
        <f t="shared" si="3"/>
        <v>0</v>
      </c>
      <c r="M22" s="104">
        <f t="shared" si="4"/>
        <v>0</v>
      </c>
      <c r="N22" s="104"/>
      <c r="O22" s="104"/>
    </row>
    <row r="23" spans="1:15" s="55" customFormat="1" ht="16.5" x14ac:dyDescent="0.25">
      <c r="A23" s="6" t="s">
        <v>79</v>
      </c>
      <c r="B23" s="17" t="s">
        <v>129</v>
      </c>
      <c r="C23" s="6">
        <v>1</v>
      </c>
      <c r="D23" s="6" t="s">
        <v>0</v>
      </c>
      <c r="E23" s="41">
        <v>0</v>
      </c>
      <c r="F23" s="41">
        <f t="shared" ref="F23:F25" si="5">E23*C23</f>
        <v>0</v>
      </c>
      <c r="G23" s="41">
        <v>85000</v>
      </c>
      <c r="H23" s="41">
        <f t="shared" ref="H23:H25" si="6">G23*C23</f>
        <v>85000</v>
      </c>
      <c r="I23" s="41">
        <f t="shared" ref="I23:I25" si="7">H23+F23</f>
        <v>85000</v>
      </c>
      <c r="K23" s="104">
        <v>100000</v>
      </c>
      <c r="L23" s="104">
        <f t="shared" si="3"/>
        <v>15000</v>
      </c>
      <c r="M23" s="104">
        <f t="shared" si="4"/>
        <v>85000</v>
      </c>
      <c r="N23" s="104"/>
      <c r="O23" s="104"/>
    </row>
    <row r="24" spans="1:15" s="55" customFormat="1" ht="33" x14ac:dyDescent="0.25">
      <c r="A24" s="6" t="s">
        <v>80</v>
      </c>
      <c r="B24" s="17" t="s">
        <v>130</v>
      </c>
      <c r="C24" s="6">
        <v>1</v>
      </c>
      <c r="D24" s="6" t="s">
        <v>0</v>
      </c>
      <c r="E24" s="41">
        <v>0</v>
      </c>
      <c r="F24" s="41">
        <f t="shared" si="5"/>
        <v>0</v>
      </c>
      <c r="G24" s="41">
        <v>1530000</v>
      </c>
      <c r="H24" s="41">
        <f t="shared" si="6"/>
        <v>1530000</v>
      </c>
      <c r="I24" s="41">
        <f t="shared" si="7"/>
        <v>1530000</v>
      </c>
      <c r="K24" s="104">
        <v>1800000</v>
      </c>
      <c r="L24" s="104">
        <f t="shared" si="3"/>
        <v>270000</v>
      </c>
      <c r="M24" s="104">
        <f t="shared" si="4"/>
        <v>1530000</v>
      </c>
      <c r="N24" s="104"/>
      <c r="O24" s="104"/>
    </row>
    <row r="25" spans="1:15" s="55" customFormat="1" ht="33" x14ac:dyDescent="0.25">
      <c r="A25" s="6" t="s">
        <v>81</v>
      </c>
      <c r="B25" s="17" t="s">
        <v>131</v>
      </c>
      <c r="C25" s="6">
        <v>1</v>
      </c>
      <c r="D25" s="6" t="s">
        <v>0</v>
      </c>
      <c r="E25" s="41">
        <v>140250</v>
      </c>
      <c r="F25" s="41">
        <f t="shared" si="5"/>
        <v>140250</v>
      </c>
      <c r="G25" s="41">
        <v>8500</v>
      </c>
      <c r="H25" s="41">
        <f t="shared" si="6"/>
        <v>8500</v>
      </c>
      <c r="I25" s="41">
        <f t="shared" si="7"/>
        <v>148750</v>
      </c>
      <c r="K25" s="104">
        <v>10000</v>
      </c>
      <c r="L25" s="104">
        <f t="shared" si="3"/>
        <v>1500</v>
      </c>
      <c r="M25" s="104">
        <f t="shared" si="4"/>
        <v>8500</v>
      </c>
      <c r="N25" s="104"/>
      <c r="O25" s="104"/>
    </row>
    <row r="26" spans="1:15" s="55" customFormat="1" ht="16.5" x14ac:dyDescent="0.25">
      <c r="A26" s="6"/>
      <c r="B26" s="17"/>
      <c r="C26" s="6"/>
      <c r="D26" s="6"/>
      <c r="E26" s="40"/>
      <c r="F26" s="40"/>
      <c r="G26" s="40"/>
      <c r="H26" s="40"/>
      <c r="I26" s="40"/>
      <c r="K26" s="104"/>
      <c r="L26" s="104">
        <f t="shared" si="3"/>
        <v>0</v>
      </c>
      <c r="M26" s="104">
        <f t="shared" si="4"/>
        <v>0</v>
      </c>
      <c r="N26" s="104"/>
      <c r="O26" s="104"/>
    </row>
    <row r="27" spans="1:15" s="55" customFormat="1" ht="30.75" x14ac:dyDescent="0.25">
      <c r="A27" s="6"/>
      <c r="B27" s="13" t="s">
        <v>58</v>
      </c>
      <c r="C27" s="6"/>
      <c r="D27" s="6"/>
      <c r="E27" s="40"/>
      <c r="F27" s="40"/>
      <c r="G27" s="40"/>
      <c r="H27" s="40"/>
      <c r="I27" s="40"/>
      <c r="K27" s="104"/>
      <c r="L27" s="104">
        <f t="shared" si="3"/>
        <v>0</v>
      </c>
      <c r="M27" s="104">
        <f t="shared" si="4"/>
        <v>0</v>
      </c>
      <c r="N27" s="104"/>
      <c r="O27" s="104"/>
    </row>
    <row r="28" spans="1:15" s="55" customFormat="1" ht="28.5" x14ac:dyDescent="0.25">
      <c r="A28" s="6"/>
      <c r="B28" s="3" t="s">
        <v>132</v>
      </c>
      <c r="C28" s="1"/>
      <c r="D28" s="1"/>
      <c r="E28" s="53"/>
      <c r="F28" s="53"/>
      <c r="G28" s="53"/>
      <c r="H28" s="53"/>
      <c r="I28" s="40"/>
      <c r="K28" s="104"/>
      <c r="L28" s="104">
        <f t="shared" si="3"/>
        <v>0</v>
      </c>
      <c r="M28" s="104">
        <f t="shared" si="4"/>
        <v>0</v>
      </c>
      <c r="N28" s="104"/>
      <c r="O28" s="104"/>
    </row>
    <row r="29" spans="1:15" s="59" customFormat="1" ht="16.5" x14ac:dyDescent="0.2">
      <c r="A29" s="1"/>
      <c r="B29" s="3" t="s">
        <v>133</v>
      </c>
      <c r="C29" s="57"/>
      <c r="D29" s="58"/>
      <c r="E29" s="40"/>
      <c r="F29" s="40"/>
      <c r="G29" s="40"/>
      <c r="H29" s="40"/>
      <c r="I29" s="40"/>
      <c r="K29" s="104"/>
      <c r="L29" s="104">
        <f t="shared" si="3"/>
        <v>0</v>
      </c>
      <c r="M29" s="104">
        <f t="shared" si="4"/>
        <v>0</v>
      </c>
      <c r="N29" s="104"/>
      <c r="O29" s="104"/>
    </row>
    <row r="30" spans="1:15" s="59" customFormat="1" ht="99" x14ac:dyDescent="0.2">
      <c r="A30" s="6">
        <v>1</v>
      </c>
      <c r="B30" s="17" t="s">
        <v>134</v>
      </c>
      <c r="C30" s="6">
        <v>1</v>
      </c>
      <c r="D30" s="6" t="s">
        <v>0</v>
      </c>
      <c r="E30" s="41">
        <v>467500</v>
      </c>
      <c r="F30" s="41">
        <f t="shared" ref="F30" si="8">E30*C30</f>
        <v>467500</v>
      </c>
      <c r="G30" s="41">
        <v>76500</v>
      </c>
      <c r="H30" s="41">
        <f t="shared" ref="H30" si="9">G30*C30</f>
        <v>76500</v>
      </c>
      <c r="I30" s="41">
        <f t="shared" ref="I30" si="10">H30+F30</f>
        <v>544000</v>
      </c>
      <c r="K30" s="104">
        <v>90000</v>
      </c>
      <c r="L30" s="104">
        <f t="shared" si="3"/>
        <v>13500</v>
      </c>
      <c r="M30" s="104">
        <f t="shared" si="4"/>
        <v>76500</v>
      </c>
      <c r="N30" s="104"/>
      <c r="O30" s="104"/>
    </row>
    <row r="31" spans="1:15" s="59" customFormat="1" ht="16.5" x14ac:dyDescent="0.2">
      <c r="A31" s="1"/>
      <c r="B31" s="3" t="s">
        <v>135</v>
      </c>
      <c r="C31" s="6"/>
      <c r="D31" s="6"/>
      <c r="E31" s="40"/>
      <c r="F31" s="40"/>
      <c r="G31" s="40"/>
      <c r="H31" s="40"/>
      <c r="I31" s="40"/>
      <c r="K31" s="104"/>
      <c r="L31" s="104">
        <f t="shared" si="3"/>
        <v>0</v>
      </c>
      <c r="M31" s="104">
        <f t="shared" si="4"/>
        <v>0</v>
      </c>
      <c r="N31" s="104"/>
      <c r="O31" s="104"/>
    </row>
    <row r="32" spans="1:15" s="59" customFormat="1" ht="49.5" x14ac:dyDescent="0.2">
      <c r="A32" s="29">
        <v>2</v>
      </c>
      <c r="B32" s="17" t="s">
        <v>136</v>
      </c>
      <c r="C32" s="6" t="s">
        <v>137</v>
      </c>
      <c r="D32" s="6" t="s">
        <v>0</v>
      </c>
      <c r="E32" s="41">
        <v>106250</v>
      </c>
      <c r="F32" s="41">
        <f t="shared" ref="F32" si="11">E32*C32</f>
        <v>106250</v>
      </c>
      <c r="G32" s="41">
        <v>21250</v>
      </c>
      <c r="H32" s="41">
        <f t="shared" ref="H32" si="12">G32*C32</f>
        <v>21250</v>
      </c>
      <c r="I32" s="41">
        <f t="shared" ref="I32" si="13">H32+F32</f>
        <v>127500</v>
      </c>
      <c r="K32" s="104">
        <v>25000</v>
      </c>
      <c r="L32" s="104">
        <f t="shared" si="3"/>
        <v>3750</v>
      </c>
      <c r="M32" s="104">
        <f t="shared" si="4"/>
        <v>21250</v>
      </c>
      <c r="N32" s="104"/>
      <c r="O32" s="104"/>
    </row>
    <row r="33" spans="1:15" s="59" customFormat="1" ht="16.5" x14ac:dyDescent="0.2">
      <c r="A33" s="60"/>
      <c r="B33" s="3" t="s">
        <v>138</v>
      </c>
      <c r="C33" s="6"/>
      <c r="D33" s="6"/>
      <c r="E33" s="40"/>
      <c r="F33" s="40"/>
      <c r="G33" s="40"/>
      <c r="H33" s="40"/>
      <c r="I33" s="40"/>
      <c r="K33" s="104"/>
      <c r="L33" s="104">
        <f t="shared" si="3"/>
        <v>0</v>
      </c>
      <c r="M33" s="104">
        <f t="shared" si="4"/>
        <v>0</v>
      </c>
      <c r="N33" s="104"/>
      <c r="O33" s="104"/>
    </row>
    <row r="34" spans="1:15" s="59" customFormat="1" ht="49.5" x14ac:dyDescent="0.2">
      <c r="A34" s="29">
        <v>3</v>
      </c>
      <c r="B34" s="17" t="s">
        <v>139</v>
      </c>
      <c r="C34" s="6" t="s">
        <v>137</v>
      </c>
      <c r="D34" s="6" t="s">
        <v>0</v>
      </c>
      <c r="E34" s="41">
        <v>153000</v>
      </c>
      <c r="F34" s="41">
        <f t="shared" ref="F34" si="14">E34*C34</f>
        <v>153000</v>
      </c>
      <c r="G34" s="41">
        <v>21250</v>
      </c>
      <c r="H34" s="41">
        <f t="shared" ref="H34" si="15">G34*C34</f>
        <v>21250</v>
      </c>
      <c r="I34" s="41">
        <f t="shared" ref="I34" si="16">H34+F34</f>
        <v>174250</v>
      </c>
      <c r="K34" s="104">
        <v>25000</v>
      </c>
      <c r="L34" s="104">
        <f t="shared" si="3"/>
        <v>3750</v>
      </c>
      <c r="M34" s="104">
        <f t="shared" si="4"/>
        <v>21250</v>
      </c>
      <c r="N34" s="104"/>
      <c r="O34" s="104"/>
    </row>
    <row r="35" spans="1:15" s="59" customFormat="1" ht="16.5" x14ac:dyDescent="0.2">
      <c r="A35" s="60"/>
      <c r="B35" s="3" t="s">
        <v>140</v>
      </c>
      <c r="C35" s="6"/>
      <c r="D35" s="6"/>
      <c r="E35" s="40"/>
      <c r="F35" s="40"/>
      <c r="G35" s="40"/>
      <c r="H35" s="40"/>
      <c r="I35" s="40"/>
      <c r="K35" s="104"/>
      <c r="L35" s="104">
        <f t="shared" si="3"/>
        <v>0</v>
      </c>
      <c r="M35" s="104">
        <f t="shared" si="4"/>
        <v>0</v>
      </c>
      <c r="N35" s="104"/>
      <c r="O35" s="104"/>
    </row>
    <row r="36" spans="1:15" s="59" customFormat="1" ht="49.5" x14ac:dyDescent="0.2">
      <c r="A36" s="29">
        <v>4</v>
      </c>
      <c r="B36" s="17" t="s">
        <v>141</v>
      </c>
      <c r="C36" s="6" t="s">
        <v>137</v>
      </c>
      <c r="D36" s="6" t="s">
        <v>0</v>
      </c>
      <c r="E36" s="41">
        <v>68000</v>
      </c>
      <c r="F36" s="41">
        <f t="shared" ref="F36" si="17">E36*C36</f>
        <v>68000</v>
      </c>
      <c r="G36" s="41">
        <v>17000</v>
      </c>
      <c r="H36" s="41">
        <f t="shared" ref="H36" si="18">G36*C36</f>
        <v>17000</v>
      </c>
      <c r="I36" s="41">
        <f t="shared" ref="I36" si="19">H36+F36</f>
        <v>85000</v>
      </c>
      <c r="K36" s="104">
        <v>20000</v>
      </c>
      <c r="L36" s="104">
        <f t="shared" si="3"/>
        <v>3000</v>
      </c>
      <c r="M36" s="104">
        <f t="shared" si="4"/>
        <v>17000</v>
      </c>
      <c r="N36" s="104"/>
      <c r="O36" s="104"/>
    </row>
    <row r="37" spans="1:15" s="59" customFormat="1" ht="28.5" x14ac:dyDescent="0.2">
      <c r="A37" s="60"/>
      <c r="B37" s="3" t="s">
        <v>142</v>
      </c>
      <c r="C37" s="6"/>
      <c r="D37" s="6"/>
      <c r="E37" s="40"/>
      <c r="F37" s="40"/>
      <c r="G37" s="40"/>
      <c r="H37" s="40"/>
      <c r="I37" s="40"/>
      <c r="K37" s="104"/>
      <c r="L37" s="104">
        <f t="shared" si="3"/>
        <v>0</v>
      </c>
      <c r="M37" s="104">
        <f t="shared" si="4"/>
        <v>0</v>
      </c>
      <c r="N37" s="104"/>
      <c r="O37" s="104"/>
    </row>
    <row r="38" spans="1:15" s="59" customFormat="1" ht="66" x14ac:dyDescent="0.2">
      <c r="A38" s="29">
        <v>5</v>
      </c>
      <c r="B38" s="17" t="s">
        <v>143</v>
      </c>
      <c r="C38" s="6" t="s">
        <v>137</v>
      </c>
      <c r="D38" s="6" t="s">
        <v>0</v>
      </c>
      <c r="E38" s="41">
        <v>29750</v>
      </c>
      <c r="F38" s="41">
        <f t="shared" ref="F38" si="20">E38*C38</f>
        <v>29750</v>
      </c>
      <c r="G38" s="41">
        <v>12750</v>
      </c>
      <c r="H38" s="41">
        <f t="shared" ref="H38" si="21">G38*C38</f>
        <v>12750</v>
      </c>
      <c r="I38" s="41">
        <f t="shared" ref="I38" si="22">H38+F38</f>
        <v>42500</v>
      </c>
      <c r="K38" s="104">
        <v>15000</v>
      </c>
      <c r="L38" s="104">
        <f t="shared" si="3"/>
        <v>2250</v>
      </c>
      <c r="M38" s="104">
        <f t="shared" si="4"/>
        <v>12750</v>
      </c>
      <c r="N38" s="104"/>
      <c r="O38" s="104"/>
    </row>
    <row r="39" spans="1:15" s="59" customFormat="1" ht="16.5" x14ac:dyDescent="0.2">
      <c r="A39" s="60"/>
      <c r="B39" s="3" t="s">
        <v>144</v>
      </c>
      <c r="C39" s="6"/>
      <c r="D39" s="6"/>
      <c r="E39" s="40"/>
      <c r="F39" s="40"/>
      <c r="G39" s="40"/>
      <c r="H39" s="40"/>
      <c r="I39" s="40"/>
      <c r="K39" s="104"/>
      <c r="L39" s="104">
        <f t="shared" si="3"/>
        <v>0</v>
      </c>
      <c r="M39" s="104">
        <f t="shared" si="4"/>
        <v>0</v>
      </c>
      <c r="N39" s="104"/>
      <c r="O39" s="104"/>
    </row>
    <row r="40" spans="1:15" s="59" customFormat="1" ht="49.5" x14ac:dyDescent="0.2">
      <c r="A40" s="29">
        <v>6</v>
      </c>
      <c r="B40" s="17" t="s">
        <v>145</v>
      </c>
      <c r="C40" s="6" t="s">
        <v>137</v>
      </c>
      <c r="D40" s="6" t="s">
        <v>0</v>
      </c>
      <c r="E40" s="41">
        <v>34000</v>
      </c>
      <c r="F40" s="41">
        <f t="shared" ref="F40" si="23">E40*C40</f>
        <v>34000</v>
      </c>
      <c r="G40" s="41">
        <v>8500</v>
      </c>
      <c r="H40" s="41">
        <f t="shared" ref="H40" si="24">G40*C40</f>
        <v>8500</v>
      </c>
      <c r="I40" s="41">
        <f t="shared" ref="I40" si="25">H40+F40</f>
        <v>42500</v>
      </c>
      <c r="K40" s="104">
        <v>10000</v>
      </c>
      <c r="L40" s="104">
        <f t="shared" si="3"/>
        <v>1500</v>
      </c>
      <c r="M40" s="104">
        <f t="shared" si="4"/>
        <v>8500</v>
      </c>
      <c r="N40" s="104"/>
      <c r="O40" s="104"/>
    </row>
    <row r="41" spans="1:15" s="59" customFormat="1" ht="30.75" x14ac:dyDescent="0.2">
      <c r="A41" s="29"/>
      <c r="B41" s="13" t="s">
        <v>59</v>
      </c>
      <c r="C41" s="6"/>
      <c r="D41" s="6"/>
      <c r="E41" s="40"/>
      <c r="F41" s="40"/>
      <c r="G41" s="40"/>
      <c r="H41" s="40"/>
      <c r="I41" s="40"/>
      <c r="K41" s="104"/>
      <c r="L41" s="104">
        <f t="shared" si="3"/>
        <v>0</v>
      </c>
      <c r="M41" s="104">
        <f t="shared" si="4"/>
        <v>0</v>
      </c>
      <c r="N41" s="104"/>
      <c r="O41" s="104"/>
    </row>
    <row r="42" spans="1:15" s="59" customFormat="1" ht="28.5" x14ac:dyDescent="0.2">
      <c r="A42" s="60"/>
      <c r="B42" s="3" t="s">
        <v>146</v>
      </c>
      <c r="C42" s="61"/>
      <c r="D42" s="61"/>
      <c r="E42" s="62"/>
      <c r="F42" s="62"/>
      <c r="G42" s="62"/>
      <c r="H42" s="62"/>
      <c r="I42" s="62"/>
      <c r="K42" s="104"/>
      <c r="L42" s="104">
        <f t="shared" si="3"/>
        <v>0</v>
      </c>
      <c r="M42" s="104">
        <f t="shared" si="4"/>
        <v>0</v>
      </c>
      <c r="N42" s="104"/>
      <c r="O42" s="104"/>
    </row>
    <row r="43" spans="1:15" s="59" customFormat="1" ht="16.5" x14ac:dyDescent="0.2">
      <c r="A43" s="60"/>
      <c r="B43" s="63" t="s">
        <v>147</v>
      </c>
      <c r="C43" s="64"/>
      <c r="D43" s="29"/>
      <c r="E43" s="40"/>
      <c r="F43" s="40"/>
      <c r="G43" s="40"/>
      <c r="H43" s="40"/>
      <c r="I43" s="40"/>
      <c r="K43" s="104"/>
      <c r="L43" s="104">
        <f t="shared" si="3"/>
        <v>0</v>
      </c>
      <c r="M43" s="104">
        <f t="shared" si="4"/>
        <v>0</v>
      </c>
      <c r="N43" s="104"/>
      <c r="O43" s="104"/>
    </row>
    <row r="44" spans="1:15" s="59" customFormat="1" ht="82.5" x14ac:dyDescent="0.2">
      <c r="A44" s="29">
        <v>1</v>
      </c>
      <c r="B44" s="17" t="s">
        <v>148</v>
      </c>
      <c r="C44" s="22">
        <v>1300</v>
      </c>
      <c r="D44" s="22" t="s">
        <v>149</v>
      </c>
      <c r="E44" s="41">
        <v>301.75</v>
      </c>
      <c r="F44" s="41">
        <f t="shared" ref="F44" si="26">E44*C44</f>
        <v>392275</v>
      </c>
      <c r="G44" s="41">
        <v>42.5</v>
      </c>
      <c r="H44" s="41">
        <f t="shared" ref="H44" si="27">G44*C44</f>
        <v>55250</v>
      </c>
      <c r="I44" s="41">
        <f t="shared" ref="I44" si="28">H44+F44</f>
        <v>447525</v>
      </c>
      <c r="K44" s="104">
        <v>50</v>
      </c>
      <c r="L44" s="104">
        <f t="shared" si="3"/>
        <v>7.5</v>
      </c>
      <c r="M44" s="104">
        <f t="shared" si="4"/>
        <v>42.5</v>
      </c>
      <c r="N44" s="104"/>
      <c r="O44" s="104"/>
    </row>
    <row r="45" spans="1:15" s="59" customFormat="1" ht="16.5" x14ac:dyDescent="0.2">
      <c r="A45" s="60"/>
      <c r="B45" s="3" t="s">
        <v>150</v>
      </c>
      <c r="C45" s="6"/>
      <c r="D45" s="6"/>
      <c r="E45" s="65"/>
      <c r="F45" s="65"/>
      <c r="G45" s="65"/>
      <c r="H45" s="65"/>
      <c r="I45" s="65"/>
      <c r="K45" s="104"/>
      <c r="L45" s="104">
        <f t="shared" si="3"/>
        <v>0</v>
      </c>
      <c r="M45" s="104">
        <f t="shared" si="4"/>
        <v>0</v>
      </c>
      <c r="N45" s="104"/>
      <c r="O45" s="104"/>
    </row>
    <row r="46" spans="1:15" s="59" customFormat="1" ht="66" x14ac:dyDescent="0.2">
      <c r="A46" s="29">
        <v>2</v>
      </c>
      <c r="B46" s="17" t="s">
        <v>151</v>
      </c>
      <c r="C46" s="6"/>
      <c r="D46" s="6"/>
      <c r="E46" s="65"/>
      <c r="F46" s="65"/>
      <c r="G46" s="65"/>
      <c r="H46" s="65"/>
      <c r="I46" s="65"/>
      <c r="K46" s="104"/>
      <c r="L46" s="104">
        <f t="shared" si="3"/>
        <v>0</v>
      </c>
      <c r="M46" s="104">
        <f t="shared" si="4"/>
        <v>0</v>
      </c>
      <c r="N46" s="104"/>
      <c r="O46" s="104"/>
    </row>
    <row r="47" spans="1:15" s="59" customFormat="1" ht="16.5" x14ac:dyDescent="0.2">
      <c r="A47" s="66" t="s">
        <v>79</v>
      </c>
      <c r="B47" s="67" t="s">
        <v>152</v>
      </c>
      <c r="C47" s="6">
        <v>80</v>
      </c>
      <c r="D47" s="6" t="s">
        <v>29</v>
      </c>
      <c r="E47" s="41">
        <v>191.25</v>
      </c>
      <c r="F47" s="41">
        <f t="shared" ref="F47:F55" si="29">E47*C47</f>
        <v>15300</v>
      </c>
      <c r="G47" s="41">
        <v>51</v>
      </c>
      <c r="H47" s="41">
        <f t="shared" ref="H47:H55" si="30">G47*C47</f>
        <v>4080</v>
      </c>
      <c r="I47" s="41">
        <f t="shared" ref="I47:I55" si="31">H47+F47</f>
        <v>19380</v>
      </c>
      <c r="K47" s="104">
        <v>60</v>
      </c>
      <c r="L47" s="104">
        <f t="shared" si="3"/>
        <v>9</v>
      </c>
      <c r="M47" s="104">
        <f t="shared" si="4"/>
        <v>51</v>
      </c>
      <c r="N47" s="104"/>
      <c r="O47" s="104"/>
    </row>
    <row r="48" spans="1:15" s="59" customFormat="1" ht="16.5" x14ac:dyDescent="0.2">
      <c r="A48" s="66" t="s">
        <v>80</v>
      </c>
      <c r="B48" s="67" t="s">
        <v>153</v>
      </c>
      <c r="C48" s="6">
        <v>230</v>
      </c>
      <c r="D48" s="6" t="s">
        <v>29</v>
      </c>
      <c r="E48" s="41">
        <v>182.75</v>
      </c>
      <c r="F48" s="41">
        <f t="shared" si="29"/>
        <v>42032.5</v>
      </c>
      <c r="G48" s="41">
        <v>51</v>
      </c>
      <c r="H48" s="41">
        <f t="shared" si="30"/>
        <v>11730</v>
      </c>
      <c r="I48" s="41">
        <f t="shared" si="31"/>
        <v>53762.5</v>
      </c>
      <c r="K48" s="104">
        <v>60</v>
      </c>
      <c r="L48" s="104">
        <f t="shared" si="3"/>
        <v>9</v>
      </c>
      <c r="M48" s="104">
        <f t="shared" si="4"/>
        <v>51</v>
      </c>
      <c r="N48" s="104"/>
      <c r="O48" s="104"/>
    </row>
    <row r="49" spans="1:15" s="59" customFormat="1" ht="16.5" x14ac:dyDescent="0.2">
      <c r="A49" s="66" t="s">
        <v>81</v>
      </c>
      <c r="B49" s="67" t="s">
        <v>154</v>
      </c>
      <c r="C49" s="6">
        <v>180</v>
      </c>
      <c r="D49" s="6" t="s">
        <v>29</v>
      </c>
      <c r="E49" s="41">
        <v>233.75</v>
      </c>
      <c r="F49" s="41">
        <f t="shared" si="29"/>
        <v>42075</v>
      </c>
      <c r="G49" s="41">
        <v>51</v>
      </c>
      <c r="H49" s="41">
        <f t="shared" si="30"/>
        <v>9180</v>
      </c>
      <c r="I49" s="41">
        <f t="shared" si="31"/>
        <v>51255</v>
      </c>
      <c r="K49" s="104">
        <v>60</v>
      </c>
      <c r="L49" s="104">
        <f t="shared" si="3"/>
        <v>9</v>
      </c>
      <c r="M49" s="104">
        <f t="shared" si="4"/>
        <v>51</v>
      </c>
      <c r="N49" s="104"/>
      <c r="O49" s="104"/>
    </row>
    <row r="50" spans="1:15" s="59" customFormat="1" ht="16.5" x14ac:dyDescent="0.2">
      <c r="A50" s="66" t="s">
        <v>82</v>
      </c>
      <c r="B50" s="67" t="s">
        <v>155</v>
      </c>
      <c r="C50" s="6">
        <v>90</v>
      </c>
      <c r="D50" s="6" t="s">
        <v>29</v>
      </c>
      <c r="E50" s="41">
        <v>293.25</v>
      </c>
      <c r="F50" s="41">
        <f t="shared" si="29"/>
        <v>26392.5</v>
      </c>
      <c r="G50" s="41">
        <v>68</v>
      </c>
      <c r="H50" s="41">
        <f t="shared" si="30"/>
        <v>6120</v>
      </c>
      <c r="I50" s="41">
        <f t="shared" si="31"/>
        <v>32512.5</v>
      </c>
      <c r="K50" s="104">
        <v>80</v>
      </c>
      <c r="L50" s="104">
        <f t="shared" si="3"/>
        <v>12</v>
      </c>
      <c r="M50" s="104">
        <f t="shared" si="4"/>
        <v>68</v>
      </c>
      <c r="N50" s="104"/>
      <c r="O50" s="104"/>
    </row>
    <row r="51" spans="1:15" s="59" customFormat="1" ht="16.5" x14ac:dyDescent="0.2">
      <c r="A51" s="66" t="s">
        <v>83</v>
      </c>
      <c r="B51" s="67" t="s">
        <v>156</v>
      </c>
      <c r="C51" s="6">
        <v>140</v>
      </c>
      <c r="D51" s="6" t="s">
        <v>29</v>
      </c>
      <c r="E51" s="41">
        <v>293.25</v>
      </c>
      <c r="F51" s="41">
        <f t="shared" si="29"/>
        <v>41055</v>
      </c>
      <c r="G51" s="41">
        <v>68</v>
      </c>
      <c r="H51" s="41">
        <f t="shared" si="30"/>
        <v>9520</v>
      </c>
      <c r="I51" s="41">
        <f t="shared" si="31"/>
        <v>50575</v>
      </c>
      <c r="K51" s="104">
        <v>80</v>
      </c>
      <c r="L51" s="104">
        <f t="shared" si="3"/>
        <v>12</v>
      </c>
      <c r="M51" s="104">
        <f t="shared" si="4"/>
        <v>68</v>
      </c>
      <c r="N51" s="104"/>
      <c r="O51" s="104"/>
    </row>
    <row r="52" spans="1:15" s="59" customFormat="1" ht="16.5" x14ac:dyDescent="0.2">
      <c r="A52" s="66" t="s">
        <v>84</v>
      </c>
      <c r="B52" s="67" t="s">
        <v>157</v>
      </c>
      <c r="C52" s="6">
        <v>20</v>
      </c>
      <c r="D52" s="6" t="s">
        <v>29</v>
      </c>
      <c r="E52" s="41">
        <v>340</v>
      </c>
      <c r="F52" s="41">
        <f t="shared" si="29"/>
        <v>6800</v>
      </c>
      <c r="G52" s="41">
        <v>85</v>
      </c>
      <c r="H52" s="41">
        <f t="shared" si="30"/>
        <v>1700</v>
      </c>
      <c r="I52" s="41">
        <f t="shared" si="31"/>
        <v>8500</v>
      </c>
      <c r="K52" s="104">
        <v>100</v>
      </c>
      <c r="L52" s="104">
        <f t="shared" si="3"/>
        <v>15</v>
      </c>
      <c r="M52" s="104">
        <f t="shared" si="4"/>
        <v>85</v>
      </c>
      <c r="N52" s="104"/>
      <c r="O52" s="104"/>
    </row>
    <row r="53" spans="1:15" s="59" customFormat="1" ht="16.5" x14ac:dyDescent="0.2">
      <c r="A53" s="66" t="s">
        <v>158</v>
      </c>
      <c r="B53" s="67" t="s">
        <v>159</v>
      </c>
      <c r="C53" s="6">
        <v>60</v>
      </c>
      <c r="D53" s="6" t="s">
        <v>29</v>
      </c>
      <c r="E53" s="41">
        <v>391</v>
      </c>
      <c r="F53" s="41">
        <f t="shared" si="29"/>
        <v>23460</v>
      </c>
      <c r="G53" s="41">
        <v>85</v>
      </c>
      <c r="H53" s="41">
        <f t="shared" si="30"/>
        <v>5100</v>
      </c>
      <c r="I53" s="41">
        <f t="shared" si="31"/>
        <v>28560</v>
      </c>
      <c r="K53" s="104">
        <v>100</v>
      </c>
      <c r="L53" s="104">
        <f t="shared" si="3"/>
        <v>15</v>
      </c>
      <c r="M53" s="104">
        <f t="shared" si="4"/>
        <v>85</v>
      </c>
      <c r="N53" s="104"/>
      <c r="O53" s="104"/>
    </row>
    <row r="54" spans="1:15" s="59" customFormat="1" ht="16.5" x14ac:dyDescent="0.2">
      <c r="A54" s="66" t="s">
        <v>160</v>
      </c>
      <c r="B54" s="67" t="s">
        <v>161</v>
      </c>
      <c r="C54" s="6">
        <v>15</v>
      </c>
      <c r="D54" s="6" t="s">
        <v>29</v>
      </c>
      <c r="E54" s="41">
        <v>459</v>
      </c>
      <c r="F54" s="41">
        <f t="shared" si="29"/>
        <v>6885</v>
      </c>
      <c r="G54" s="41">
        <v>85</v>
      </c>
      <c r="H54" s="41">
        <f t="shared" si="30"/>
        <v>1275</v>
      </c>
      <c r="I54" s="41">
        <f t="shared" si="31"/>
        <v>8160</v>
      </c>
      <c r="K54" s="104">
        <v>100</v>
      </c>
      <c r="L54" s="104">
        <f t="shared" si="3"/>
        <v>15</v>
      </c>
      <c r="M54" s="104">
        <f t="shared" si="4"/>
        <v>85</v>
      </c>
      <c r="N54" s="104"/>
      <c r="O54" s="104"/>
    </row>
    <row r="55" spans="1:15" s="59" customFormat="1" ht="16.5" x14ac:dyDescent="0.2">
      <c r="A55" s="66" t="s">
        <v>162</v>
      </c>
      <c r="B55" s="68" t="s">
        <v>163</v>
      </c>
      <c r="C55" s="6">
        <v>40</v>
      </c>
      <c r="D55" s="6" t="s">
        <v>29</v>
      </c>
      <c r="E55" s="41">
        <v>561</v>
      </c>
      <c r="F55" s="41">
        <f t="shared" si="29"/>
        <v>22440</v>
      </c>
      <c r="G55" s="41">
        <v>85</v>
      </c>
      <c r="H55" s="41">
        <f t="shared" si="30"/>
        <v>3400</v>
      </c>
      <c r="I55" s="41">
        <f t="shared" si="31"/>
        <v>25840</v>
      </c>
      <c r="K55" s="104">
        <v>100</v>
      </c>
      <c r="L55" s="104">
        <f t="shared" si="3"/>
        <v>15</v>
      </c>
      <c r="M55" s="104">
        <f t="shared" si="4"/>
        <v>85</v>
      </c>
      <c r="N55" s="104"/>
      <c r="O55" s="104"/>
    </row>
    <row r="56" spans="1:15" s="59" customFormat="1" ht="16.5" x14ac:dyDescent="0.2">
      <c r="A56" s="60"/>
      <c r="B56" s="3" t="s">
        <v>164</v>
      </c>
      <c r="C56" s="6"/>
      <c r="D56" s="6"/>
      <c r="E56" s="65"/>
      <c r="F56" s="65"/>
      <c r="G56" s="65"/>
      <c r="H56" s="65"/>
      <c r="I56" s="65"/>
      <c r="K56" s="104"/>
      <c r="L56" s="104">
        <f t="shared" si="3"/>
        <v>0</v>
      </c>
      <c r="M56" s="104">
        <f t="shared" si="4"/>
        <v>0</v>
      </c>
      <c r="N56" s="104"/>
      <c r="O56" s="104"/>
    </row>
    <row r="57" spans="1:15" s="59" customFormat="1" ht="66" x14ac:dyDescent="0.2">
      <c r="A57" s="29">
        <v>3</v>
      </c>
      <c r="B57" s="17" t="s">
        <v>165</v>
      </c>
      <c r="C57" s="6"/>
      <c r="D57" s="6"/>
      <c r="E57" s="65"/>
      <c r="F57" s="65"/>
      <c r="G57" s="65"/>
      <c r="H57" s="65"/>
      <c r="I57" s="65"/>
      <c r="K57" s="104"/>
      <c r="L57" s="104">
        <f t="shared" si="3"/>
        <v>0</v>
      </c>
      <c r="M57" s="104">
        <f t="shared" si="4"/>
        <v>0</v>
      </c>
      <c r="N57" s="104"/>
      <c r="O57" s="104"/>
    </row>
    <row r="58" spans="1:15" s="59" customFormat="1" ht="16.5" x14ac:dyDescent="0.2">
      <c r="A58" s="29" t="s">
        <v>79</v>
      </c>
      <c r="B58" s="17" t="s">
        <v>166</v>
      </c>
      <c r="C58" s="6">
        <v>30</v>
      </c>
      <c r="D58" s="6" t="s">
        <v>29</v>
      </c>
      <c r="E58" s="41">
        <v>153</v>
      </c>
      <c r="F58" s="41">
        <f t="shared" ref="F58:F62" si="32">E58*C58</f>
        <v>4590</v>
      </c>
      <c r="G58" s="41">
        <v>68</v>
      </c>
      <c r="H58" s="41">
        <f t="shared" ref="H58:H62" si="33">G58*C58</f>
        <v>2040</v>
      </c>
      <c r="I58" s="41">
        <f t="shared" ref="I58:I62" si="34">H58+F58</f>
        <v>6630</v>
      </c>
      <c r="K58" s="104">
        <v>80</v>
      </c>
      <c r="L58" s="104">
        <f t="shared" si="3"/>
        <v>12</v>
      </c>
      <c r="M58" s="104">
        <f t="shared" si="4"/>
        <v>68</v>
      </c>
      <c r="N58" s="104"/>
      <c r="O58" s="104"/>
    </row>
    <row r="59" spans="1:15" s="59" customFormat="1" ht="16.5" x14ac:dyDescent="0.2">
      <c r="A59" s="29" t="s">
        <v>80</v>
      </c>
      <c r="B59" s="17" t="s">
        <v>15</v>
      </c>
      <c r="C59" s="6">
        <v>55</v>
      </c>
      <c r="D59" s="6" t="s">
        <v>29</v>
      </c>
      <c r="E59" s="41">
        <v>170</v>
      </c>
      <c r="F59" s="41">
        <f t="shared" si="32"/>
        <v>9350</v>
      </c>
      <c r="G59" s="41">
        <v>68</v>
      </c>
      <c r="H59" s="41">
        <f t="shared" si="33"/>
        <v>3740</v>
      </c>
      <c r="I59" s="41">
        <f t="shared" si="34"/>
        <v>13090</v>
      </c>
      <c r="K59" s="104">
        <v>80</v>
      </c>
      <c r="L59" s="104">
        <f t="shared" si="3"/>
        <v>12</v>
      </c>
      <c r="M59" s="104">
        <f t="shared" si="4"/>
        <v>68</v>
      </c>
      <c r="N59" s="104"/>
      <c r="O59" s="104"/>
    </row>
    <row r="60" spans="1:15" s="59" customFormat="1" ht="16.5" x14ac:dyDescent="0.2">
      <c r="A60" s="29" t="s">
        <v>81</v>
      </c>
      <c r="B60" s="17" t="s">
        <v>16</v>
      </c>
      <c r="C60" s="6">
        <v>95</v>
      </c>
      <c r="D60" s="6" t="s">
        <v>29</v>
      </c>
      <c r="E60" s="41">
        <v>212.5</v>
      </c>
      <c r="F60" s="41">
        <f t="shared" si="32"/>
        <v>20187.5</v>
      </c>
      <c r="G60" s="41">
        <v>85</v>
      </c>
      <c r="H60" s="41">
        <f t="shared" si="33"/>
        <v>8075</v>
      </c>
      <c r="I60" s="41">
        <f t="shared" si="34"/>
        <v>28262.5</v>
      </c>
      <c r="K60" s="104">
        <v>100</v>
      </c>
      <c r="L60" s="104">
        <f t="shared" si="3"/>
        <v>15</v>
      </c>
      <c r="M60" s="104">
        <f t="shared" si="4"/>
        <v>85</v>
      </c>
      <c r="N60" s="104"/>
      <c r="O60" s="104"/>
    </row>
    <row r="61" spans="1:15" s="59" customFormat="1" ht="16.5" x14ac:dyDescent="0.2">
      <c r="A61" s="29" t="s">
        <v>82</v>
      </c>
      <c r="B61" s="17" t="s">
        <v>17</v>
      </c>
      <c r="C61" s="6">
        <v>35</v>
      </c>
      <c r="D61" s="6" t="s">
        <v>29</v>
      </c>
      <c r="E61" s="41">
        <v>255</v>
      </c>
      <c r="F61" s="41">
        <f t="shared" si="32"/>
        <v>8925</v>
      </c>
      <c r="G61" s="41">
        <v>85</v>
      </c>
      <c r="H61" s="41">
        <f t="shared" si="33"/>
        <v>2975</v>
      </c>
      <c r="I61" s="41">
        <f t="shared" si="34"/>
        <v>11900</v>
      </c>
      <c r="K61" s="104">
        <v>100</v>
      </c>
      <c r="L61" s="104">
        <f t="shared" si="3"/>
        <v>15</v>
      </c>
      <c r="M61" s="104">
        <f t="shared" si="4"/>
        <v>85</v>
      </c>
      <c r="N61" s="104"/>
      <c r="O61" s="104"/>
    </row>
    <row r="62" spans="1:15" s="59" customFormat="1" ht="16.5" x14ac:dyDescent="0.2">
      <c r="A62" s="29" t="s">
        <v>83</v>
      </c>
      <c r="B62" s="17" t="s">
        <v>18</v>
      </c>
      <c r="C62" s="6">
        <v>50</v>
      </c>
      <c r="D62" s="6" t="s">
        <v>29</v>
      </c>
      <c r="E62" s="41">
        <v>454.75</v>
      </c>
      <c r="F62" s="41">
        <f t="shared" si="32"/>
        <v>22737.5</v>
      </c>
      <c r="G62" s="41">
        <v>127.5</v>
      </c>
      <c r="H62" s="41">
        <f t="shared" si="33"/>
        <v>6375</v>
      </c>
      <c r="I62" s="41">
        <f t="shared" si="34"/>
        <v>29112.5</v>
      </c>
      <c r="K62" s="104">
        <v>150</v>
      </c>
      <c r="L62" s="104">
        <f t="shared" si="3"/>
        <v>22.5</v>
      </c>
      <c r="M62" s="104">
        <f t="shared" si="4"/>
        <v>127.5</v>
      </c>
      <c r="N62" s="104"/>
      <c r="O62" s="104"/>
    </row>
    <row r="63" spans="1:15" s="59" customFormat="1" ht="30.75" x14ac:dyDescent="0.2">
      <c r="A63" s="60"/>
      <c r="B63" s="13" t="s">
        <v>60</v>
      </c>
      <c r="C63" s="6"/>
      <c r="D63" s="6"/>
      <c r="E63" s="40"/>
      <c r="F63" s="40"/>
      <c r="G63" s="40"/>
      <c r="H63" s="40"/>
      <c r="I63" s="40"/>
      <c r="K63" s="104"/>
      <c r="L63" s="104">
        <f t="shared" si="3"/>
        <v>0</v>
      </c>
      <c r="M63" s="104">
        <f t="shared" si="4"/>
        <v>0</v>
      </c>
      <c r="N63" s="104"/>
      <c r="O63" s="104"/>
    </row>
    <row r="64" spans="1:15" s="59" customFormat="1" ht="28.5" x14ac:dyDescent="0.2">
      <c r="A64" s="60"/>
      <c r="B64" s="3" t="s">
        <v>167</v>
      </c>
      <c r="C64" s="6"/>
      <c r="D64" s="6"/>
      <c r="E64" s="69"/>
      <c r="F64" s="69"/>
      <c r="G64" s="69"/>
      <c r="H64" s="69"/>
      <c r="I64" s="69"/>
      <c r="K64" s="104"/>
      <c r="L64" s="104">
        <f t="shared" si="3"/>
        <v>0</v>
      </c>
      <c r="M64" s="104">
        <f t="shared" si="4"/>
        <v>0</v>
      </c>
      <c r="N64" s="104"/>
      <c r="O64" s="104"/>
    </row>
    <row r="65" spans="1:15" s="71" customFormat="1" ht="33" x14ac:dyDescent="0.2">
      <c r="A65" s="60"/>
      <c r="B65" s="17" t="s">
        <v>168</v>
      </c>
      <c r="C65" s="6"/>
      <c r="D65" s="6"/>
      <c r="E65" s="70"/>
      <c r="F65" s="70"/>
      <c r="G65" s="70"/>
      <c r="H65" s="70"/>
      <c r="I65" s="70"/>
      <c r="K65" s="105"/>
      <c r="L65" s="104">
        <f t="shared" si="3"/>
        <v>0</v>
      </c>
      <c r="M65" s="104">
        <f t="shared" si="4"/>
        <v>0</v>
      </c>
      <c r="N65" s="105"/>
      <c r="O65" s="105"/>
    </row>
    <row r="66" spans="1:15" s="59" customFormat="1" ht="115.5" x14ac:dyDescent="0.2">
      <c r="A66" s="29">
        <v>1</v>
      </c>
      <c r="B66" s="17" t="s">
        <v>169</v>
      </c>
      <c r="C66" s="6">
        <v>1</v>
      </c>
      <c r="D66" s="6" t="s">
        <v>0</v>
      </c>
      <c r="E66" s="41">
        <v>0</v>
      </c>
      <c r="F66" s="41">
        <f t="shared" ref="F66" si="35">E66*C66</f>
        <v>0</v>
      </c>
      <c r="G66" s="41">
        <v>212500</v>
      </c>
      <c r="H66" s="41">
        <f t="shared" ref="H66" si="36">G66*C66</f>
        <v>212500</v>
      </c>
      <c r="I66" s="41">
        <f t="shared" ref="I66" si="37">H66+F66</f>
        <v>212500</v>
      </c>
      <c r="K66" s="104">
        <v>250000</v>
      </c>
      <c r="L66" s="104">
        <f t="shared" si="3"/>
        <v>37500</v>
      </c>
      <c r="M66" s="104">
        <f t="shared" si="4"/>
        <v>212500</v>
      </c>
      <c r="N66" s="104"/>
      <c r="O66" s="104"/>
    </row>
    <row r="67" spans="1:15" s="55" customFormat="1" ht="30.75" x14ac:dyDescent="0.25">
      <c r="A67" s="6"/>
      <c r="B67" s="13" t="s">
        <v>61</v>
      </c>
      <c r="C67" s="1"/>
      <c r="D67" s="1"/>
      <c r="E67" s="53"/>
      <c r="F67" s="53"/>
      <c r="G67" s="53"/>
      <c r="H67" s="53"/>
      <c r="I67" s="40"/>
      <c r="K67" s="104"/>
      <c r="L67" s="104">
        <f t="shared" si="3"/>
        <v>0</v>
      </c>
      <c r="M67" s="104">
        <f t="shared" si="4"/>
        <v>0</v>
      </c>
      <c r="N67" s="104"/>
      <c r="O67" s="104"/>
    </row>
    <row r="68" spans="1:15" s="59" customFormat="1" ht="28.5" x14ac:dyDescent="0.2">
      <c r="A68" s="60"/>
      <c r="B68" s="14" t="s">
        <v>170</v>
      </c>
      <c r="C68" s="13"/>
      <c r="D68" s="13"/>
      <c r="E68" s="62"/>
      <c r="F68" s="62"/>
      <c r="G68" s="62"/>
      <c r="H68" s="62"/>
      <c r="I68" s="62"/>
      <c r="K68" s="104"/>
      <c r="L68" s="104">
        <f t="shared" si="3"/>
        <v>0</v>
      </c>
      <c r="M68" s="104">
        <f t="shared" si="4"/>
        <v>0</v>
      </c>
      <c r="N68" s="104"/>
      <c r="O68" s="104"/>
    </row>
    <row r="69" spans="1:15" s="59" customFormat="1" ht="16.5" x14ac:dyDescent="0.2">
      <c r="A69" s="60"/>
      <c r="B69" s="14" t="s">
        <v>171</v>
      </c>
      <c r="C69" s="72"/>
      <c r="D69" s="66"/>
      <c r="E69" s="65"/>
      <c r="F69" s="65"/>
      <c r="G69" s="65"/>
      <c r="H69" s="65"/>
      <c r="I69" s="65"/>
      <c r="K69" s="104"/>
      <c r="L69" s="104">
        <f t="shared" si="3"/>
        <v>0</v>
      </c>
      <c r="M69" s="104">
        <f t="shared" si="4"/>
        <v>0</v>
      </c>
      <c r="N69" s="104"/>
      <c r="O69" s="104"/>
    </row>
    <row r="70" spans="1:15" s="59" customFormat="1" ht="66" x14ac:dyDescent="0.2">
      <c r="A70" s="29">
        <v>1</v>
      </c>
      <c r="B70" s="27" t="s">
        <v>172</v>
      </c>
      <c r="C70" s="26"/>
      <c r="D70" s="26"/>
      <c r="E70" s="65"/>
      <c r="F70" s="65"/>
      <c r="G70" s="65"/>
      <c r="H70" s="65"/>
      <c r="I70" s="65"/>
      <c r="K70" s="104"/>
      <c r="L70" s="104">
        <f t="shared" si="3"/>
        <v>0</v>
      </c>
      <c r="M70" s="104">
        <f t="shared" si="4"/>
        <v>0</v>
      </c>
      <c r="N70" s="104"/>
      <c r="O70" s="104"/>
    </row>
    <row r="71" spans="1:15" s="59" customFormat="1" ht="16.5" x14ac:dyDescent="0.2">
      <c r="A71" s="66" t="s">
        <v>79</v>
      </c>
      <c r="B71" s="67" t="s">
        <v>152</v>
      </c>
      <c r="C71" s="6">
        <v>80</v>
      </c>
      <c r="D71" s="6" t="s">
        <v>29</v>
      </c>
      <c r="E71" s="41">
        <v>688.5</v>
      </c>
      <c r="F71" s="41">
        <f t="shared" ref="F71:F79" si="38">E71*C71</f>
        <v>55080</v>
      </c>
      <c r="G71" s="41">
        <v>170</v>
      </c>
      <c r="H71" s="41">
        <f t="shared" ref="H71:H79" si="39">G71*C71</f>
        <v>13600</v>
      </c>
      <c r="I71" s="41">
        <f t="shared" ref="I71:I79" si="40">H71+F71</f>
        <v>68680</v>
      </c>
      <c r="K71" s="104">
        <v>200</v>
      </c>
      <c r="L71" s="104">
        <f t="shared" si="3"/>
        <v>30</v>
      </c>
      <c r="M71" s="104">
        <f t="shared" si="4"/>
        <v>170</v>
      </c>
      <c r="N71" s="104"/>
      <c r="O71" s="104"/>
    </row>
    <row r="72" spans="1:15" s="59" customFormat="1" ht="16.5" x14ac:dyDescent="0.2">
      <c r="A72" s="66" t="s">
        <v>80</v>
      </c>
      <c r="B72" s="67" t="s">
        <v>153</v>
      </c>
      <c r="C72" s="6">
        <v>230</v>
      </c>
      <c r="D72" s="6" t="s">
        <v>29</v>
      </c>
      <c r="E72" s="41">
        <v>361.25</v>
      </c>
      <c r="F72" s="41">
        <f t="shared" si="38"/>
        <v>83087.5</v>
      </c>
      <c r="G72" s="41">
        <v>170</v>
      </c>
      <c r="H72" s="41">
        <f t="shared" si="39"/>
        <v>39100</v>
      </c>
      <c r="I72" s="41">
        <f t="shared" si="40"/>
        <v>122187.5</v>
      </c>
      <c r="K72" s="104">
        <v>200</v>
      </c>
      <c r="L72" s="104">
        <f t="shared" si="3"/>
        <v>30</v>
      </c>
      <c r="M72" s="104">
        <f t="shared" si="4"/>
        <v>170</v>
      </c>
      <c r="N72" s="104"/>
      <c r="O72" s="104"/>
    </row>
    <row r="73" spans="1:15" s="59" customFormat="1" ht="16.5" x14ac:dyDescent="0.2">
      <c r="A73" s="66" t="s">
        <v>81</v>
      </c>
      <c r="B73" s="67" t="s">
        <v>154</v>
      </c>
      <c r="C73" s="6">
        <v>180</v>
      </c>
      <c r="D73" s="6" t="s">
        <v>29</v>
      </c>
      <c r="E73" s="41">
        <v>1054</v>
      </c>
      <c r="F73" s="41">
        <f t="shared" si="38"/>
        <v>189720</v>
      </c>
      <c r="G73" s="41">
        <v>170</v>
      </c>
      <c r="H73" s="41">
        <f t="shared" si="39"/>
        <v>30600</v>
      </c>
      <c r="I73" s="41">
        <f t="shared" si="40"/>
        <v>220320</v>
      </c>
      <c r="K73" s="104">
        <v>200</v>
      </c>
      <c r="L73" s="104">
        <f t="shared" si="3"/>
        <v>30</v>
      </c>
      <c r="M73" s="104">
        <f t="shared" si="4"/>
        <v>170</v>
      </c>
      <c r="N73" s="104"/>
      <c r="O73" s="104"/>
    </row>
    <row r="74" spans="1:15" s="59" customFormat="1" ht="16.5" x14ac:dyDescent="0.2">
      <c r="A74" s="66" t="s">
        <v>82</v>
      </c>
      <c r="B74" s="67" t="s">
        <v>155</v>
      </c>
      <c r="C74" s="6">
        <v>90</v>
      </c>
      <c r="D74" s="6" t="s">
        <v>29</v>
      </c>
      <c r="E74" s="41">
        <v>1428</v>
      </c>
      <c r="F74" s="41">
        <f t="shared" si="38"/>
        <v>128520</v>
      </c>
      <c r="G74" s="41">
        <v>191.25</v>
      </c>
      <c r="H74" s="41">
        <f t="shared" si="39"/>
        <v>17212.5</v>
      </c>
      <c r="I74" s="41">
        <f t="shared" si="40"/>
        <v>145732.5</v>
      </c>
      <c r="K74" s="104">
        <v>225</v>
      </c>
      <c r="L74" s="104">
        <f t="shared" si="3"/>
        <v>33.75</v>
      </c>
      <c r="M74" s="104">
        <f t="shared" si="4"/>
        <v>191.25</v>
      </c>
      <c r="N74" s="104"/>
      <c r="O74" s="104"/>
    </row>
    <row r="75" spans="1:15" s="59" customFormat="1" ht="16.5" x14ac:dyDescent="0.2">
      <c r="A75" s="66" t="s">
        <v>83</v>
      </c>
      <c r="B75" s="67" t="s">
        <v>156</v>
      </c>
      <c r="C75" s="6">
        <v>140</v>
      </c>
      <c r="D75" s="6" t="s">
        <v>29</v>
      </c>
      <c r="E75" s="41">
        <v>1627.75</v>
      </c>
      <c r="F75" s="41">
        <f t="shared" si="38"/>
        <v>227885</v>
      </c>
      <c r="G75" s="41">
        <v>212.5</v>
      </c>
      <c r="H75" s="41">
        <f t="shared" si="39"/>
        <v>29750</v>
      </c>
      <c r="I75" s="41">
        <f t="shared" si="40"/>
        <v>257635</v>
      </c>
      <c r="K75" s="104">
        <v>250</v>
      </c>
      <c r="L75" s="104">
        <f t="shared" ref="L75:L138" si="41">K75*15%</f>
        <v>37.5</v>
      </c>
      <c r="M75" s="104">
        <f t="shared" ref="M75:M138" si="42">K75-L75</f>
        <v>212.5</v>
      </c>
      <c r="N75" s="104"/>
      <c r="O75" s="104"/>
    </row>
    <row r="76" spans="1:15" s="59" customFormat="1" ht="16.5" x14ac:dyDescent="0.2">
      <c r="A76" s="66" t="s">
        <v>84</v>
      </c>
      <c r="B76" s="67" t="s">
        <v>157</v>
      </c>
      <c r="C76" s="6">
        <v>20</v>
      </c>
      <c r="D76" s="6" t="s">
        <v>29</v>
      </c>
      <c r="E76" s="41">
        <v>2067.1999999999998</v>
      </c>
      <c r="F76" s="41">
        <f t="shared" si="38"/>
        <v>41344</v>
      </c>
      <c r="G76" s="41">
        <v>212.5</v>
      </c>
      <c r="H76" s="41">
        <f t="shared" si="39"/>
        <v>4250</v>
      </c>
      <c r="I76" s="41">
        <f t="shared" si="40"/>
        <v>45594</v>
      </c>
      <c r="K76" s="104">
        <v>250</v>
      </c>
      <c r="L76" s="104">
        <f t="shared" si="41"/>
        <v>37.5</v>
      </c>
      <c r="M76" s="104">
        <f t="shared" si="42"/>
        <v>212.5</v>
      </c>
      <c r="N76" s="104"/>
      <c r="O76" s="104"/>
    </row>
    <row r="77" spans="1:15" s="59" customFormat="1" ht="16.5" x14ac:dyDescent="0.2">
      <c r="A77" s="66" t="s">
        <v>158</v>
      </c>
      <c r="B77" s="67" t="s">
        <v>159</v>
      </c>
      <c r="C77" s="6">
        <v>60</v>
      </c>
      <c r="D77" s="6" t="s">
        <v>29</v>
      </c>
      <c r="E77" s="41">
        <v>2747.2</v>
      </c>
      <c r="F77" s="41">
        <f t="shared" si="38"/>
        <v>164832</v>
      </c>
      <c r="G77" s="41">
        <v>255</v>
      </c>
      <c r="H77" s="41">
        <f t="shared" si="39"/>
        <v>15300</v>
      </c>
      <c r="I77" s="41">
        <f t="shared" si="40"/>
        <v>180132</v>
      </c>
      <c r="K77" s="104">
        <v>300</v>
      </c>
      <c r="L77" s="104">
        <f t="shared" si="41"/>
        <v>45</v>
      </c>
      <c r="M77" s="104">
        <f t="shared" si="42"/>
        <v>255</v>
      </c>
      <c r="N77" s="104"/>
      <c r="O77" s="104"/>
    </row>
    <row r="78" spans="1:15" s="59" customFormat="1" ht="16.5" x14ac:dyDescent="0.2">
      <c r="A78" s="66" t="s">
        <v>160</v>
      </c>
      <c r="B78" s="67" t="s">
        <v>161</v>
      </c>
      <c r="C78" s="6">
        <v>15</v>
      </c>
      <c r="D78" s="6" t="s">
        <v>29</v>
      </c>
      <c r="E78" s="41">
        <v>4037.5</v>
      </c>
      <c r="F78" s="41">
        <f t="shared" si="38"/>
        <v>60562.5</v>
      </c>
      <c r="G78" s="41">
        <v>255</v>
      </c>
      <c r="H78" s="41">
        <f t="shared" si="39"/>
        <v>3825</v>
      </c>
      <c r="I78" s="41">
        <f t="shared" si="40"/>
        <v>64387.5</v>
      </c>
      <c r="K78" s="104">
        <v>300</v>
      </c>
      <c r="L78" s="104">
        <f t="shared" si="41"/>
        <v>45</v>
      </c>
      <c r="M78" s="104">
        <f t="shared" si="42"/>
        <v>255</v>
      </c>
      <c r="N78" s="104"/>
      <c r="O78" s="104"/>
    </row>
    <row r="79" spans="1:15" s="59" customFormat="1" ht="16.5" x14ac:dyDescent="0.2">
      <c r="A79" s="66" t="s">
        <v>162</v>
      </c>
      <c r="B79" s="68" t="s">
        <v>163</v>
      </c>
      <c r="C79" s="6">
        <v>40</v>
      </c>
      <c r="D79" s="6" t="s">
        <v>29</v>
      </c>
      <c r="E79" s="41">
        <v>4998</v>
      </c>
      <c r="F79" s="41">
        <f t="shared" si="38"/>
        <v>199920</v>
      </c>
      <c r="G79" s="41">
        <v>255</v>
      </c>
      <c r="H79" s="41">
        <f t="shared" si="39"/>
        <v>10200</v>
      </c>
      <c r="I79" s="41">
        <f t="shared" si="40"/>
        <v>210120</v>
      </c>
      <c r="K79" s="104">
        <v>300</v>
      </c>
      <c r="L79" s="104">
        <f t="shared" si="41"/>
        <v>45</v>
      </c>
      <c r="M79" s="104">
        <f t="shared" si="42"/>
        <v>255</v>
      </c>
      <c r="N79" s="104"/>
      <c r="O79" s="104"/>
    </row>
    <row r="80" spans="1:15" s="55" customFormat="1" ht="16.5" x14ac:dyDescent="0.25">
      <c r="A80" s="6"/>
      <c r="B80" s="14" t="s">
        <v>173</v>
      </c>
      <c r="C80" s="1"/>
      <c r="D80" s="1"/>
      <c r="E80" s="73"/>
      <c r="F80" s="73"/>
      <c r="G80" s="73"/>
      <c r="H80" s="73"/>
      <c r="I80" s="65"/>
      <c r="K80" s="104"/>
      <c r="L80" s="104">
        <f t="shared" si="41"/>
        <v>0</v>
      </c>
      <c r="M80" s="104">
        <f t="shared" si="42"/>
        <v>0</v>
      </c>
      <c r="N80" s="104"/>
      <c r="O80" s="104"/>
    </row>
    <row r="81" spans="1:15" s="55" customFormat="1" ht="66" x14ac:dyDescent="0.25">
      <c r="A81" s="6">
        <v>2</v>
      </c>
      <c r="B81" s="27" t="s">
        <v>174</v>
      </c>
      <c r="C81" s="1"/>
      <c r="D81" s="1"/>
      <c r="E81" s="73"/>
      <c r="F81" s="73"/>
      <c r="G81" s="73"/>
      <c r="H81" s="73"/>
      <c r="I81" s="65"/>
      <c r="K81" s="104"/>
      <c r="L81" s="104">
        <f t="shared" si="41"/>
        <v>0</v>
      </c>
      <c r="M81" s="104">
        <f t="shared" si="42"/>
        <v>0</v>
      </c>
      <c r="N81" s="104"/>
      <c r="O81" s="104"/>
    </row>
    <row r="82" spans="1:15" s="55" customFormat="1" ht="16.5" x14ac:dyDescent="0.25">
      <c r="A82" s="6" t="s">
        <v>79</v>
      </c>
      <c r="B82" s="17" t="s">
        <v>166</v>
      </c>
      <c r="C82" s="6">
        <v>30</v>
      </c>
      <c r="D82" s="6" t="s">
        <v>29</v>
      </c>
      <c r="E82" s="41">
        <v>212.5</v>
      </c>
      <c r="F82" s="41">
        <f t="shared" ref="F82:F86" si="43">E82*C82</f>
        <v>6375</v>
      </c>
      <c r="G82" s="41">
        <v>85</v>
      </c>
      <c r="H82" s="41">
        <f t="shared" ref="H82:H86" si="44">G82*C82</f>
        <v>2550</v>
      </c>
      <c r="I82" s="41">
        <f t="shared" ref="I82:I86" si="45">H82+F82</f>
        <v>8925</v>
      </c>
      <c r="K82" s="104">
        <v>100</v>
      </c>
      <c r="L82" s="104">
        <f t="shared" si="41"/>
        <v>15</v>
      </c>
      <c r="M82" s="104">
        <f t="shared" si="42"/>
        <v>85</v>
      </c>
      <c r="N82" s="104"/>
      <c r="O82" s="104"/>
    </row>
    <row r="83" spans="1:15" s="55" customFormat="1" ht="16.5" x14ac:dyDescent="0.25">
      <c r="A83" s="6" t="s">
        <v>80</v>
      </c>
      <c r="B83" s="17" t="s">
        <v>15</v>
      </c>
      <c r="C83" s="6">
        <v>55</v>
      </c>
      <c r="D83" s="6" t="s">
        <v>29</v>
      </c>
      <c r="E83" s="41">
        <v>276.25</v>
      </c>
      <c r="F83" s="41">
        <f t="shared" si="43"/>
        <v>15193.75</v>
      </c>
      <c r="G83" s="41">
        <v>85</v>
      </c>
      <c r="H83" s="41">
        <f t="shared" si="44"/>
        <v>4675</v>
      </c>
      <c r="I83" s="41">
        <f t="shared" si="45"/>
        <v>19868.75</v>
      </c>
      <c r="K83" s="104">
        <v>100</v>
      </c>
      <c r="L83" s="104">
        <f t="shared" si="41"/>
        <v>15</v>
      </c>
      <c r="M83" s="104">
        <f t="shared" si="42"/>
        <v>85</v>
      </c>
      <c r="N83" s="104"/>
      <c r="O83" s="104"/>
    </row>
    <row r="84" spans="1:15" s="55" customFormat="1" ht="16.5" x14ac:dyDescent="0.25">
      <c r="A84" s="6" t="s">
        <v>81</v>
      </c>
      <c r="B84" s="17" t="s">
        <v>16</v>
      </c>
      <c r="C84" s="6">
        <v>95</v>
      </c>
      <c r="D84" s="6" t="s">
        <v>29</v>
      </c>
      <c r="E84" s="41">
        <v>331.5</v>
      </c>
      <c r="F84" s="41">
        <f t="shared" si="43"/>
        <v>31492.5</v>
      </c>
      <c r="G84" s="41">
        <v>85</v>
      </c>
      <c r="H84" s="41">
        <f t="shared" si="44"/>
        <v>8075</v>
      </c>
      <c r="I84" s="41">
        <f t="shared" si="45"/>
        <v>39567.5</v>
      </c>
      <c r="K84" s="104">
        <v>100</v>
      </c>
      <c r="L84" s="104">
        <f t="shared" si="41"/>
        <v>15</v>
      </c>
      <c r="M84" s="104">
        <f t="shared" si="42"/>
        <v>85</v>
      </c>
      <c r="N84" s="104"/>
      <c r="O84" s="104"/>
    </row>
    <row r="85" spans="1:15" s="55" customFormat="1" ht="16.5" x14ac:dyDescent="0.25">
      <c r="A85" s="6" t="s">
        <v>82</v>
      </c>
      <c r="B85" s="17" t="s">
        <v>17</v>
      </c>
      <c r="C85" s="6">
        <v>35</v>
      </c>
      <c r="D85" s="6" t="s">
        <v>29</v>
      </c>
      <c r="E85" s="41">
        <v>399.5</v>
      </c>
      <c r="F85" s="41">
        <f t="shared" si="43"/>
        <v>13982.5</v>
      </c>
      <c r="G85" s="41">
        <v>106.25</v>
      </c>
      <c r="H85" s="41">
        <f t="shared" si="44"/>
        <v>3718.75</v>
      </c>
      <c r="I85" s="41">
        <f t="shared" si="45"/>
        <v>17701.25</v>
      </c>
      <c r="K85" s="104">
        <v>125</v>
      </c>
      <c r="L85" s="104">
        <f t="shared" si="41"/>
        <v>18.75</v>
      </c>
      <c r="M85" s="104">
        <f t="shared" si="42"/>
        <v>106.25</v>
      </c>
      <c r="N85" s="104"/>
      <c r="O85" s="104"/>
    </row>
    <row r="86" spans="1:15" s="55" customFormat="1" ht="16.5" x14ac:dyDescent="0.25">
      <c r="A86" s="6" t="s">
        <v>83</v>
      </c>
      <c r="B86" s="17" t="s">
        <v>18</v>
      </c>
      <c r="C86" s="6">
        <v>50</v>
      </c>
      <c r="D86" s="6" t="s">
        <v>29</v>
      </c>
      <c r="E86" s="41">
        <v>522.75</v>
      </c>
      <c r="F86" s="41">
        <f t="shared" si="43"/>
        <v>26137.5</v>
      </c>
      <c r="G86" s="41">
        <v>127.5</v>
      </c>
      <c r="H86" s="41">
        <f t="shared" si="44"/>
        <v>6375</v>
      </c>
      <c r="I86" s="41">
        <f t="shared" si="45"/>
        <v>32512.5</v>
      </c>
      <c r="K86" s="104">
        <v>150</v>
      </c>
      <c r="L86" s="104">
        <f t="shared" si="41"/>
        <v>22.5</v>
      </c>
      <c r="M86" s="104">
        <f t="shared" si="42"/>
        <v>127.5</v>
      </c>
      <c r="N86" s="104"/>
      <c r="O86" s="104"/>
    </row>
    <row r="87" spans="1:15" s="55" customFormat="1" ht="30.75" x14ac:dyDescent="0.25">
      <c r="A87" s="6"/>
      <c r="B87" s="13" t="s">
        <v>62</v>
      </c>
      <c r="C87" s="1"/>
      <c r="D87" s="1"/>
      <c r="E87" s="53"/>
      <c r="F87" s="53"/>
      <c r="G87" s="53"/>
      <c r="H87" s="53"/>
      <c r="I87" s="40"/>
      <c r="K87" s="104"/>
      <c r="L87" s="104">
        <f t="shared" si="41"/>
        <v>0</v>
      </c>
      <c r="M87" s="104">
        <f t="shared" si="42"/>
        <v>0</v>
      </c>
      <c r="N87" s="104"/>
      <c r="O87" s="104"/>
    </row>
    <row r="88" spans="1:15" s="59" customFormat="1" ht="28.5" x14ac:dyDescent="0.2">
      <c r="A88" s="60"/>
      <c r="B88" s="14" t="s">
        <v>175</v>
      </c>
      <c r="C88" s="13"/>
      <c r="D88" s="13"/>
      <c r="E88" s="69"/>
      <c r="F88" s="69"/>
      <c r="G88" s="69"/>
      <c r="H88" s="69"/>
      <c r="I88" s="69"/>
      <c r="K88" s="104"/>
      <c r="L88" s="104">
        <f t="shared" si="41"/>
        <v>0</v>
      </c>
      <c r="M88" s="104">
        <f t="shared" si="42"/>
        <v>0</v>
      </c>
      <c r="N88" s="104"/>
      <c r="O88" s="104"/>
    </row>
    <row r="89" spans="1:15" s="59" customFormat="1" ht="16.5" x14ac:dyDescent="0.2">
      <c r="A89" s="60"/>
      <c r="B89" s="74" t="s">
        <v>176</v>
      </c>
      <c r="C89" s="72"/>
      <c r="D89" s="66"/>
      <c r="E89" s="40"/>
      <c r="F89" s="40"/>
      <c r="G89" s="40"/>
      <c r="H89" s="40"/>
      <c r="I89" s="40"/>
      <c r="K89" s="104"/>
      <c r="L89" s="104">
        <f t="shared" si="41"/>
        <v>0</v>
      </c>
      <c r="M89" s="104">
        <f t="shared" si="42"/>
        <v>0</v>
      </c>
      <c r="N89" s="104"/>
      <c r="O89" s="104"/>
    </row>
    <row r="90" spans="1:15" s="59" customFormat="1" ht="66" x14ac:dyDescent="0.2">
      <c r="A90" s="29">
        <v>1</v>
      </c>
      <c r="B90" s="74" t="s">
        <v>177</v>
      </c>
      <c r="C90" s="72"/>
      <c r="D90" s="66"/>
      <c r="E90" s="40"/>
      <c r="F90" s="40"/>
      <c r="G90" s="40"/>
      <c r="H90" s="40"/>
      <c r="I90" s="40"/>
      <c r="K90" s="104"/>
      <c r="L90" s="104">
        <f t="shared" si="41"/>
        <v>0</v>
      </c>
      <c r="M90" s="104">
        <f t="shared" si="42"/>
        <v>0</v>
      </c>
      <c r="N90" s="104"/>
      <c r="O90" s="104"/>
    </row>
    <row r="91" spans="1:15" s="59" customFormat="1" ht="16.5" x14ac:dyDescent="0.2">
      <c r="A91" s="66" t="s">
        <v>79</v>
      </c>
      <c r="B91" s="74" t="s">
        <v>178</v>
      </c>
      <c r="C91" s="26">
        <v>2100</v>
      </c>
      <c r="D91" s="58" t="s">
        <v>149</v>
      </c>
      <c r="E91" s="41">
        <v>382.5</v>
      </c>
      <c r="F91" s="41">
        <f t="shared" ref="F91" si="46">E91*C91</f>
        <v>803250</v>
      </c>
      <c r="G91" s="41">
        <v>68</v>
      </c>
      <c r="H91" s="41">
        <f t="shared" ref="H91" si="47">G91*C91</f>
        <v>142800</v>
      </c>
      <c r="I91" s="41">
        <f t="shared" ref="I91" si="48">H91+F91</f>
        <v>946050</v>
      </c>
      <c r="K91" s="104">
        <v>80</v>
      </c>
      <c r="L91" s="104">
        <f t="shared" si="41"/>
        <v>12</v>
      </c>
      <c r="M91" s="104">
        <f t="shared" si="42"/>
        <v>68</v>
      </c>
      <c r="N91" s="104"/>
      <c r="O91" s="104"/>
    </row>
    <row r="92" spans="1:15" s="59" customFormat="1" ht="16.5" x14ac:dyDescent="0.2">
      <c r="A92" s="60"/>
      <c r="B92" s="75" t="s">
        <v>179</v>
      </c>
      <c r="C92" s="58"/>
      <c r="D92" s="58"/>
      <c r="E92" s="40"/>
      <c r="F92" s="40"/>
      <c r="G92" s="40"/>
      <c r="H92" s="40"/>
      <c r="I92" s="40"/>
      <c r="K92" s="104"/>
      <c r="L92" s="104">
        <f t="shared" si="41"/>
        <v>0</v>
      </c>
      <c r="M92" s="104">
        <f t="shared" si="42"/>
        <v>0</v>
      </c>
      <c r="N92" s="104"/>
      <c r="O92" s="104"/>
    </row>
    <row r="93" spans="1:15" s="59" customFormat="1" ht="66" x14ac:dyDescent="0.2">
      <c r="A93" s="29">
        <v>2</v>
      </c>
      <c r="B93" s="74" t="s">
        <v>180</v>
      </c>
      <c r="C93" s="58">
        <v>7</v>
      </c>
      <c r="D93" s="58" t="s">
        <v>32</v>
      </c>
      <c r="E93" s="41">
        <v>10200</v>
      </c>
      <c r="F93" s="41">
        <f t="shared" ref="F93" si="49">E93*C93</f>
        <v>71400</v>
      </c>
      <c r="G93" s="41">
        <v>850</v>
      </c>
      <c r="H93" s="41">
        <f t="shared" ref="H93" si="50">G93*C93</f>
        <v>5950</v>
      </c>
      <c r="I93" s="41">
        <f t="shared" ref="I93" si="51">H93+F93</f>
        <v>77350</v>
      </c>
      <c r="K93" s="104">
        <v>1000</v>
      </c>
      <c r="L93" s="104">
        <f t="shared" si="41"/>
        <v>150</v>
      </c>
      <c r="M93" s="104">
        <f t="shared" si="42"/>
        <v>850</v>
      </c>
      <c r="N93" s="104"/>
      <c r="O93" s="104"/>
    </row>
    <row r="94" spans="1:15" s="59" customFormat="1" ht="30.75" x14ac:dyDescent="0.2">
      <c r="A94" s="29"/>
      <c r="B94" s="13" t="s">
        <v>63</v>
      </c>
      <c r="C94" s="58"/>
      <c r="D94" s="58"/>
      <c r="E94" s="40"/>
      <c r="F94" s="40"/>
      <c r="G94" s="40"/>
      <c r="H94" s="40"/>
      <c r="I94" s="40"/>
      <c r="K94" s="104"/>
      <c r="L94" s="104">
        <f t="shared" si="41"/>
        <v>0</v>
      </c>
      <c r="M94" s="104">
        <f t="shared" si="42"/>
        <v>0</v>
      </c>
      <c r="N94" s="104"/>
      <c r="O94" s="104"/>
    </row>
    <row r="95" spans="1:15" s="59" customFormat="1" ht="28.5" x14ac:dyDescent="0.2">
      <c r="A95" s="60"/>
      <c r="B95" s="14" t="s">
        <v>181</v>
      </c>
      <c r="C95" s="13"/>
      <c r="D95" s="13"/>
      <c r="E95" s="69"/>
      <c r="F95" s="69"/>
      <c r="G95" s="69"/>
      <c r="H95" s="69"/>
      <c r="I95" s="69"/>
      <c r="K95" s="104"/>
      <c r="L95" s="104">
        <f t="shared" si="41"/>
        <v>0</v>
      </c>
      <c r="M95" s="104">
        <f t="shared" si="42"/>
        <v>0</v>
      </c>
      <c r="N95" s="104"/>
      <c r="O95" s="104"/>
    </row>
    <row r="96" spans="1:15" s="59" customFormat="1" ht="16.5" x14ac:dyDescent="0.2">
      <c r="A96" s="60"/>
      <c r="B96" s="75" t="s">
        <v>182</v>
      </c>
      <c r="C96" s="72"/>
      <c r="D96" s="66"/>
      <c r="E96" s="40"/>
      <c r="F96" s="40"/>
      <c r="G96" s="40"/>
      <c r="H96" s="40"/>
      <c r="I96" s="40"/>
      <c r="K96" s="104"/>
      <c r="L96" s="104">
        <f t="shared" si="41"/>
        <v>0</v>
      </c>
      <c r="M96" s="104">
        <f t="shared" si="42"/>
        <v>0</v>
      </c>
      <c r="N96" s="104"/>
      <c r="O96" s="104"/>
    </row>
    <row r="97" spans="1:15" s="59" customFormat="1" ht="49.5" x14ac:dyDescent="0.2">
      <c r="A97" s="29">
        <v>1</v>
      </c>
      <c r="B97" s="74" t="s">
        <v>183</v>
      </c>
      <c r="C97" s="58"/>
      <c r="D97" s="58"/>
      <c r="E97" s="40"/>
      <c r="F97" s="40"/>
      <c r="G97" s="40"/>
      <c r="H97" s="40"/>
      <c r="I97" s="40"/>
      <c r="K97" s="104"/>
      <c r="L97" s="104">
        <f t="shared" si="41"/>
        <v>0</v>
      </c>
      <c r="M97" s="104">
        <f t="shared" si="42"/>
        <v>0</v>
      </c>
      <c r="N97" s="104"/>
      <c r="O97" s="104"/>
    </row>
    <row r="98" spans="1:15" s="59" customFormat="1" ht="16.5" x14ac:dyDescent="0.2">
      <c r="A98" s="66"/>
      <c r="B98" s="75" t="s">
        <v>184</v>
      </c>
      <c r="C98" s="58"/>
      <c r="D98" s="58"/>
      <c r="E98" s="40"/>
      <c r="F98" s="40"/>
      <c r="G98" s="40"/>
      <c r="H98" s="40"/>
      <c r="I98" s="40"/>
      <c r="K98" s="104"/>
      <c r="L98" s="104">
        <f t="shared" si="41"/>
        <v>0</v>
      </c>
      <c r="M98" s="104">
        <f t="shared" si="42"/>
        <v>0</v>
      </c>
      <c r="N98" s="104"/>
      <c r="O98" s="104"/>
    </row>
    <row r="99" spans="1:15" s="59" customFormat="1" ht="16.5" x14ac:dyDescent="0.2">
      <c r="A99" s="66" t="s">
        <v>79</v>
      </c>
      <c r="B99" s="74" t="s">
        <v>185</v>
      </c>
      <c r="C99" s="58">
        <v>4</v>
      </c>
      <c r="D99" s="58" t="s">
        <v>32</v>
      </c>
      <c r="E99" s="41">
        <v>4250</v>
      </c>
      <c r="F99" s="41">
        <f t="shared" ref="F99:F101" si="52">E99*C99</f>
        <v>17000</v>
      </c>
      <c r="G99" s="41">
        <v>637.5</v>
      </c>
      <c r="H99" s="41">
        <f t="shared" ref="H99:H101" si="53">G99*C99</f>
        <v>2550</v>
      </c>
      <c r="I99" s="41">
        <f t="shared" ref="I99:I101" si="54">H99+F99</f>
        <v>19550</v>
      </c>
      <c r="K99" s="104">
        <v>750</v>
      </c>
      <c r="L99" s="104">
        <f t="shared" si="41"/>
        <v>112.5</v>
      </c>
      <c r="M99" s="104">
        <f t="shared" si="42"/>
        <v>637.5</v>
      </c>
      <c r="N99" s="104"/>
      <c r="O99" s="104"/>
    </row>
    <row r="100" spans="1:15" s="59" customFormat="1" ht="16.5" x14ac:dyDescent="0.2">
      <c r="A100" s="66" t="s">
        <v>80</v>
      </c>
      <c r="B100" s="74" t="s">
        <v>186</v>
      </c>
      <c r="C100" s="58">
        <v>1</v>
      </c>
      <c r="D100" s="58" t="s">
        <v>30</v>
      </c>
      <c r="E100" s="41">
        <v>4250</v>
      </c>
      <c r="F100" s="41">
        <f t="shared" si="52"/>
        <v>4250</v>
      </c>
      <c r="G100" s="41">
        <v>637.5</v>
      </c>
      <c r="H100" s="41">
        <f t="shared" si="53"/>
        <v>637.5</v>
      </c>
      <c r="I100" s="41">
        <f t="shared" si="54"/>
        <v>4887.5</v>
      </c>
      <c r="K100" s="104">
        <v>750</v>
      </c>
      <c r="L100" s="104">
        <f t="shared" si="41"/>
        <v>112.5</v>
      </c>
      <c r="M100" s="104">
        <f t="shared" si="42"/>
        <v>637.5</v>
      </c>
      <c r="N100" s="104"/>
      <c r="O100" s="104"/>
    </row>
    <row r="101" spans="1:15" s="59" customFormat="1" ht="16.5" x14ac:dyDescent="0.2">
      <c r="A101" s="66" t="s">
        <v>81</v>
      </c>
      <c r="B101" s="74" t="s">
        <v>187</v>
      </c>
      <c r="C101" s="58">
        <v>1</v>
      </c>
      <c r="D101" s="58" t="s">
        <v>30</v>
      </c>
      <c r="E101" s="41">
        <v>3400</v>
      </c>
      <c r="F101" s="41">
        <f t="shared" si="52"/>
        <v>3400</v>
      </c>
      <c r="G101" s="41">
        <v>637.5</v>
      </c>
      <c r="H101" s="41">
        <f t="shared" si="53"/>
        <v>637.5</v>
      </c>
      <c r="I101" s="41">
        <f t="shared" si="54"/>
        <v>4037.5</v>
      </c>
      <c r="K101" s="104">
        <v>750</v>
      </c>
      <c r="L101" s="104">
        <f t="shared" si="41"/>
        <v>112.5</v>
      </c>
      <c r="M101" s="104">
        <f t="shared" si="42"/>
        <v>637.5</v>
      </c>
      <c r="N101" s="104"/>
      <c r="O101" s="104"/>
    </row>
    <row r="102" spans="1:15" s="59" customFormat="1" ht="16.5" x14ac:dyDescent="0.2">
      <c r="A102" s="66"/>
      <c r="B102" s="75" t="s">
        <v>188</v>
      </c>
      <c r="C102" s="58"/>
      <c r="D102" s="58"/>
      <c r="E102" s="40"/>
      <c r="F102" s="40"/>
      <c r="G102" s="40"/>
      <c r="H102" s="40"/>
      <c r="I102" s="40"/>
      <c r="K102" s="104"/>
      <c r="L102" s="104">
        <f t="shared" si="41"/>
        <v>0</v>
      </c>
      <c r="M102" s="104">
        <f t="shared" si="42"/>
        <v>0</v>
      </c>
      <c r="N102" s="104"/>
      <c r="O102" s="104"/>
    </row>
    <row r="103" spans="1:15" s="59" customFormat="1" ht="16.5" x14ac:dyDescent="0.2">
      <c r="A103" s="66" t="s">
        <v>82</v>
      </c>
      <c r="B103" s="74" t="s">
        <v>185</v>
      </c>
      <c r="C103" s="58">
        <v>4</v>
      </c>
      <c r="D103" s="58" t="s">
        <v>32</v>
      </c>
      <c r="E103" s="41">
        <v>4250</v>
      </c>
      <c r="F103" s="41">
        <f t="shared" ref="F103:F105" si="55">E103*C103</f>
        <v>17000</v>
      </c>
      <c r="G103" s="41">
        <v>637.5</v>
      </c>
      <c r="H103" s="41">
        <f t="shared" ref="H103:H105" si="56">G103*C103</f>
        <v>2550</v>
      </c>
      <c r="I103" s="41">
        <f t="shared" ref="I103:I105" si="57">H103+F103</f>
        <v>19550</v>
      </c>
      <c r="K103" s="104">
        <v>750</v>
      </c>
      <c r="L103" s="104">
        <f t="shared" si="41"/>
        <v>112.5</v>
      </c>
      <c r="M103" s="104">
        <f t="shared" si="42"/>
        <v>637.5</v>
      </c>
      <c r="N103" s="104"/>
      <c r="O103" s="104"/>
    </row>
    <row r="104" spans="1:15" s="59" customFormat="1" ht="16.5" x14ac:dyDescent="0.2">
      <c r="A104" s="66" t="s">
        <v>83</v>
      </c>
      <c r="B104" s="74" t="s">
        <v>186</v>
      </c>
      <c r="C104" s="58">
        <v>1</v>
      </c>
      <c r="D104" s="58" t="s">
        <v>30</v>
      </c>
      <c r="E104" s="41">
        <v>4250</v>
      </c>
      <c r="F104" s="41">
        <f t="shared" si="55"/>
        <v>4250</v>
      </c>
      <c r="G104" s="41">
        <v>637.5</v>
      </c>
      <c r="H104" s="41">
        <f t="shared" si="56"/>
        <v>637.5</v>
      </c>
      <c r="I104" s="41">
        <f t="shared" si="57"/>
        <v>4887.5</v>
      </c>
      <c r="K104" s="104">
        <v>750</v>
      </c>
      <c r="L104" s="104">
        <f t="shared" si="41"/>
        <v>112.5</v>
      </c>
      <c r="M104" s="104">
        <f t="shared" si="42"/>
        <v>637.5</v>
      </c>
      <c r="N104" s="104"/>
      <c r="O104" s="104"/>
    </row>
    <row r="105" spans="1:15" s="59" customFormat="1" ht="16.5" x14ac:dyDescent="0.2">
      <c r="A105" s="66" t="s">
        <v>84</v>
      </c>
      <c r="B105" s="74" t="s">
        <v>187</v>
      </c>
      <c r="C105" s="58">
        <v>1</v>
      </c>
      <c r="D105" s="58" t="s">
        <v>30</v>
      </c>
      <c r="E105" s="41">
        <v>4250</v>
      </c>
      <c r="F105" s="41">
        <f t="shared" si="55"/>
        <v>4250</v>
      </c>
      <c r="G105" s="41">
        <v>637.5</v>
      </c>
      <c r="H105" s="41">
        <f t="shared" si="56"/>
        <v>637.5</v>
      </c>
      <c r="I105" s="41">
        <f t="shared" si="57"/>
        <v>4887.5</v>
      </c>
      <c r="K105" s="104">
        <v>750</v>
      </c>
      <c r="L105" s="104">
        <f t="shared" si="41"/>
        <v>112.5</v>
      </c>
      <c r="M105" s="104">
        <f t="shared" si="42"/>
        <v>637.5</v>
      </c>
      <c r="N105" s="104"/>
      <c r="O105" s="104"/>
    </row>
    <row r="106" spans="1:15" s="59" customFormat="1" ht="16.5" x14ac:dyDescent="0.2">
      <c r="A106" s="60"/>
      <c r="B106" s="75" t="s">
        <v>189</v>
      </c>
      <c r="C106" s="58"/>
      <c r="D106" s="58"/>
      <c r="E106" s="40"/>
      <c r="F106" s="40"/>
      <c r="G106" s="40"/>
      <c r="H106" s="40"/>
      <c r="I106" s="40"/>
      <c r="K106" s="104"/>
      <c r="L106" s="104">
        <f t="shared" si="41"/>
        <v>0</v>
      </c>
      <c r="M106" s="104">
        <f t="shared" si="42"/>
        <v>0</v>
      </c>
      <c r="N106" s="104"/>
      <c r="O106" s="104"/>
    </row>
    <row r="107" spans="1:15" s="59" customFormat="1" ht="66" x14ac:dyDescent="0.2">
      <c r="A107" s="29">
        <v>2</v>
      </c>
      <c r="B107" s="74" t="s">
        <v>190</v>
      </c>
      <c r="C107" s="58">
        <v>1</v>
      </c>
      <c r="D107" s="58" t="s">
        <v>0</v>
      </c>
      <c r="E107" s="41">
        <v>68000</v>
      </c>
      <c r="F107" s="41">
        <f t="shared" ref="F107" si="58">E107*C107</f>
        <v>68000</v>
      </c>
      <c r="G107" s="41">
        <v>12750</v>
      </c>
      <c r="H107" s="41">
        <f t="shared" ref="H107" si="59">G107*C107</f>
        <v>12750</v>
      </c>
      <c r="I107" s="41">
        <f t="shared" ref="I107" si="60">H107+F107</f>
        <v>80750</v>
      </c>
      <c r="K107" s="104">
        <v>15000</v>
      </c>
      <c r="L107" s="104">
        <f t="shared" si="41"/>
        <v>2250</v>
      </c>
      <c r="M107" s="104">
        <f t="shared" si="42"/>
        <v>12750</v>
      </c>
      <c r="N107" s="104"/>
      <c r="O107" s="104"/>
    </row>
    <row r="108" spans="1:15" s="59" customFormat="1" ht="16.5" x14ac:dyDescent="0.2">
      <c r="A108" s="60"/>
      <c r="B108" s="75" t="s">
        <v>191</v>
      </c>
      <c r="C108" s="58"/>
      <c r="D108" s="58"/>
      <c r="E108" s="40"/>
      <c r="F108" s="40"/>
      <c r="G108" s="40"/>
      <c r="H108" s="40"/>
      <c r="I108" s="40"/>
      <c r="K108" s="104"/>
      <c r="L108" s="104">
        <f t="shared" si="41"/>
        <v>0</v>
      </c>
      <c r="M108" s="104">
        <f t="shared" si="42"/>
        <v>0</v>
      </c>
      <c r="N108" s="104"/>
      <c r="O108" s="104"/>
    </row>
    <row r="109" spans="1:15" s="59" customFormat="1" ht="49.5" x14ac:dyDescent="0.2">
      <c r="A109" s="29">
        <v>3</v>
      </c>
      <c r="B109" s="74" t="s">
        <v>192</v>
      </c>
      <c r="C109" s="58"/>
      <c r="D109" s="58"/>
      <c r="E109" s="40"/>
      <c r="F109" s="40"/>
      <c r="G109" s="40"/>
      <c r="H109" s="40"/>
      <c r="I109" s="40"/>
      <c r="K109" s="104"/>
      <c r="L109" s="104">
        <f t="shared" si="41"/>
        <v>0</v>
      </c>
      <c r="M109" s="104">
        <f t="shared" si="42"/>
        <v>0</v>
      </c>
      <c r="N109" s="104"/>
      <c r="O109" s="104"/>
    </row>
    <row r="110" spans="1:15" s="59" customFormat="1" ht="16.5" x14ac:dyDescent="0.2">
      <c r="A110" s="66" t="s">
        <v>79</v>
      </c>
      <c r="B110" s="74" t="s">
        <v>193</v>
      </c>
      <c r="C110" s="58">
        <v>75</v>
      </c>
      <c r="D110" s="58" t="s">
        <v>29</v>
      </c>
      <c r="E110" s="41">
        <v>382.5</v>
      </c>
      <c r="F110" s="41">
        <f t="shared" ref="F110:F111" si="61">E110*C110</f>
        <v>28687.5</v>
      </c>
      <c r="G110" s="41">
        <v>85</v>
      </c>
      <c r="H110" s="41">
        <f t="shared" ref="H110:H111" si="62">G110*C110</f>
        <v>6375</v>
      </c>
      <c r="I110" s="41">
        <f t="shared" ref="I110:I111" si="63">H110+F110</f>
        <v>35062.5</v>
      </c>
      <c r="K110" s="104">
        <v>100</v>
      </c>
      <c r="L110" s="104">
        <f t="shared" si="41"/>
        <v>15</v>
      </c>
      <c r="M110" s="104">
        <f t="shared" si="42"/>
        <v>85</v>
      </c>
      <c r="N110" s="104"/>
      <c r="O110" s="104"/>
    </row>
    <row r="111" spans="1:15" s="59" customFormat="1" ht="16.5" x14ac:dyDescent="0.2">
      <c r="A111" s="66" t="s">
        <v>80</v>
      </c>
      <c r="B111" s="74" t="s">
        <v>194</v>
      </c>
      <c r="C111" s="58">
        <v>40</v>
      </c>
      <c r="D111" s="58" t="s">
        <v>29</v>
      </c>
      <c r="E111" s="41">
        <v>2380</v>
      </c>
      <c r="F111" s="41">
        <f t="shared" si="61"/>
        <v>95200</v>
      </c>
      <c r="G111" s="41">
        <v>255</v>
      </c>
      <c r="H111" s="41">
        <f t="shared" si="62"/>
        <v>10200</v>
      </c>
      <c r="I111" s="41">
        <f t="shared" si="63"/>
        <v>105400</v>
      </c>
      <c r="K111" s="104">
        <v>300</v>
      </c>
      <c r="L111" s="104">
        <f t="shared" si="41"/>
        <v>45</v>
      </c>
      <c r="M111" s="104">
        <f t="shared" si="42"/>
        <v>255</v>
      </c>
      <c r="N111" s="104"/>
      <c r="O111" s="104"/>
    </row>
    <row r="112" spans="1:15" s="55" customFormat="1" ht="30.75" x14ac:dyDescent="0.25">
      <c r="A112" s="6"/>
      <c r="B112" s="13" t="s">
        <v>64</v>
      </c>
      <c r="C112" s="1"/>
      <c r="D112" s="1"/>
      <c r="E112" s="53"/>
      <c r="F112" s="53"/>
      <c r="G112" s="53"/>
      <c r="H112" s="53"/>
      <c r="I112" s="40"/>
      <c r="K112" s="104"/>
      <c r="L112" s="104">
        <f t="shared" si="41"/>
        <v>0</v>
      </c>
      <c r="M112" s="104">
        <f t="shared" si="42"/>
        <v>0</v>
      </c>
      <c r="N112" s="104"/>
      <c r="O112" s="104"/>
    </row>
    <row r="113" spans="1:15" s="59" customFormat="1" ht="28.5" x14ac:dyDescent="0.2">
      <c r="A113" s="60"/>
      <c r="B113" s="14" t="s">
        <v>195</v>
      </c>
      <c r="C113" s="13"/>
      <c r="D113" s="13"/>
      <c r="E113" s="69"/>
      <c r="F113" s="69"/>
      <c r="G113" s="69"/>
      <c r="H113" s="69"/>
      <c r="I113" s="69"/>
      <c r="K113" s="104"/>
      <c r="L113" s="104">
        <f t="shared" si="41"/>
        <v>0</v>
      </c>
      <c r="M113" s="104">
        <f t="shared" si="42"/>
        <v>0</v>
      </c>
      <c r="N113" s="104"/>
      <c r="O113" s="104"/>
    </row>
    <row r="114" spans="1:15" s="59" customFormat="1" ht="16.5" x14ac:dyDescent="0.2">
      <c r="A114" s="60"/>
      <c r="B114" s="74" t="s">
        <v>196</v>
      </c>
      <c r="C114" s="58"/>
      <c r="D114" s="58"/>
      <c r="E114" s="40"/>
      <c r="F114" s="40"/>
      <c r="G114" s="40"/>
      <c r="H114" s="40"/>
      <c r="I114" s="40"/>
      <c r="K114" s="104"/>
      <c r="L114" s="104">
        <f t="shared" si="41"/>
        <v>0</v>
      </c>
      <c r="M114" s="104">
        <f t="shared" si="42"/>
        <v>0</v>
      </c>
      <c r="N114" s="104"/>
      <c r="O114" s="104"/>
    </row>
    <row r="115" spans="1:15" s="59" customFormat="1" ht="49.5" x14ac:dyDescent="0.2">
      <c r="A115" s="66">
        <v>1</v>
      </c>
      <c r="B115" s="74" t="s">
        <v>197</v>
      </c>
      <c r="C115" s="58"/>
      <c r="D115" s="58"/>
      <c r="E115" s="40"/>
      <c r="F115" s="40"/>
      <c r="G115" s="40"/>
      <c r="H115" s="40"/>
      <c r="I115" s="40"/>
      <c r="K115" s="104"/>
      <c r="L115" s="104">
        <f t="shared" si="41"/>
        <v>0</v>
      </c>
      <c r="M115" s="104">
        <f t="shared" si="42"/>
        <v>0</v>
      </c>
      <c r="N115" s="104"/>
      <c r="O115" s="104"/>
    </row>
    <row r="116" spans="1:15" s="59" customFormat="1" ht="16.5" x14ac:dyDescent="0.2">
      <c r="A116" s="76"/>
      <c r="B116" s="75" t="s">
        <v>198</v>
      </c>
      <c r="C116" s="58"/>
      <c r="D116" s="58"/>
      <c r="E116" s="40"/>
      <c r="F116" s="40"/>
      <c r="G116" s="40"/>
      <c r="H116" s="40"/>
      <c r="I116" s="40"/>
      <c r="K116" s="104"/>
      <c r="L116" s="104">
        <f t="shared" si="41"/>
        <v>0</v>
      </c>
      <c r="M116" s="104">
        <f t="shared" si="42"/>
        <v>0</v>
      </c>
      <c r="N116" s="104"/>
      <c r="O116" s="104"/>
    </row>
    <row r="117" spans="1:15" s="59" customFormat="1" ht="16.5" x14ac:dyDescent="0.2">
      <c r="A117" s="66" t="s">
        <v>79</v>
      </c>
      <c r="B117" s="74" t="s">
        <v>199</v>
      </c>
      <c r="C117" s="58">
        <v>1</v>
      </c>
      <c r="D117" s="58" t="s">
        <v>30</v>
      </c>
      <c r="E117" s="41">
        <v>216750</v>
      </c>
      <c r="F117" s="41">
        <f t="shared" ref="F117:F120" si="64">E117*C117</f>
        <v>216750</v>
      </c>
      <c r="G117" s="41">
        <v>8500</v>
      </c>
      <c r="H117" s="41">
        <f t="shared" ref="H117:H120" si="65">G117*C117</f>
        <v>8500</v>
      </c>
      <c r="I117" s="41">
        <f t="shared" ref="I117:I120" si="66">H117+F117</f>
        <v>225250</v>
      </c>
      <c r="K117" s="104">
        <v>10000</v>
      </c>
      <c r="L117" s="104">
        <f t="shared" si="41"/>
        <v>1500</v>
      </c>
      <c r="M117" s="104">
        <f t="shared" si="42"/>
        <v>8500</v>
      </c>
      <c r="N117" s="104"/>
      <c r="O117" s="104"/>
    </row>
    <row r="118" spans="1:15" s="59" customFormat="1" ht="16.5" x14ac:dyDescent="0.2">
      <c r="A118" s="66" t="s">
        <v>80</v>
      </c>
      <c r="B118" s="74" t="s">
        <v>200</v>
      </c>
      <c r="C118" s="58">
        <v>1</v>
      </c>
      <c r="D118" s="58" t="s">
        <v>30</v>
      </c>
      <c r="E118" s="41">
        <v>169150</v>
      </c>
      <c r="F118" s="41">
        <f t="shared" si="64"/>
        <v>169150</v>
      </c>
      <c r="G118" s="41">
        <v>5100</v>
      </c>
      <c r="H118" s="41">
        <f t="shared" si="65"/>
        <v>5100</v>
      </c>
      <c r="I118" s="41">
        <f t="shared" si="66"/>
        <v>174250</v>
      </c>
      <c r="K118" s="104">
        <v>6000</v>
      </c>
      <c r="L118" s="104">
        <f t="shared" si="41"/>
        <v>900</v>
      </c>
      <c r="M118" s="104">
        <f t="shared" si="42"/>
        <v>5100</v>
      </c>
      <c r="N118" s="104"/>
      <c r="O118" s="104"/>
    </row>
    <row r="119" spans="1:15" s="59" customFormat="1" ht="16.5" x14ac:dyDescent="0.2">
      <c r="A119" s="66" t="s">
        <v>81</v>
      </c>
      <c r="B119" s="74" t="s">
        <v>201</v>
      </c>
      <c r="C119" s="58">
        <v>1</v>
      </c>
      <c r="D119" s="58" t="s">
        <v>30</v>
      </c>
      <c r="E119" s="41">
        <v>167450</v>
      </c>
      <c r="F119" s="41">
        <f t="shared" si="64"/>
        <v>167450</v>
      </c>
      <c r="G119" s="41">
        <v>5100</v>
      </c>
      <c r="H119" s="41">
        <f t="shared" si="65"/>
        <v>5100</v>
      </c>
      <c r="I119" s="41">
        <f t="shared" si="66"/>
        <v>172550</v>
      </c>
      <c r="K119" s="104">
        <v>6000</v>
      </c>
      <c r="L119" s="104">
        <f t="shared" si="41"/>
        <v>900</v>
      </c>
      <c r="M119" s="104">
        <f t="shared" si="42"/>
        <v>5100</v>
      </c>
      <c r="N119" s="104"/>
      <c r="O119" s="104"/>
    </row>
    <row r="120" spans="1:15" s="59" customFormat="1" ht="16.5" x14ac:dyDescent="0.2">
      <c r="A120" s="66" t="s">
        <v>82</v>
      </c>
      <c r="B120" s="74" t="s">
        <v>202</v>
      </c>
      <c r="C120" s="58">
        <v>1</v>
      </c>
      <c r="D120" s="58" t="s">
        <v>30</v>
      </c>
      <c r="E120" s="41">
        <v>160650</v>
      </c>
      <c r="F120" s="41">
        <f t="shared" si="64"/>
        <v>160650</v>
      </c>
      <c r="G120" s="41">
        <v>4250</v>
      </c>
      <c r="H120" s="41">
        <f t="shared" si="65"/>
        <v>4250</v>
      </c>
      <c r="I120" s="41">
        <f t="shared" si="66"/>
        <v>164900</v>
      </c>
      <c r="K120" s="104">
        <v>5000</v>
      </c>
      <c r="L120" s="104">
        <f t="shared" si="41"/>
        <v>750</v>
      </c>
      <c r="M120" s="104">
        <f t="shared" si="42"/>
        <v>4250</v>
      </c>
      <c r="N120" s="104"/>
      <c r="O120" s="104"/>
    </row>
    <row r="121" spans="1:15" s="55" customFormat="1" ht="30.75" x14ac:dyDescent="0.25">
      <c r="A121" s="6"/>
      <c r="B121" s="13" t="s">
        <v>203</v>
      </c>
      <c r="C121" s="1"/>
      <c r="D121" s="1"/>
      <c r="E121" s="53"/>
      <c r="F121" s="53"/>
      <c r="G121" s="53"/>
      <c r="H121" s="53"/>
      <c r="I121" s="40"/>
      <c r="K121" s="104"/>
      <c r="L121" s="104">
        <f t="shared" si="41"/>
        <v>0</v>
      </c>
      <c r="M121" s="104">
        <f t="shared" si="42"/>
        <v>0</v>
      </c>
      <c r="N121" s="104"/>
      <c r="O121" s="104"/>
    </row>
    <row r="122" spans="1:15" s="59" customFormat="1" ht="28.5" x14ac:dyDescent="0.2">
      <c r="A122" s="76"/>
      <c r="B122" s="14" t="s">
        <v>204</v>
      </c>
      <c r="C122" s="13"/>
      <c r="D122" s="13"/>
      <c r="E122" s="69"/>
      <c r="F122" s="69"/>
      <c r="G122" s="69"/>
      <c r="H122" s="69"/>
      <c r="I122" s="69"/>
      <c r="K122" s="104"/>
      <c r="L122" s="104">
        <f t="shared" si="41"/>
        <v>0</v>
      </c>
      <c r="M122" s="104">
        <f t="shared" si="42"/>
        <v>0</v>
      </c>
      <c r="N122" s="104"/>
      <c r="O122" s="104"/>
    </row>
    <row r="123" spans="1:15" s="71" customFormat="1" ht="15.75" x14ac:dyDescent="0.2">
      <c r="A123" s="76"/>
      <c r="B123" s="75" t="s">
        <v>205</v>
      </c>
      <c r="C123" s="13"/>
      <c r="D123" s="76"/>
      <c r="E123" s="70"/>
      <c r="F123" s="70"/>
      <c r="G123" s="70"/>
      <c r="H123" s="70"/>
      <c r="I123" s="70"/>
      <c r="K123" s="105"/>
      <c r="L123" s="104">
        <f t="shared" si="41"/>
        <v>0</v>
      </c>
      <c r="M123" s="104">
        <f t="shared" si="42"/>
        <v>0</v>
      </c>
      <c r="N123" s="105"/>
      <c r="O123" s="105"/>
    </row>
    <row r="124" spans="1:15" s="59" customFormat="1" ht="49.5" x14ac:dyDescent="0.2">
      <c r="A124" s="66">
        <v>1</v>
      </c>
      <c r="B124" s="74" t="s">
        <v>206</v>
      </c>
      <c r="C124" s="26"/>
      <c r="D124" s="66"/>
      <c r="E124" s="40"/>
      <c r="F124" s="40"/>
      <c r="G124" s="40"/>
      <c r="H124" s="40"/>
      <c r="I124" s="40"/>
      <c r="K124" s="104"/>
      <c r="L124" s="104">
        <f t="shared" si="41"/>
        <v>0</v>
      </c>
      <c r="M124" s="104">
        <f t="shared" si="42"/>
        <v>0</v>
      </c>
      <c r="N124" s="104"/>
      <c r="O124" s="104"/>
    </row>
    <row r="125" spans="1:15" s="59" customFormat="1" ht="16.5" x14ac:dyDescent="0.2">
      <c r="A125" s="76"/>
      <c r="B125" s="75" t="s">
        <v>207</v>
      </c>
      <c r="C125" s="58"/>
      <c r="D125" s="58"/>
      <c r="E125" s="40"/>
      <c r="F125" s="40"/>
      <c r="G125" s="40"/>
      <c r="H125" s="40"/>
      <c r="I125" s="40"/>
      <c r="K125" s="104"/>
      <c r="L125" s="104">
        <f t="shared" si="41"/>
        <v>0</v>
      </c>
      <c r="M125" s="104">
        <f t="shared" si="42"/>
        <v>0</v>
      </c>
      <c r="N125" s="104"/>
      <c r="O125" s="104"/>
    </row>
    <row r="126" spans="1:15" s="59" customFormat="1" ht="16.5" x14ac:dyDescent="0.2">
      <c r="A126" s="66" t="s">
        <v>79</v>
      </c>
      <c r="B126" s="74" t="s">
        <v>208</v>
      </c>
      <c r="C126" s="58">
        <v>30</v>
      </c>
      <c r="D126" s="58" t="s">
        <v>32</v>
      </c>
      <c r="E126" s="41">
        <v>2550</v>
      </c>
      <c r="F126" s="41">
        <f t="shared" ref="F126:F127" si="67">E126*C126</f>
        <v>76500</v>
      </c>
      <c r="G126" s="41">
        <v>425</v>
      </c>
      <c r="H126" s="41">
        <f t="shared" ref="H126:H127" si="68">G126*C126</f>
        <v>12750</v>
      </c>
      <c r="I126" s="41">
        <f t="shared" ref="I126:I127" si="69">H126+F126</f>
        <v>89250</v>
      </c>
      <c r="K126" s="104">
        <v>500</v>
      </c>
      <c r="L126" s="104">
        <f t="shared" si="41"/>
        <v>75</v>
      </c>
      <c r="M126" s="104">
        <f t="shared" si="42"/>
        <v>425</v>
      </c>
      <c r="N126" s="104"/>
      <c r="O126" s="104"/>
    </row>
    <row r="127" spans="1:15" s="59" customFormat="1" ht="16.5" x14ac:dyDescent="0.2">
      <c r="A127" s="66" t="s">
        <v>80</v>
      </c>
      <c r="B127" s="74" t="s">
        <v>209</v>
      </c>
      <c r="C127" s="58">
        <v>2</v>
      </c>
      <c r="D127" s="58" t="s">
        <v>32</v>
      </c>
      <c r="E127" s="41">
        <v>3400</v>
      </c>
      <c r="F127" s="41">
        <f t="shared" si="67"/>
        <v>6800</v>
      </c>
      <c r="G127" s="41">
        <v>637.5</v>
      </c>
      <c r="H127" s="41">
        <f t="shared" si="68"/>
        <v>1275</v>
      </c>
      <c r="I127" s="41">
        <f t="shared" si="69"/>
        <v>8075</v>
      </c>
      <c r="K127" s="104">
        <v>750</v>
      </c>
      <c r="L127" s="104">
        <f t="shared" si="41"/>
        <v>112.5</v>
      </c>
      <c r="M127" s="104">
        <f t="shared" si="42"/>
        <v>637.5</v>
      </c>
      <c r="N127" s="104"/>
      <c r="O127" s="104"/>
    </row>
    <row r="128" spans="1:15" s="59" customFormat="1" ht="16.5" x14ac:dyDescent="0.2">
      <c r="A128" s="76"/>
      <c r="B128" s="75" t="s">
        <v>210</v>
      </c>
      <c r="C128" s="58"/>
      <c r="D128" s="58"/>
      <c r="E128" s="40"/>
      <c r="F128" s="40"/>
      <c r="G128" s="40"/>
      <c r="H128" s="40"/>
      <c r="I128" s="40"/>
      <c r="K128" s="104"/>
      <c r="L128" s="104">
        <f t="shared" si="41"/>
        <v>0</v>
      </c>
      <c r="M128" s="104">
        <f t="shared" si="42"/>
        <v>0</v>
      </c>
      <c r="N128" s="104"/>
      <c r="O128" s="104"/>
    </row>
    <row r="129" spans="1:15" s="59" customFormat="1" ht="16.5" x14ac:dyDescent="0.2">
      <c r="A129" s="66" t="s">
        <v>81</v>
      </c>
      <c r="B129" s="74" t="s">
        <v>208</v>
      </c>
      <c r="C129" s="58">
        <v>15</v>
      </c>
      <c r="D129" s="58" t="s">
        <v>32</v>
      </c>
      <c r="E129" s="41">
        <v>2550</v>
      </c>
      <c r="F129" s="41">
        <f t="shared" ref="F129:F130" si="70">E129*C129</f>
        <v>38250</v>
      </c>
      <c r="G129" s="41">
        <v>425</v>
      </c>
      <c r="H129" s="41">
        <f t="shared" ref="H129:H130" si="71">G129*C129</f>
        <v>6375</v>
      </c>
      <c r="I129" s="41">
        <f t="shared" ref="I129:I130" si="72">H129+F129</f>
        <v>44625</v>
      </c>
      <c r="K129" s="104">
        <v>500</v>
      </c>
      <c r="L129" s="104">
        <f t="shared" si="41"/>
        <v>75</v>
      </c>
      <c r="M129" s="104">
        <f t="shared" si="42"/>
        <v>425</v>
      </c>
      <c r="N129" s="104"/>
      <c r="O129" s="104"/>
    </row>
    <row r="130" spans="1:15" s="59" customFormat="1" ht="16.5" x14ac:dyDescent="0.2">
      <c r="A130" s="66" t="s">
        <v>82</v>
      </c>
      <c r="B130" s="74" t="s">
        <v>209</v>
      </c>
      <c r="C130" s="58">
        <v>2</v>
      </c>
      <c r="D130" s="58" t="s">
        <v>32</v>
      </c>
      <c r="E130" s="41">
        <v>3400</v>
      </c>
      <c r="F130" s="41">
        <f t="shared" si="70"/>
        <v>6800</v>
      </c>
      <c r="G130" s="41">
        <v>637.5</v>
      </c>
      <c r="H130" s="41">
        <f t="shared" si="71"/>
        <v>1275</v>
      </c>
      <c r="I130" s="41">
        <f t="shared" si="72"/>
        <v>8075</v>
      </c>
      <c r="K130" s="104">
        <v>750</v>
      </c>
      <c r="L130" s="104">
        <f t="shared" si="41"/>
        <v>112.5</v>
      </c>
      <c r="M130" s="104">
        <f t="shared" si="42"/>
        <v>637.5</v>
      </c>
      <c r="N130" s="104"/>
      <c r="O130" s="104"/>
    </row>
    <row r="131" spans="1:15" s="59" customFormat="1" ht="16.5" x14ac:dyDescent="0.2">
      <c r="A131" s="60"/>
      <c r="B131" s="75" t="s">
        <v>211</v>
      </c>
      <c r="C131" s="58"/>
      <c r="D131" s="58"/>
      <c r="E131" s="65"/>
      <c r="F131" s="65"/>
      <c r="G131" s="65"/>
      <c r="H131" s="65"/>
      <c r="I131" s="65"/>
      <c r="K131" s="104"/>
      <c r="L131" s="104">
        <f t="shared" si="41"/>
        <v>0</v>
      </c>
      <c r="M131" s="104">
        <f t="shared" si="42"/>
        <v>0</v>
      </c>
      <c r="N131" s="104"/>
      <c r="O131" s="104"/>
    </row>
    <row r="132" spans="1:15" s="59" customFormat="1" ht="16.5" x14ac:dyDescent="0.2">
      <c r="A132" s="29" t="s">
        <v>83</v>
      </c>
      <c r="B132" s="74" t="s">
        <v>212</v>
      </c>
      <c r="C132" s="26">
        <v>1</v>
      </c>
      <c r="D132" s="26" t="s">
        <v>30</v>
      </c>
      <c r="E132" s="41">
        <v>6800</v>
      </c>
      <c r="F132" s="41">
        <f t="shared" ref="F132:F133" si="73">E132*C132</f>
        <v>6800</v>
      </c>
      <c r="G132" s="41">
        <v>850</v>
      </c>
      <c r="H132" s="41">
        <f t="shared" ref="H132:H133" si="74">G132*C132</f>
        <v>850</v>
      </c>
      <c r="I132" s="41">
        <f t="shared" ref="I132:I133" si="75">H132+F132</f>
        <v>7650</v>
      </c>
      <c r="K132" s="104">
        <v>1000</v>
      </c>
      <c r="L132" s="104">
        <f t="shared" si="41"/>
        <v>150</v>
      </c>
      <c r="M132" s="104">
        <f t="shared" si="42"/>
        <v>850</v>
      </c>
      <c r="N132" s="104"/>
      <c r="O132" s="104"/>
    </row>
    <row r="133" spans="1:15" s="59" customFormat="1" ht="16.5" x14ac:dyDescent="0.2">
      <c r="A133" s="29" t="s">
        <v>84</v>
      </c>
      <c r="B133" s="74" t="s">
        <v>213</v>
      </c>
      <c r="C133" s="26">
        <v>1</v>
      </c>
      <c r="D133" s="26" t="s">
        <v>30</v>
      </c>
      <c r="E133" s="41">
        <v>5950</v>
      </c>
      <c r="F133" s="41">
        <f t="shared" si="73"/>
        <v>5950</v>
      </c>
      <c r="G133" s="41">
        <v>850</v>
      </c>
      <c r="H133" s="41">
        <f t="shared" si="74"/>
        <v>850</v>
      </c>
      <c r="I133" s="41">
        <f t="shared" si="75"/>
        <v>6800</v>
      </c>
      <c r="K133" s="104">
        <v>1000</v>
      </c>
      <c r="L133" s="104">
        <f t="shared" si="41"/>
        <v>150</v>
      </c>
      <c r="M133" s="104">
        <f t="shared" si="42"/>
        <v>850</v>
      </c>
      <c r="N133" s="104"/>
      <c r="O133" s="104"/>
    </row>
    <row r="134" spans="1:15" s="59" customFormat="1" ht="16.5" x14ac:dyDescent="0.2">
      <c r="A134" s="60"/>
      <c r="B134" s="75" t="s">
        <v>214</v>
      </c>
      <c r="C134" s="26"/>
      <c r="D134" s="26"/>
      <c r="E134" s="65"/>
      <c r="F134" s="65"/>
      <c r="G134" s="65"/>
      <c r="H134" s="65"/>
      <c r="I134" s="65"/>
      <c r="K134" s="104"/>
      <c r="L134" s="104">
        <f t="shared" si="41"/>
        <v>0</v>
      </c>
      <c r="M134" s="104">
        <f t="shared" si="42"/>
        <v>0</v>
      </c>
      <c r="N134" s="104"/>
      <c r="O134" s="104"/>
    </row>
    <row r="135" spans="1:15" s="59" customFormat="1" ht="16.5" x14ac:dyDescent="0.2">
      <c r="A135" s="29" t="s">
        <v>158</v>
      </c>
      <c r="B135" s="74" t="s">
        <v>215</v>
      </c>
      <c r="C135" s="26">
        <v>1</v>
      </c>
      <c r="D135" s="26" t="s">
        <v>30</v>
      </c>
      <c r="E135" s="41">
        <v>7650</v>
      </c>
      <c r="F135" s="41">
        <f t="shared" ref="F135:F136" si="76">E135*C135</f>
        <v>7650</v>
      </c>
      <c r="G135" s="41">
        <v>850</v>
      </c>
      <c r="H135" s="41">
        <f t="shared" ref="H135:H136" si="77">G135*C135</f>
        <v>850</v>
      </c>
      <c r="I135" s="41">
        <f t="shared" ref="I135:I136" si="78">H135+F135</f>
        <v>8500</v>
      </c>
      <c r="K135" s="104">
        <v>1000</v>
      </c>
      <c r="L135" s="104">
        <f t="shared" si="41"/>
        <v>150</v>
      </c>
      <c r="M135" s="104">
        <f t="shared" si="42"/>
        <v>850</v>
      </c>
      <c r="N135" s="104"/>
      <c r="O135" s="104"/>
    </row>
    <row r="136" spans="1:15" s="55" customFormat="1" ht="16.5" x14ac:dyDescent="0.25">
      <c r="A136" s="22" t="s">
        <v>160</v>
      </c>
      <c r="B136" s="74" t="s">
        <v>216</v>
      </c>
      <c r="C136" s="26">
        <v>2</v>
      </c>
      <c r="D136" s="26" t="s">
        <v>32</v>
      </c>
      <c r="E136" s="41">
        <v>4250</v>
      </c>
      <c r="F136" s="41">
        <f t="shared" si="76"/>
        <v>8500</v>
      </c>
      <c r="G136" s="41">
        <v>850</v>
      </c>
      <c r="H136" s="41">
        <f t="shared" si="77"/>
        <v>1700</v>
      </c>
      <c r="I136" s="41">
        <f t="shared" si="78"/>
        <v>10200</v>
      </c>
      <c r="K136" s="104">
        <v>1000</v>
      </c>
      <c r="L136" s="104">
        <f t="shared" si="41"/>
        <v>150</v>
      </c>
      <c r="M136" s="104">
        <f t="shared" si="42"/>
        <v>850</v>
      </c>
      <c r="N136" s="104"/>
      <c r="O136" s="104"/>
    </row>
    <row r="137" spans="1:15" s="55" customFormat="1" ht="30.75" x14ac:dyDescent="0.25">
      <c r="A137" s="22"/>
      <c r="B137" s="13" t="s">
        <v>217</v>
      </c>
      <c r="C137" s="78"/>
      <c r="D137" s="78"/>
      <c r="E137" s="73"/>
      <c r="F137" s="73"/>
      <c r="G137" s="73"/>
      <c r="H137" s="73"/>
      <c r="I137" s="65"/>
      <c r="K137" s="104"/>
      <c r="L137" s="104">
        <f t="shared" si="41"/>
        <v>0</v>
      </c>
      <c r="M137" s="104">
        <f t="shared" si="42"/>
        <v>0</v>
      </c>
      <c r="N137" s="104"/>
      <c r="O137" s="104"/>
    </row>
    <row r="138" spans="1:15" s="59" customFormat="1" ht="42.75" x14ac:dyDescent="0.2">
      <c r="A138" s="60"/>
      <c r="B138" s="75" t="s">
        <v>218</v>
      </c>
      <c r="C138" s="58"/>
      <c r="D138" s="58"/>
      <c r="E138" s="77"/>
      <c r="F138" s="77"/>
      <c r="G138" s="77"/>
      <c r="H138" s="77"/>
      <c r="I138" s="77"/>
      <c r="K138" s="104"/>
      <c r="L138" s="104">
        <f t="shared" si="41"/>
        <v>0</v>
      </c>
      <c r="M138" s="104">
        <f t="shared" si="42"/>
        <v>0</v>
      </c>
      <c r="N138" s="104"/>
      <c r="O138" s="104"/>
    </row>
    <row r="139" spans="1:15" s="71" customFormat="1" ht="16.5" x14ac:dyDescent="0.2">
      <c r="A139" s="60"/>
      <c r="B139" s="75" t="s">
        <v>219</v>
      </c>
      <c r="C139" s="58"/>
      <c r="D139" s="58"/>
      <c r="E139" s="77"/>
      <c r="F139" s="77"/>
      <c r="G139" s="77"/>
      <c r="H139" s="77"/>
      <c r="I139" s="77"/>
      <c r="K139" s="105"/>
      <c r="L139" s="104">
        <f t="shared" ref="L139:L149" si="79">K139*15%</f>
        <v>0</v>
      </c>
      <c r="M139" s="104">
        <f t="shared" ref="M139:M149" si="80">K139-L139</f>
        <v>0</v>
      </c>
      <c r="N139" s="105"/>
      <c r="O139" s="105"/>
    </row>
    <row r="140" spans="1:15" s="59" customFormat="1" ht="49.5" x14ac:dyDescent="0.2">
      <c r="A140" s="29">
        <v>1</v>
      </c>
      <c r="B140" s="74" t="s">
        <v>220</v>
      </c>
      <c r="C140" s="58"/>
      <c r="D140" s="58"/>
      <c r="E140" s="77"/>
      <c r="F140" s="77"/>
      <c r="G140" s="77"/>
      <c r="H140" s="77"/>
      <c r="I140" s="77"/>
      <c r="K140" s="104"/>
      <c r="L140" s="104">
        <f t="shared" si="79"/>
        <v>0</v>
      </c>
      <c r="M140" s="104">
        <f t="shared" si="80"/>
        <v>0</v>
      </c>
      <c r="N140" s="104"/>
      <c r="O140" s="104"/>
    </row>
    <row r="141" spans="1:15" s="59" customFormat="1" ht="16.5" x14ac:dyDescent="0.2">
      <c r="A141" s="29" t="s">
        <v>79</v>
      </c>
      <c r="B141" s="74" t="s">
        <v>221</v>
      </c>
      <c r="C141" s="58">
        <v>1</v>
      </c>
      <c r="D141" s="58" t="s">
        <v>30</v>
      </c>
      <c r="E141" s="41">
        <v>289000</v>
      </c>
      <c r="F141" s="41">
        <f t="shared" ref="F141" si="81">E141*C141</f>
        <v>289000</v>
      </c>
      <c r="G141" s="41">
        <v>6800</v>
      </c>
      <c r="H141" s="41">
        <f t="shared" ref="H141" si="82">G141*C141</f>
        <v>6800</v>
      </c>
      <c r="I141" s="41">
        <f t="shared" ref="I141" si="83">H141+F141</f>
        <v>295800</v>
      </c>
      <c r="K141" s="104">
        <v>8000</v>
      </c>
      <c r="L141" s="104">
        <f t="shared" si="79"/>
        <v>1200</v>
      </c>
      <c r="M141" s="104">
        <f t="shared" si="80"/>
        <v>6800</v>
      </c>
      <c r="N141" s="104"/>
      <c r="O141" s="104"/>
    </row>
    <row r="142" spans="1:15" s="71" customFormat="1" ht="16.5" x14ac:dyDescent="0.2">
      <c r="A142" s="60"/>
      <c r="B142" s="75" t="s">
        <v>222</v>
      </c>
      <c r="C142" s="58"/>
      <c r="D142" s="58"/>
      <c r="E142" s="77"/>
      <c r="F142" s="77"/>
      <c r="G142" s="77"/>
      <c r="H142" s="77"/>
      <c r="I142" s="77"/>
      <c r="K142" s="105"/>
      <c r="L142" s="104">
        <f t="shared" si="79"/>
        <v>0</v>
      </c>
      <c r="M142" s="104">
        <f t="shared" si="80"/>
        <v>0</v>
      </c>
      <c r="N142" s="105"/>
      <c r="O142" s="105"/>
    </row>
    <row r="143" spans="1:15" s="59" customFormat="1" ht="66" x14ac:dyDescent="0.2">
      <c r="A143" s="29">
        <v>2</v>
      </c>
      <c r="B143" s="74" t="s">
        <v>223</v>
      </c>
      <c r="C143" s="58"/>
      <c r="D143" s="58"/>
      <c r="E143" s="77"/>
      <c r="F143" s="77"/>
      <c r="G143" s="77"/>
      <c r="H143" s="77"/>
      <c r="I143" s="77"/>
      <c r="K143" s="104"/>
      <c r="L143" s="104">
        <f t="shared" si="79"/>
        <v>0</v>
      </c>
      <c r="M143" s="104">
        <f t="shared" si="80"/>
        <v>0</v>
      </c>
      <c r="N143" s="104"/>
      <c r="O143" s="104"/>
    </row>
    <row r="144" spans="1:15" s="59" customFormat="1" ht="16.5" x14ac:dyDescent="0.2">
      <c r="A144" s="29"/>
      <c r="B144" s="75" t="s">
        <v>224</v>
      </c>
      <c r="C144" s="58"/>
      <c r="D144" s="58"/>
      <c r="E144" s="77"/>
      <c r="F144" s="77"/>
      <c r="G144" s="77"/>
      <c r="H144" s="77"/>
      <c r="I144" s="77"/>
      <c r="K144" s="104"/>
      <c r="L144" s="104">
        <f t="shared" si="79"/>
        <v>0</v>
      </c>
      <c r="M144" s="104">
        <f t="shared" si="80"/>
        <v>0</v>
      </c>
      <c r="N144" s="104"/>
      <c r="O144" s="104"/>
    </row>
    <row r="145" spans="1:15" s="59" customFormat="1" ht="16.5" x14ac:dyDescent="0.2">
      <c r="A145" s="29" t="s">
        <v>79</v>
      </c>
      <c r="B145" s="74" t="s">
        <v>225</v>
      </c>
      <c r="C145" s="58">
        <v>2</v>
      </c>
      <c r="D145" s="58" t="s">
        <v>32</v>
      </c>
      <c r="E145" s="41">
        <v>607750</v>
      </c>
      <c r="F145" s="41">
        <f t="shared" ref="F145" si="84">E145*C145</f>
        <v>1215500</v>
      </c>
      <c r="G145" s="41">
        <v>12750</v>
      </c>
      <c r="H145" s="41">
        <f t="shared" ref="H145" si="85">G145*C145</f>
        <v>25500</v>
      </c>
      <c r="I145" s="41">
        <f t="shared" ref="I145" si="86">H145+F145</f>
        <v>1241000</v>
      </c>
      <c r="K145" s="104">
        <v>15000</v>
      </c>
      <c r="L145" s="104">
        <f t="shared" si="79"/>
        <v>2250</v>
      </c>
      <c r="M145" s="104">
        <f t="shared" si="80"/>
        <v>12750</v>
      </c>
      <c r="N145" s="104"/>
      <c r="O145" s="104"/>
    </row>
    <row r="146" spans="1:15" s="59" customFormat="1" ht="16.5" x14ac:dyDescent="0.2">
      <c r="A146" s="29"/>
      <c r="B146" s="75" t="s">
        <v>226</v>
      </c>
      <c r="C146" s="58"/>
      <c r="D146" s="58"/>
      <c r="E146" s="77"/>
      <c r="F146" s="77"/>
      <c r="G146" s="77"/>
      <c r="H146" s="77"/>
      <c r="I146" s="77"/>
      <c r="K146" s="104"/>
      <c r="L146" s="104">
        <f t="shared" si="79"/>
        <v>0</v>
      </c>
      <c r="M146" s="104">
        <f t="shared" si="80"/>
        <v>0</v>
      </c>
      <c r="N146" s="104"/>
      <c r="O146" s="104"/>
    </row>
    <row r="147" spans="1:15" s="59" customFormat="1" ht="16.5" x14ac:dyDescent="0.2">
      <c r="A147" s="29" t="s">
        <v>80</v>
      </c>
      <c r="B147" s="75" t="s">
        <v>227</v>
      </c>
      <c r="C147" s="58">
        <v>4</v>
      </c>
      <c r="D147" s="58" t="s">
        <v>32</v>
      </c>
      <c r="E147" s="41">
        <v>297500</v>
      </c>
      <c r="F147" s="41">
        <f t="shared" ref="F147" si="87">E147*C147</f>
        <v>1190000</v>
      </c>
      <c r="G147" s="41">
        <v>4250</v>
      </c>
      <c r="H147" s="41">
        <f t="shared" ref="H147" si="88">G147*C147</f>
        <v>17000</v>
      </c>
      <c r="I147" s="41">
        <f t="shared" ref="I147" si="89">H147+F147</f>
        <v>1207000</v>
      </c>
      <c r="K147" s="104">
        <v>5000</v>
      </c>
      <c r="L147" s="104">
        <f t="shared" si="79"/>
        <v>750</v>
      </c>
      <c r="M147" s="104">
        <f t="shared" si="80"/>
        <v>4250</v>
      </c>
      <c r="N147" s="104"/>
      <c r="O147" s="104"/>
    </row>
    <row r="148" spans="1:15" s="59" customFormat="1" ht="16.5" x14ac:dyDescent="0.2">
      <c r="A148" s="60"/>
      <c r="B148" s="75" t="s">
        <v>228</v>
      </c>
      <c r="C148" s="58"/>
      <c r="D148" s="58"/>
      <c r="E148" s="77"/>
      <c r="F148" s="77"/>
      <c r="G148" s="77"/>
      <c r="H148" s="77"/>
      <c r="I148" s="77"/>
      <c r="K148" s="104"/>
      <c r="L148" s="104">
        <f t="shared" si="79"/>
        <v>0</v>
      </c>
      <c r="M148" s="104">
        <f t="shared" si="80"/>
        <v>0</v>
      </c>
      <c r="N148" s="104"/>
      <c r="O148" s="104"/>
    </row>
    <row r="149" spans="1:15" s="59" customFormat="1" ht="66" x14ac:dyDescent="0.2">
      <c r="A149" s="29" t="s">
        <v>81</v>
      </c>
      <c r="B149" s="74" t="s">
        <v>229</v>
      </c>
      <c r="C149" s="58">
        <v>1</v>
      </c>
      <c r="D149" s="58" t="s">
        <v>30</v>
      </c>
      <c r="E149" s="41">
        <v>1020000</v>
      </c>
      <c r="F149" s="41">
        <f t="shared" ref="F149" si="90">E149*C149</f>
        <v>1020000</v>
      </c>
      <c r="G149" s="41">
        <v>127500</v>
      </c>
      <c r="H149" s="41">
        <f t="shared" ref="H149" si="91">G149*C149</f>
        <v>127500</v>
      </c>
      <c r="I149" s="41">
        <f t="shared" ref="I149" si="92">H149+F149</f>
        <v>1147500</v>
      </c>
      <c r="K149" s="104">
        <v>150000</v>
      </c>
      <c r="L149" s="104">
        <f t="shared" si="79"/>
        <v>22500</v>
      </c>
      <c r="M149" s="104">
        <f t="shared" si="80"/>
        <v>127500</v>
      </c>
      <c r="N149" s="104"/>
      <c r="O149" s="104"/>
    </row>
    <row r="150" spans="1:15" s="59" customFormat="1" ht="30.75" x14ac:dyDescent="0.2">
      <c r="A150" s="29"/>
      <c r="B150" s="13" t="s">
        <v>230</v>
      </c>
      <c r="C150" s="58"/>
      <c r="D150" s="58"/>
      <c r="E150" s="77"/>
      <c r="F150" s="77"/>
      <c r="G150" s="77"/>
      <c r="H150" s="77"/>
      <c r="I150" s="77"/>
      <c r="K150" s="104"/>
      <c r="L150" s="104"/>
      <c r="M150" s="104"/>
      <c r="N150" s="104"/>
      <c r="O150" s="104"/>
    </row>
    <row r="151" spans="1:15" s="59" customFormat="1" ht="28.5" x14ac:dyDescent="0.2">
      <c r="A151" s="29"/>
      <c r="B151" s="75" t="s">
        <v>231</v>
      </c>
      <c r="C151" s="58"/>
      <c r="D151" s="58"/>
      <c r="E151" s="77"/>
      <c r="F151" s="77"/>
      <c r="G151" s="77"/>
      <c r="H151" s="77"/>
      <c r="I151" s="77"/>
      <c r="K151" s="104"/>
      <c r="L151" s="104"/>
      <c r="M151" s="104"/>
      <c r="N151" s="104"/>
      <c r="O151" s="104"/>
    </row>
    <row r="152" spans="1:15" s="59" customFormat="1" ht="37.5" customHeight="1" x14ac:dyDescent="0.2">
      <c r="A152" s="29"/>
      <c r="B152" s="75" t="s">
        <v>232</v>
      </c>
      <c r="C152" s="109" t="s">
        <v>254</v>
      </c>
      <c r="D152" s="110"/>
      <c r="E152" s="110"/>
      <c r="F152" s="110"/>
      <c r="G152" s="110"/>
      <c r="H152" s="110"/>
      <c r="I152" s="111"/>
      <c r="K152" s="104"/>
      <c r="L152" s="104"/>
      <c r="M152" s="104"/>
      <c r="N152" s="104"/>
      <c r="O152" s="104"/>
    </row>
    <row r="153" spans="1:15" s="59" customFormat="1" ht="148.5" x14ac:dyDescent="0.2">
      <c r="A153" s="29">
        <v>1</v>
      </c>
      <c r="B153" s="7" t="s">
        <v>233</v>
      </c>
      <c r="C153" s="58">
        <v>1</v>
      </c>
      <c r="D153" s="58" t="s">
        <v>0</v>
      </c>
      <c r="E153" s="41"/>
      <c r="F153" s="41">
        <f t="shared" ref="F153:F157" si="93">E153*C153</f>
        <v>0</v>
      </c>
      <c r="G153" s="41"/>
      <c r="H153" s="41">
        <f t="shared" ref="H153:H157" si="94">G153*C153</f>
        <v>0</v>
      </c>
      <c r="I153" s="41">
        <f t="shared" ref="I153:I157" si="95">H153+F153</f>
        <v>0</v>
      </c>
      <c r="K153" s="104"/>
      <c r="L153" s="104"/>
      <c r="M153" s="104"/>
      <c r="N153" s="104"/>
      <c r="O153" s="104"/>
    </row>
    <row r="154" spans="1:15" s="59" customFormat="1" ht="181.5" x14ac:dyDescent="0.2">
      <c r="A154" s="29">
        <v>2</v>
      </c>
      <c r="B154" s="7" t="s">
        <v>234</v>
      </c>
      <c r="C154" s="58">
        <v>1</v>
      </c>
      <c r="D154" s="58" t="s">
        <v>0</v>
      </c>
      <c r="E154" s="41"/>
      <c r="F154" s="41">
        <f t="shared" si="93"/>
        <v>0</v>
      </c>
      <c r="G154" s="41"/>
      <c r="H154" s="41">
        <f t="shared" si="94"/>
        <v>0</v>
      </c>
      <c r="I154" s="41">
        <f t="shared" si="95"/>
        <v>0</v>
      </c>
      <c r="K154" s="104"/>
      <c r="L154" s="104"/>
      <c r="M154" s="104"/>
      <c r="N154" s="104"/>
      <c r="O154" s="104"/>
    </row>
    <row r="155" spans="1:15" s="59" customFormat="1" ht="198" x14ac:dyDescent="0.2">
      <c r="A155" s="29">
        <v>3</v>
      </c>
      <c r="B155" s="7" t="s">
        <v>235</v>
      </c>
      <c r="C155" s="58">
        <v>1</v>
      </c>
      <c r="D155" s="58" t="s">
        <v>0</v>
      </c>
      <c r="E155" s="41"/>
      <c r="F155" s="41">
        <f t="shared" si="93"/>
        <v>0</v>
      </c>
      <c r="G155" s="41"/>
      <c r="H155" s="41">
        <f t="shared" si="94"/>
        <v>0</v>
      </c>
      <c r="I155" s="41">
        <f t="shared" si="95"/>
        <v>0</v>
      </c>
      <c r="K155" s="104"/>
      <c r="L155" s="104"/>
      <c r="M155" s="104"/>
      <c r="N155" s="104"/>
      <c r="O155" s="104"/>
    </row>
    <row r="156" spans="1:15" s="59" customFormat="1" ht="165" x14ac:dyDescent="0.2">
      <c r="A156" s="29">
        <v>4</v>
      </c>
      <c r="B156" s="7" t="s">
        <v>236</v>
      </c>
      <c r="C156" s="58">
        <v>1</v>
      </c>
      <c r="D156" s="58" t="s">
        <v>0</v>
      </c>
      <c r="E156" s="41"/>
      <c r="F156" s="41">
        <f t="shared" si="93"/>
        <v>0</v>
      </c>
      <c r="G156" s="41"/>
      <c r="H156" s="41">
        <f t="shared" si="94"/>
        <v>0</v>
      </c>
      <c r="I156" s="41">
        <f t="shared" si="95"/>
        <v>0</v>
      </c>
      <c r="K156" s="104"/>
      <c r="L156" s="104"/>
      <c r="M156" s="104"/>
      <c r="N156" s="104"/>
      <c r="O156" s="104"/>
    </row>
    <row r="157" spans="1:15" s="59" customFormat="1" ht="132" x14ac:dyDescent="0.2">
      <c r="A157" s="29">
        <v>5</v>
      </c>
      <c r="B157" s="7" t="s">
        <v>237</v>
      </c>
      <c r="C157" s="58">
        <v>1</v>
      </c>
      <c r="D157" s="58" t="s">
        <v>0</v>
      </c>
      <c r="E157" s="41"/>
      <c r="F157" s="41">
        <f t="shared" si="93"/>
        <v>0</v>
      </c>
      <c r="G157" s="41"/>
      <c r="H157" s="41">
        <f t="shared" si="94"/>
        <v>0</v>
      </c>
      <c r="I157" s="41">
        <f t="shared" si="95"/>
        <v>0</v>
      </c>
      <c r="K157" s="104"/>
      <c r="L157" s="104"/>
      <c r="M157" s="104"/>
      <c r="N157" s="104"/>
      <c r="O157" s="104"/>
    </row>
    <row r="158" spans="1:15" s="59" customFormat="1" ht="16.5" x14ac:dyDescent="0.2">
      <c r="A158" s="29"/>
      <c r="B158" s="79" t="s">
        <v>238</v>
      </c>
      <c r="C158" s="58"/>
      <c r="D158" s="58"/>
      <c r="E158" s="77"/>
      <c r="F158" s="77"/>
      <c r="G158" s="77"/>
      <c r="H158" s="77"/>
      <c r="I158" s="77"/>
      <c r="K158" s="104"/>
      <c r="L158" s="104"/>
      <c r="M158" s="104"/>
      <c r="N158" s="104"/>
      <c r="O158" s="104"/>
    </row>
    <row r="159" spans="1:15" s="59" customFormat="1" ht="148.5" x14ac:dyDescent="0.2">
      <c r="A159" s="29">
        <v>6</v>
      </c>
      <c r="B159" s="7" t="s">
        <v>239</v>
      </c>
      <c r="C159" s="58">
        <v>1</v>
      </c>
      <c r="D159" s="58" t="s">
        <v>0</v>
      </c>
      <c r="E159" s="41"/>
      <c r="F159" s="41">
        <f t="shared" ref="F159:F162" si="96">E159*C159</f>
        <v>0</v>
      </c>
      <c r="G159" s="41"/>
      <c r="H159" s="41">
        <f t="shared" ref="H159:H162" si="97">G159*C159</f>
        <v>0</v>
      </c>
      <c r="I159" s="41">
        <f t="shared" ref="I159:I162" si="98">H159+F159</f>
        <v>0</v>
      </c>
      <c r="K159" s="104"/>
      <c r="L159" s="104"/>
      <c r="M159" s="104"/>
      <c r="N159" s="104"/>
      <c r="O159" s="104"/>
    </row>
    <row r="160" spans="1:15" s="59" customFormat="1" ht="148.5" x14ac:dyDescent="0.2">
      <c r="A160" s="29">
        <v>7</v>
      </c>
      <c r="B160" s="7" t="s">
        <v>240</v>
      </c>
      <c r="C160" s="58">
        <v>1</v>
      </c>
      <c r="D160" s="58" t="s">
        <v>0</v>
      </c>
      <c r="E160" s="41"/>
      <c r="F160" s="41">
        <f t="shared" si="96"/>
        <v>0</v>
      </c>
      <c r="G160" s="41"/>
      <c r="H160" s="41">
        <f t="shared" si="97"/>
        <v>0</v>
      </c>
      <c r="I160" s="41">
        <f t="shared" si="98"/>
        <v>0</v>
      </c>
      <c r="K160" s="104"/>
      <c r="L160" s="104"/>
      <c r="M160" s="104"/>
      <c r="N160" s="104"/>
      <c r="O160" s="104"/>
    </row>
    <row r="161" spans="1:15" s="59" customFormat="1" ht="148.5" x14ac:dyDescent="0.2">
      <c r="A161" s="29">
        <v>8</v>
      </c>
      <c r="B161" s="7" t="s">
        <v>241</v>
      </c>
      <c r="C161" s="58">
        <v>1</v>
      </c>
      <c r="D161" s="58" t="s">
        <v>0</v>
      </c>
      <c r="E161" s="41"/>
      <c r="F161" s="41">
        <f t="shared" si="96"/>
        <v>0</v>
      </c>
      <c r="G161" s="41"/>
      <c r="H161" s="41">
        <f t="shared" si="97"/>
        <v>0</v>
      </c>
      <c r="I161" s="41">
        <f t="shared" si="98"/>
        <v>0</v>
      </c>
      <c r="K161" s="104"/>
      <c r="L161" s="104"/>
      <c r="M161" s="104"/>
      <c r="N161" s="104"/>
      <c r="O161" s="104"/>
    </row>
    <row r="162" spans="1:15" s="59" customFormat="1" ht="132" x14ac:dyDescent="0.2">
      <c r="A162" s="29">
        <v>9</v>
      </c>
      <c r="B162" s="7" t="s">
        <v>242</v>
      </c>
      <c r="C162" s="58">
        <v>1</v>
      </c>
      <c r="D162" s="58" t="s">
        <v>0</v>
      </c>
      <c r="E162" s="41"/>
      <c r="F162" s="41">
        <f t="shared" si="96"/>
        <v>0</v>
      </c>
      <c r="G162" s="41"/>
      <c r="H162" s="41">
        <f t="shared" si="97"/>
        <v>0</v>
      </c>
      <c r="I162" s="41">
        <f t="shared" si="98"/>
        <v>0</v>
      </c>
      <c r="K162" s="104"/>
      <c r="L162" s="104"/>
      <c r="M162" s="104"/>
      <c r="N162" s="104"/>
      <c r="O162" s="104"/>
    </row>
    <row r="163" spans="1:15" x14ac:dyDescent="0.3">
      <c r="A163" s="6"/>
      <c r="B163" s="13" t="s">
        <v>85</v>
      </c>
      <c r="C163" s="26"/>
      <c r="D163" s="26"/>
      <c r="E163" s="35"/>
      <c r="F163" s="42">
        <f>SUM(F9:F162)</f>
        <v>8663824.75</v>
      </c>
      <c r="G163" s="43"/>
      <c r="H163" s="42">
        <f>SUM(H9:H162)</f>
        <v>3259941.25</v>
      </c>
      <c r="I163" s="42">
        <f>SUM(I9:I162)</f>
        <v>11923766</v>
      </c>
    </row>
  </sheetData>
  <mergeCells count="14">
    <mergeCell ref="C152:I152"/>
    <mergeCell ref="B1:H1"/>
    <mergeCell ref="B2:H2"/>
    <mergeCell ref="B3:H3"/>
    <mergeCell ref="B4:H4"/>
    <mergeCell ref="A5:C5"/>
    <mergeCell ref="H5:I5"/>
    <mergeCell ref="I7:I8"/>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M162"/>
  <sheetViews>
    <sheetView topLeftCell="A67" zoomScaleNormal="100" workbookViewId="0">
      <selection activeCell="E79" sqref="E79:H79"/>
    </sheetView>
  </sheetViews>
  <sheetFormatPr defaultRowHeight="17.2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0" width="9.140625" style="12"/>
    <col min="11" max="11" width="15.5703125" style="102" bestFit="1" customWidth="1"/>
    <col min="12" max="12" width="9.140625" style="102"/>
    <col min="13" max="13" width="11.85546875" style="102" customWidth="1"/>
    <col min="14" max="16384" width="9.140625" style="12"/>
  </cols>
  <sheetData>
    <row r="1" spans="1:13" x14ac:dyDescent="0.3">
      <c r="A1" s="44"/>
      <c r="B1" s="112" t="s">
        <v>89</v>
      </c>
      <c r="C1" s="112"/>
      <c r="D1" s="112"/>
      <c r="E1" s="112"/>
      <c r="F1" s="112"/>
      <c r="G1" s="112"/>
      <c r="H1" s="112"/>
      <c r="I1" s="45"/>
    </row>
    <row r="2" spans="1:13" x14ac:dyDescent="0.3">
      <c r="A2" s="44"/>
      <c r="B2" s="112" t="s">
        <v>90</v>
      </c>
      <c r="C2" s="112"/>
      <c r="D2" s="112"/>
      <c r="E2" s="112"/>
      <c r="F2" s="112"/>
      <c r="G2" s="112"/>
      <c r="H2" s="112"/>
      <c r="I2" s="45"/>
    </row>
    <row r="3" spans="1:13" x14ac:dyDescent="0.3">
      <c r="A3" s="44"/>
      <c r="B3" s="112" t="s">
        <v>87</v>
      </c>
      <c r="C3" s="112"/>
      <c r="D3" s="112"/>
      <c r="E3" s="112"/>
      <c r="F3" s="112"/>
      <c r="G3" s="112"/>
      <c r="H3" s="112"/>
      <c r="I3" s="45"/>
    </row>
    <row r="4" spans="1:13" x14ac:dyDescent="0.3">
      <c r="A4" s="44"/>
      <c r="B4" s="112" t="s">
        <v>91</v>
      </c>
      <c r="C4" s="112"/>
      <c r="D4" s="112"/>
      <c r="E4" s="112"/>
      <c r="F4" s="112"/>
      <c r="G4" s="112"/>
      <c r="H4" s="112"/>
      <c r="I4" s="45"/>
    </row>
    <row r="5" spans="1:13" x14ac:dyDescent="0.3">
      <c r="A5" s="106"/>
      <c r="B5" s="106"/>
      <c r="C5" s="106"/>
      <c r="D5" s="46"/>
      <c r="E5" s="45"/>
      <c r="F5" s="45"/>
      <c r="G5" s="45"/>
      <c r="H5" s="113" t="s">
        <v>92</v>
      </c>
      <c r="I5" s="113"/>
    </row>
    <row r="6" spans="1:13" ht="9" customHeight="1" x14ac:dyDescent="0.3"/>
    <row r="7" spans="1:13" s="2" customFormat="1" x14ac:dyDescent="0.25">
      <c r="A7" s="115" t="s">
        <v>53</v>
      </c>
      <c r="B7" s="115" t="s">
        <v>54</v>
      </c>
      <c r="C7" s="115" t="s">
        <v>55</v>
      </c>
      <c r="D7" s="115" t="s">
        <v>56</v>
      </c>
      <c r="E7" s="114" t="s">
        <v>24</v>
      </c>
      <c r="F7" s="114"/>
      <c r="G7" s="114" t="s">
        <v>27</v>
      </c>
      <c r="H7" s="114"/>
      <c r="I7" s="114" t="s">
        <v>28</v>
      </c>
      <c r="K7" s="103"/>
      <c r="L7" s="103"/>
      <c r="M7" s="103"/>
    </row>
    <row r="8" spans="1:13" s="2" customFormat="1" ht="28.5" x14ac:dyDescent="0.25">
      <c r="A8" s="116"/>
      <c r="B8" s="116"/>
      <c r="C8" s="116"/>
      <c r="D8" s="116"/>
      <c r="E8" s="1" t="s">
        <v>25</v>
      </c>
      <c r="F8" s="1" t="s">
        <v>26</v>
      </c>
      <c r="G8" s="1" t="s">
        <v>25</v>
      </c>
      <c r="H8" s="1" t="s">
        <v>26</v>
      </c>
      <c r="I8" s="114"/>
      <c r="K8" s="103"/>
      <c r="L8" s="103"/>
      <c r="M8" s="103"/>
    </row>
    <row r="9" spans="1:13" s="5" customFormat="1" ht="42.75" x14ac:dyDescent="0.25">
      <c r="A9" s="1"/>
      <c r="B9" s="3" t="s">
        <v>65</v>
      </c>
      <c r="C9" s="4"/>
      <c r="D9" s="4"/>
      <c r="E9" s="34"/>
      <c r="F9" s="34"/>
      <c r="G9" s="34"/>
      <c r="H9" s="34"/>
      <c r="I9" s="34"/>
      <c r="K9" s="104"/>
      <c r="L9" s="104"/>
      <c r="M9" s="104"/>
    </row>
    <row r="10" spans="1:13" s="5" customFormat="1" ht="49.5" x14ac:dyDescent="0.25">
      <c r="A10" s="6">
        <v>1</v>
      </c>
      <c r="B10" s="7" t="s">
        <v>37</v>
      </c>
      <c r="C10" s="6">
        <v>1</v>
      </c>
      <c r="D10" s="6" t="s">
        <v>0</v>
      </c>
      <c r="E10" s="41">
        <v>8500</v>
      </c>
      <c r="F10" s="41">
        <f>E10*C10</f>
        <v>8500</v>
      </c>
      <c r="G10" s="41">
        <v>12750</v>
      </c>
      <c r="H10" s="41">
        <f>G10*C10</f>
        <v>12750</v>
      </c>
      <c r="I10" s="41">
        <f>H10+F10</f>
        <v>21250</v>
      </c>
      <c r="K10" s="104">
        <v>15000</v>
      </c>
      <c r="L10" s="104">
        <f>K10*15%</f>
        <v>2250</v>
      </c>
      <c r="M10" s="104">
        <f>K10-L10</f>
        <v>12750</v>
      </c>
    </row>
    <row r="11" spans="1:13" s="5" customFormat="1" ht="49.5" x14ac:dyDescent="0.25">
      <c r="A11" s="6">
        <v>2</v>
      </c>
      <c r="B11" s="7" t="s">
        <v>38</v>
      </c>
      <c r="C11" s="6">
        <v>1</v>
      </c>
      <c r="D11" s="6" t="s">
        <v>0</v>
      </c>
      <c r="E11" s="41">
        <v>8500</v>
      </c>
      <c r="F11" s="41">
        <f>E11*C11</f>
        <v>8500</v>
      </c>
      <c r="G11" s="41">
        <v>8500</v>
      </c>
      <c r="H11" s="41">
        <f>G11*C11</f>
        <v>8500</v>
      </c>
      <c r="I11" s="41">
        <f>H11+F11</f>
        <v>17000</v>
      </c>
      <c r="K11" s="104">
        <v>10000</v>
      </c>
      <c r="L11" s="104">
        <f t="shared" ref="L11:L74" si="0">K11*15%</f>
        <v>1500</v>
      </c>
      <c r="M11" s="104">
        <f t="shared" ref="M11:M74" si="1">K11-L11</f>
        <v>8500</v>
      </c>
    </row>
    <row r="12" spans="1:13" s="5" customFormat="1" ht="132" x14ac:dyDescent="0.3">
      <c r="A12" s="6"/>
      <c r="B12" s="7" t="s">
        <v>39</v>
      </c>
      <c r="C12" s="8"/>
      <c r="D12" s="9"/>
      <c r="E12" s="35"/>
      <c r="F12" s="35"/>
      <c r="G12" s="35"/>
      <c r="H12" s="35"/>
      <c r="I12" s="35"/>
      <c r="K12" s="104"/>
      <c r="L12" s="104">
        <f t="shared" si="0"/>
        <v>0</v>
      </c>
      <c r="M12" s="104">
        <f t="shared" si="1"/>
        <v>0</v>
      </c>
    </row>
    <row r="13" spans="1:13" ht="16.5" x14ac:dyDescent="0.3">
      <c r="A13" s="10"/>
      <c r="B13" s="11"/>
      <c r="C13" s="8"/>
      <c r="D13" s="9"/>
      <c r="E13" s="35"/>
      <c r="F13" s="35"/>
      <c r="G13" s="35"/>
      <c r="H13" s="35"/>
      <c r="I13" s="35"/>
      <c r="K13" s="104"/>
      <c r="L13" s="104">
        <f t="shared" si="0"/>
        <v>0</v>
      </c>
      <c r="M13" s="104">
        <f t="shared" si="1"/>
        <v>0</v>
      </c>
    </row>
    <row r="14" spans="1:13" ht="30.75" x14ac:dyDescent="0.3">
      <c r="A14" s="6"/>
      <c r="B14" s="13" t="s">
        <v>57</v>
      </c>
      <c r="C14" s="8"/>
      <c r="D14" s="9"/>
      <c r="E14" s="35"/>
      <c r="F14" s="35"/>
      <c r="G14" s="35"/>
      <c r="H14" s="35"/>
      <c r="I14" s="35"/>
      <c r="K14" s="104"/>
      <c r="L14" s="104">
        <f t="shared" si="0"/>
        <v>0</v>
      </c>
      <c r="M14" s="104">
        <f t="shared" si="1"/>
        <v>0</v>
      </c>
    </row>
    <row r="15" spans="1:13" s="5" customFormat="1" ht="42.75" x14ac:dyDescent="0.25">
      <c r="A15" s="1"/>
      <c r="B15" s="14" t="s">
        <v>66</v>
      </c>
      <c r="C15" s="15"/>
      <c r="D15" s="15"/>
      <c r="E15" s="36"/>
      <c r="F15" s="36"/>
      <c r="G15" s="36"/>
      <c r="H15" s="36"/>
      <c r="I15" s="36"/>
      <c r="K15" s="104"/>
      <c r="L15" s="104">
        <f t="shared" si="0"/>
        <v>0</v>
      </c>
      <c r="M15" s="104">
        <f t="shared" si="1"/>
        <v>0</v>
      </c>
    </row>
    <row r="16" spans="1:13" s="5" customFormat="1" ht="33" x14ac:dyDescent="0.25">
      <c r="A16" s="6">
        <v>1</v>
      </c>
      <c r="B16" s="7" t="s">
        <v>44</v>
      </c>
      <c r="C16" s="6">
        <v>1</v>
      </c>
      <c r="D16" s="6" t="s">
        <v>0</v>
      </c>
      <c r="E16" s="41">
        <v>0</v>
      </c>
      <c r="F16" s="41">
        <f>E16*C16</f>
        <v>0</v>
      </c>
      <c r="G16" s="41">
        <v>255000</v>
      </c>
      <c r="H16" s="41">
        <f>G16*C16</f>
        <v>255000</v>
      </c>
      <c r="I16" s="41">
        <f>H16+F16</f>
        <v>255000</v>
      </c>
      <c r="K16" s="104">
        <v>300000</v>
      </c>
      <c r="L16" s="104">
        <f t="shared" si="0"/>
        <v>45000</v>
      </c>
      <c r="M16" s="104">
        <f t="shared" si="1"/>
        <v>255000</v>
      </c>
    </row>
    <row r="17" spans="1:13" s="5" customFormat="1" ht="16.5" x14ac:dyDescent="0.3">
      <c r="A17" s="6"/>
      <c r="B17" s="17"/>
      <c r="C17" s="18"/>
      <c r="D17" s="6"/>
      <c r="E17" s="35"/>
      <c r="F17" s="35"/>
      <c r="G17" s="35"/>
      <c r="H17" s="35"/>
      <c r="I17" s="35"/>
      <c r="K17" s="104"/>
      <c r="L17" s="104">
        <f t="shared" si="0"/>
        <v>0</v>
      </c>
      <c r="M17" s="104">
        <f t="shared" si="1"/>
        <v>0</v>
      </c>
    </row>
    <row r="18" spans="1:13" s="5" customFormat="1" ht="30.75" x14ac:dyDescent="0.3">
      <c r="A18" s="6"/>
      <c r="B18" s="13" t="s">
        <v>58</v>
      </c>
      <c r="C18" s="18"/>
      <c r="D18" s="6"/>
      <c r="E18" s="35"/>
      <c r="F18" s="35"/>
      <c r="G18" s="35"/>
      <c r="H18" s="35"/>
      <c r="I18" s="35"/>
      <c r="K18" s="104"/>
      <c r="L18" s="104">
        <f t="shared" si="0"/>
        <v>0</v>
      </c>
      <c r="M18" s="104">
        <f t="shared" si="1"/>
        <v>0</v>
      </c>
    </row>
    <row r="19" spans="1:13" ht="42.75" x14ac:dyDescent="0.3">
      <c r="A19" s="1"/>
      <c r="B19" s="3" t="s">
        <v>67</v>
      </c>
      <c r="C19" s="16"/>
      <c r="D19" s="16"/>
      <c r="E19" s="36"/>
      <c r="F19" s="36"/>
      <c r="G19" s="36"/>
      <c r="H19" s="36"/>
      <c r="I19" s="36"/>
      <c r="K19" s="104"/>
      <c r="L19" s="104">
        <f t="shared" si="0"/>
        <v>0</v>
      </c>
      <c r="M19" s="104">
        <f t="shared" si="1"/>
        <v>0</v>
      </c>
    </row>
    <row r="20" spans="1:13" ht="16.5" x14ac:dyDescent="0.3">
      <c r="A20" s="6"/>
      <c r="B20" s="3" t="s">
        <v>5</v>
      </c>
      <c r="C20" s="18"/>
      <c r="D20" s="6"/>
      <c r="E20" s="35"/>
      <c r="F20" s="35"/>
      <c r="G20" s="35"/>
      <c r="H20" s="35"/>
      <c r="I20" s="35"/>
      <c r="K20" s="104"/>
      <c r="L20" s="104">
        <f t="shared" si="0"/>
        <v>0</v>
      </c>
      <c r="M20" s="104">
        <f t="shared" si="1"/>
        <v>0</v>
      </c>
    </row>
    <row r="21" spans="1:13" ht="63.75" x14ac:dyDescent="0.3">
      <c r="A21" s="6">
        <v>1</v>
      </c>
      <c r="B21" s="19" t="s">
        <v>78</v>
      </c>
      <c r="C21" s="6">
        <v>1</v>
      </c>
      <c r="D21" s="6" t="s">
        <v>0</v>
      </c>
      <c r="E21" s="41">
        <v>42500</v>
      </c>
      <c r="F21" s="41">
        <f>E21*C21</f>
        <v>42500</v>
      </c>
      <c r="G21" s="41">
        <v>12750</v>
      </c>
      <c r="H21" s="41">
        <f>G21*C21</f>
        <v>12750</v>
      </c>
      <c r="I21" s="41">
        <f>H21+F21</f>
        <v>55250</v>
      </c>
      <c r="K21" s="104">
        <v>15000</v>
      </c>
      <c r="L21" s="104">
        <f t="shared" si="0"/>
        <v>2250</v>
      </c>
      <c r="M21" s="104">
        <f t="shared" si="1"/>
        <v>12750</v>
      </c>
    </row>
    <row r="22" spans="1:13" ht="16.5" x14ac:dyDescent="0.3">
      <c r="A22" s="6"/>
      <c r="B22" s="20" t="s">
        <v>6</v>
      </c>
      <c r="C22" s="21"/>
      <c r="D22" s="22"/>
      <c r="E22" s="37"/>
      <c r="F22" s="35"/>
      <c r="G22" s="35"/>
      <c r="H22" s="35"/>
      <c r="I22" s="35"/>
      <c r="K22" s="104"/>
      <c r="L22" s="104">
        <f t="shared" si="0"/>
        <v>0</v>
      </c>
      <c r="M22" s="104">
        <f t="shared" si="1"/>
        <v>0</v>
      </c>
    </row>
    <row r="23" spans="1:13" ht="49.5" x14ac:dyDescent="0.3">
      <c r="A23" s="6">
        <v>2</v>
      </c>
      <c r="B23" s="23" t="s">
        <v>77</v>
      </c>
      <c r="C23" s="22">
        <v>2</v>
      </c>
      <c r="D23" s="22" t="s">
        <v>32</v>
      </c>
      <c r="E23" s="41">
        <v>9350</v>
      </c>
      <c r="F23" s="41">
        <f>E23*C23</f>
        <v>18700</v>
      </c>
      <c r="G23" s="41">
        <v>850</v>
      </c>
      <c r="H23" s="41">
        <f>G23*C23</f>
        <v>1700</v>
      </c>
      <c r="I23" s="41">
        <f>H23+F23</f>
        <v>20400</v>
      </c>
      <c r="K23" s="104">
        <v>1000</v>
      </c>
      <c r="L23" s="104">
        <f t="shared" si="0"/>
        <v>150</v>
      </c>
      <c r="M23" s="104">
        <f t="shared" si="1"/>
        <v>850</v>
      </c>
    </row>
    <row r="24" spans="1:13" ht="16.5" x14ac:dyDescent="0.3">
      <c r="A24" s="6"/>
      <c r="B24" s="24" t="s">
        <v>7</v>
      </c>
      <c r="C24" s="6"/>
      <c r="D24" s="6"/>
      <c r="E24" s="35"/>
      <c r="F24" s="35"/>
      <c r="G24" s="35"/>
      <c r="H24" s="35"/>
      <c r="I24" s="35"/>
      <c r="K24" s="104"/>
      <c r="L24" s="104">
        <f t="shared" si="0"/>
        <v>0</v>
      </c>
      <c r="M24" s="104">
        <f t="shared" si="1"/>
        <v>0</v>
      </c>
    </row>
    <row r="25" spans="1:13" ht="49.5" x14ac:dyDescent="0.3">
      <c r="A25" s="6">
        <v>3</v>
      </c>
      <c r="B25" s="19" t="s">
        <v>76</v>
      </c>
      <c r="C25" s="6"/>
      <c r="D25" s="6"/>
      <c r="E25" s="35"/>
      <c r="F25" s="35"/>
      <c r="G25" s="35"/>
      <c r="H25" s="35"/>
      <c r="I25" s="35"/>
      <c r="K25" s="104"/>
      <c r="L25" s="104">
        <f t="shared" si="0"/>
        <v>0</v>
      </c>
      <c r="M25" s="104">
        <f t="shared" si="1"/>
        <v>0</v>
      </c>
    </row>
    <row r="26" spans="1:13" ht="16.5" x14ac:dyDescent="0.3">
      <c r="A26" s="6"/>
      <c r="B26" s="25" t="s">
        <v>36</v>
      </c>
      <c r="C26" s="6"/>
      <c r="D26" s="6"/>
      <c r="E26" s="35"/>
      <c r="F26" s="35"/>
      <c r="G26" s="35"/>
      <c r="H26" s="35"/>
      <c r="I26" s="35"/>
      <c r="K26" s="104"/>
      <c r="L26" s="104">
        <f t="shared" si="0"/>
        <v>0</v>
      </c>
      <c r="M26" s="104">
        <f t="shared" si="1"/>
        <v>0</v>
      </c>
    </row>
    <row r="27" spans="1:13" ht="16.5" x14ac:dyDescent="0.3">
      <c r="A27" s="6">
        <v>4</v>
      </c>
      <c r="B27" s="19" t="s">
        <v>31</v>
      </c>
      <c r="C27" s="6">
        <v>1</v>
      </c>
      <c r="D27" s="6" t="s">
        <v>30</v>
      </c>
      <c r="E27" s="41">
        <v>120912.5</v>
      </c>
      <c r="F27" s="41">
        <f>E27*C27</f>
        <v>120912.5</v>
      </c>
      <c r="G27" s="41">
        <v>3400</v>
      </c>
      <c r="H27" s="41">
        <f>G27*C27</f>
        <v>3400</v>
      </c>
      <c r="I27" s="41">
        <f>H27+F27</f>
        <v>124312.5</v>
      </c>
      <c r="K27" s="104">
        <v>4000</v>
      </c>
      <c r="L27" s="104">
        <f t="shared" si="0"/>
        <v>600</v>
      </c>
      <c r="M27" s="104">
        <f t="shared" si="1"/>
        <v>3400</v>
      </c>
    </row>
    <row r="28" spans="1:13" ht="16.5" x14ac:dyDescent="0.3">
      <c r="A28" s="6"/>
      <c r="B28" s="25" t="s">
        <v>1</v>
      </c>
      <c r="C28" s="6"/>
      <c r="D28" s="6"/>
      <c r="E28" s="35"/>
      <c r="F28" s="35"/>
      <c r="G28" s="35"/>
      <c r="H28" s="35"/>
      <c r="I28" s="35"/>
      <c r="K28" s="104"/>
      <c r="L28" s="104">
        <f t="shared" si="0"/>
        <v>0</v>
      </c>
      <c r="M28" s="104">
        <f t="shared" si="1"/>
        <v>0</v>
      </c>
    </row>
    <row r="29" spans="1:13" ht="16.5" x14ac:dyDescent="0.3">
      <c r="A29" s="6">
        <v>5</v>
      </c>
      <c r="B29" s="19" t="s">
        <v>22</v>
      </c>
      <c r="C29" s="6">
        <v>1</v>
      </c>
      <c r="D29" s="6" t="s">
        <v>30</v>
      </c>
      <c r="E29" s="41">
        <v>386750</v>
      </c>
      <c r="F29" s="41">
        <f>E29*C29</f>
        <v>386750</v>
      </c>
      <c r="G29" s="41">
        <v>4250</v>
      </c>
      <c r="H29" s="41">
        <f>G29*C29</f>
        <v>4250</v>
      </c>
      <c r="I29" s="41">
        <f>H29+F29</f>
        <v>391000</v>
      </c>
      <c r="K29" s="104">
        <v>5000</v>
      </c>
      <c r="L29" s="104">
        <f t="shared" si="0"/>
        <v>750</v>
      </c>
      <c r="M29" s="104">
        <f t="shared" si="1"/>
        <v>4250</v>
      </c>
    </row>
    <row r="30" spans="1:13" ht="16.5" x14ac:dyDescent="0.3">
      <c r="A30" s="6"/>
      <c r="B30" s="25" t="s">
        <v>35</v>
      </c>
      <c r="C30" s="6"/>
      <c r="D30" s="6"/>
      <c r="E30" s="35"/>
      <c r="F30" s="35"/>
      <c r="G30" s="35"/>
      <c r="H30" s="35"/>
      <c r="I30" s="35"/>
      <c r="K30" s="104"/>
      <c r="L30" s="104">
        <f t="shared" si="0"/>
        <v>0</v>
      </c>
      <c r="M30" s="104">
        <f t="shared" si="1"/>
        <v>0</v>
      </c>
    </row>
    <row r="31" spans="1:13" ht="16.5" x14ac:dyDescent="0.3">
      <c r="A31" s="6">
        <v>6</v>
      </c>
      <c r="B31" s="19" t="s">
        <v>2</v>
      </c>
      <c r="C31" s="6">
        <v>1</v>
      </c>
      <c r="D31" s="6" t="s">
        <v>30</v>
      </c>
      <c r="E31" s="41">
        <v>46750</v>
      </c>
      <c r="F31" s="41">
        <f>E31*C31</f>
        <v>46750</v>
      </c>
      <c r="G31" s="41">
        <v>1700</v>
      </c>
      <c r="H31" s="41">
        <f>G31*C31</f>
        <v>1700</v>
      </c>
      <c r="I31" s="41">
        <f>H31+F31</f>
        <v>48450</v>
      </c>
      <c r="K31" s="104">
        <v>2000</v>
      </c>
      <c r="L31" s="104">
        <f t="shared" si="0"/>
        <v>300</v>
      </c>
      <c r="M31" s="104">
        <f t="shared" si="1"/>
        <v>1700</v>
      </c>
    </row>
    <row r="32" spans="1:13" ht="16.5" x14ac:dyDescent="0.3">
      <c r="A32" s="6"/>
      <c r="B32" s="25" t="s">
        <v>8</v>
      </c>
      <c r="C32" s="6"/>
      <c r="D32" s="6"/>
      <c r="E32" s="35"/>
      <c r="F32" s="35"/>
      <c r="G32" s="35"/>
      <c r="H32" s="35"/>
      <c r="I32" s="35"/>
      <c r="K32" s="104"/>
      <c r="L32" s="104">
        <f t="shared" si="0"/>
        <v>0</v>
      </c>
      <c r="M32" s="104">
        <f t="shared" si="1"/>
        <v>0</v>
      </c>
    </row>
    <row r="33" spans="1:13" ht="49.5" x14ac:dyDescent="0.3">
      <c r="A33" s="6">
        <v>7</v>
      </c>
      <c r="B33" s="19" t="s">
        <v>75</v>
      </c>
      <c r="C33" s="6">
        <v>1</v>
      </c>
      <c r="D33" s="6" t="s">
        <v>0</v>
      </c>
      <c r="E33" s="41">
        <v>127500</v>
      </c>
      <c r="F33" s="41">
        <f>E33*C33</f>
        <v>127500</v>
      </c>
      <c r="G33" s="41">
        <v>25500</v>
      </c>
      <c r="H33" s="41">
        <f>G33*C33</f>
        <v>25500</v>
      </c>
      <c r="I33" s="41">
        <f>H33+F33</f>
        <v>153000</v>
      </c>
      <c r="K33" s="104">
        <v>30000</v>
      </c>
      <c r="L33" s="104">
        <f t="shared" si="0"/>
        <v>4500</v>
      </c>
      <c r="M33" s="104">
        <f t="shared" si="1"/>
        <v>25500</v>
      </c>
    </row>
    <row r="34" spans="1:13" ht="16.5" x14ac:dyDescent="0.3">
      <c r="A34" s="6"/>
      <c r="B34" s="25" t="s">
        <v>9</v>
      </c>
      <c r="C34" s="26"/>
      <c r="D34" s="26"/>
      <c r="E34" s="35"/>
      <c r="F34" s="35"/>
      <c r="G34" s="35"/>
      <c r="H34" s="35"/>
      <c r="I34" s="35"/>
      <c r="K34" s="104"/>
      <c r="L34" s="104">
        <f t="shared" si="0"/>
        <v>0</v>
      </c>
      <c r="M34" s="104">
        <f t="shared" si="1"/>
        <v>0</v>
      </c>
    </row>
    <row r="35" spans="1:13" ht="49.5" x14ac:dyDescent="0.3">
      <c r="A35" s="6">
        <v>8</v>
      </c>
      <c r="B35" s="19" t="s">
        <v>74</v>
      </c>
      <c r="C35" s="6">
        <v>1</v>
      </c>
      <c r="D35" s="6" t="s">
        <v>0</v>
      </c>
      <c r="E35" s="41">
        <v>29750</v>
      </c>
      <c r="F35" s="41">
        <f>E35*C35</f>
        <v>29750</v>
      </c>
      <c r="G35" s="41">
        <v>38250</v>
      </c>
      <c r="H35" s="41">
        <f>G35*C35</f>
        <v>38250</v>
      </c>
      <c r="I35" s="41">
        <f>H35+F35</f>
        <v>68000</v>
      </c>
      <c r="K35" s="104">
        <v>45000</v>
      </c>
      <c r="L35" s="104">
        <f t="shared" si="0"/>
        <v>6750</v>
      </c>
      <c r="M35" s="104">
        <f t="shared" si="1"/>
        <v>38250</v>
      </c>
    </row>
    <row r="36" spans="1:13" ht="16.5" x14ac:dyDescent="0.3">
      <c r="A36" s="6"/>
      <c r="B36" s="25" t="s">
        <v>10</v>
      </c>
      <c r="C36" s="6"/>
      <c r="D36" s="6"/>
      <c r="E36" s="35"/>
      <c r="F36" s="35"/>
      <c r="G36" s="35"/>
      <c r="H36" s="35"/>
      <c r="I36" s="35"/>
      <c r="K36" s="104"/>
      <c r="L36" s="104">
        <f t="shared" si="0"/>
        <v>0</v>
      </c>
      <c r="M36" s="104">
        <f t="shared" si="1"/>
        <v>0</v>
      </c>
    </row>
    <row r="37" spans="1:13" ht="49.5" x14ac:dyDescent="0.3">
      <c r="A37" s="6">
        <v>9</v>
      </c>
      <c r="B37" s="19" t="s">
        <v>73</v>
      </c>
      <c r="C37" s="6">
        <v>1</v>
      </c>
      <c r="D37" s="6" t="s">
        <v>0</v>
      </c>
      <c r="E37" s="41">
        <v>25500</v>
      </c>
      <c r="F37" s="41">
        <f>E37*C37</f>
        <v>25500</v>
      </c>
      <c r="G37" s="41">
        <v>8500</v>
      </c>
      <c r="H37" s="41">
        <f>G37*C37</f>
        <v>8500</v>
      </c>
      <c r="I37" s="41">
        <f>H37+F37</f>
        <v>34000</v>
      </c>
      <c r="K37" s="104">
        <v>10000</v>
      </c>
      <c r="L37" s="104">
        <f t="shared" si="0"/>
        <v>1500</v>
      </c>
      <c r="M37" s="104">
        <f t="shared" si="1"/>
        <v>8500</v>
      </c>
    </row>
    <row r="38" spans="1:13" ht="16.5" x14ac:dyDescent="0.3">
      <c r="A38" s="6"/>
      <c r="B38" s="27"/>
      <c r="C38" s="26"/>
      <c r="D38" s="26"/>
      <c r="E38" s="35"/>
      <c r="F38" s="35"/>
      <c r="G38" s="35"/>
      <c r="H38" s="35"/>
      <c r="I38" s="35"/>
      <c r="K38" s="104"/>
      <c r="L38" s="104">
        <f t="shared" si="0"/>
        <v>0</v>
      </c>
      <c r="M38" s="104">
        <f t="shared" si="1"/>
        <v>0</v>
      </c>
    </row>
    <row r="39" spans="1:13" ht="30.75" x14ac:dyDescent="0.3">
      <c r="A39" s="6"/>
      <c r="B39" s="13" t="s">
        <v>59</v>
      </c>
      <c r="C39" s="26"/>
      <c r="D39" s="26"/>
      <c r="E39" s="35"/>
      <c r="F39" s="35"/>
      <c r="G39" s="35"/>
      <c r="H39" s="35"/>
      <c r="I39" s="35"/>
      <c r="K39" s="104"/>
      <c r="L39" s="104">
        <f t="shared" si="0"/>
        <v>0</v>
      </c>
      <c r="M39" s="104">
        <f t="shared" si="1"/>
        <v>0</v>
      </c>
    </row>
    <row r="40" spans="1:13" ht="42.75" x14ac:dyDescent="0.3">
      <c r="A40" s="1"/>
      <c r="B40" s="3" t="s">
        <v>68</v>
      </c>
      <c r="C40" s="15"/>
      <c r="D40" s="15"/>
      <c r="E40" s="38"/>
      <c r="F40" s="38"/>
      <c r="G40" s="38"/>
      <c r="H40" s="38"/>
      <c r="I40" s="38"/>
      <c r="K40" s="104"/>
      <c r="L40" s="104">
        <f t="shared" si="0"/>
        <v>0</v>
      </c>
      <c r="M40" s="104">
        <f t="shared" si="1"/>
        <v>0</v>
      </c>
    </row>
    <row r="41" spans="1:13" ht="16.5" x14ac:dyDescent="0.3">
      <c r="A41" s="6"/>
      <c r="B41" s="25" t="s">
        <v>11</v>
      </c>
      <c r="C41" s="28"/>
      <c r="D41" s="28"/>
      <c r="E41" s="39"/>
      <c r="F41" s="39"/>
      <c r="G41" s="39"/>
      <c r="H41" s="39"/>
      <c r="I41" s="39"/>
      <c r="K41" s="104"/>
      <c r="L41" s="104">
        <f t="shared" si="0"/>
        <v>0</v>
      </c>
      <c r="M41" s="104">
        <f t="shared" si="1"/>
        <v>0</v>
      </c>
    </row>
    <row r="42" spans="1:13" ht="115.5" x14ac:dyDescent="0.3">
      <c r="A42" s="6">
        <v>1</v>
      </c>
      <c r="B42" s="19" t="s">
        <v>45</v>
      </c>
      <c r="C42" s="26">
        <v>1</v>
      </c>
      <c r="D42" s="26" t="s">
        <v>0</v>
      </c>
      <c r="E42" s="41">
        <v>0</v>
      </c>
      <c r="F42" s="41">
        <f>E42*C42</f>
        <v>0</v>
      </c>
      <c r="G42" s="41">
        <v>34000</v>
      </c>
      <c r="H42" s="41">
        <f>G42*C42</f>
        <v>34000</v>
      </c>
      <c r="I42" s="41">
        <f>H42+F42</f>
        <v>34000</v>
      </c>
      <c r="K42" s="104">
        <v>40000</v>
      </c>
      <c r="L42" s="104">
        <f t="shared" si="0"/>
        <v>6000</v>
      </c>
      <c r="M42" s="104">
        <f t="shared" si="1"/>
        <v>34000</v>
      </c>
    </row>
    <row r="43" spans="1:13" ht="33" x14ac:dyDescent="0.3">
      <c r="A43" s="6">
        <v>2</v>
      </c>
      <c r="B43" s="19" t="s">
        <v>40</v>
      </c>
      <c r="C43" s="26">
        <v>1</v>
      </c>
      <c r="D43" s="26" t="s">
        <v>0</v>
      </c>
      <c r="E43" s="41">
        <v>12750</v>
      </c>
      <c r="F43" s="41">
        <f t="shared" ref="F43:F44" si="2">E43*C43</f>
        <v>12750</v>
      </c>
      <c r="G43" s="41">
        <v>29750</v>
      </c>
      <c r="H43" s="41">
        <f t="shared" ref="H43:H44" si="3">G43*C43</f>
        <v>29750</v>
      </c>
      <c r="I43" s="41">
        <f t="shared" ref="I43:I44" si="4">H43+F43</f>
        <v>42500</v>
      </c>
      <c r="K43" s="104">
        <v>35000</v>
      </c>
      <c r="L43" s="104">
        <f t="shared" si="0"/>
        <v>5250</v>
      </c>
      <c r="M43" s="104">
        <f t="shared" si="1"/>
        <v>29750</v>
      </c>
    </row>
    <row r="44" spans="1:13" ht="33" x14ac:dyDescent="0.3">
      <c r="A44" s="6">
        <v>3</v>
      </c>
      <c r="B44" s="19" t="s">
        <v>41</v>
      </c>
      <c r="C44" s="26">
        <v>1</v>
      </c>
      <c r="D44" s="26" t="s">
        <v>0</v>
      </c>
      <c r="E44" s="41">
        <v>0</v>
      </c>
      <c r="F44" s="41">
        <f t="shared" si="2"/>
        <v>0</v>
      </c>
      <c r="G44" s="41">
        <v>34000</v>
      </c>
      <c r="H44" s="41">
        <f t="shared" si="3"/>
        <v>34000</v>
      </c>
      <c r="I44" s="41">
        <f t="shared" si="4"/>
        <v>34000</v>
      </c>
      <c r="K44" s="104">
        <v>40000</v>
      </c>
      <c r="L44" s="104">
        <f t="shared" si="0"/>
        <v>6000</v>
      </c>
      <c r="M44" s="104">
        <f t="shared" si="1"/>
        <v>34000</v>
      </c>
    </row>
    <row r="45" spans="1:13" ht="16.5" x14ac:dyDescent="0.3">
      <c r="A45" s="6"/>
      <c r="B45" s="27"/>
      <c r="C45" s="26"/>
      <c r="D45" s="26"/>
      <c r="E45" s="35"/>
      <c r="F45" s="35"/>
      <c r="G45" s="35"/>
      <c r="H45" s="35"/>
      <c r="I45" s="35"/>
      <c r="K45" s="104"/>
      <c r="L45" s="104">
        <f t="shared" si="0"/>
        <v>0</v>
      </c>
      <c r="M45" s="104">
        <f t="shared" si="1"/>
        <v>0</v>
      </c>
    </row>
    <row r="46" spans="1:13" ht="30.75" x14ac:dyDescent="0.3">
      <c r="A46" s="6"/>
      <c r="B46" s="13" t="s">
        <v>60</v>
      </c>
      <c r="C46" s="26"/>
      <c r="D46" s="26"/>
      <c r="E46" s="35"/>
      <c r="F46" s="35"/>
      <c r="G46" s="35"/>
      <c r="H46" s="35"/>
      <c r="I46" s="35"/>
      <c r="K46" s="104"/>
      <c r="L46" s="104">
        <f t="shared" si="0"/>
        <v>0</v>
      </c>
      <c r="M46" s="104">
        <f t="shared" si="1"/>
        <v>0</v>
      </c>
    </row>
    <row r="47" spans="1:13" ht="42.75" x14ac:dyDescent="0.3">
      <c r="A47" s="6"/>
      <c r="B47" s="3" t="s">
        <v>69</v>
      </c>
      <c r="C47" s="26"/>
      <c r="D47" s="26"/>
      <c r="E47" s="35"/>
      <c r="F47" s="35"/>
      <c r="G47" s="35"/>
      <c r="H47" s="35"/>
      <c r="I47" s="35"/>
      <c r="K47" s="104"/>
      <c r="L47" s="104">
        <f t="shared" si="0"/>
        <v>0</v>
      </c>
      <c r="M47" s="104">
        <f t="shared" si="1"/>
        <v>0</v>
      </c>
    </row>
    <row r="48" spans="1:13" ht="16.5" x14ac:dyDescent="0.3">
      <c r="A48" s="1"/>
      <c r="B48" s="14" t="s">
        <v>3</v>
      </c>
      <c r="C48" s="15"/>
      <c r="D48" s="15"/>
      <c r="E48" s="38"/>
      <c r="F48" s="38"/>
      <c r="G48" s="38"/>
      <c r="H48" s="38"/>
      <c r="I48" s="38"/>
      <c r="K48" s="104"/>
      <c r="L48" s="104">
        <f t="shared" si="0"/>
        <v>0</v>
      </c>
      <c r="M48" s="104">
        <f t="shared" si="1"/>
        <v>0</v>
      </c>
    </row>
    <row r="49" spans="1:13" ht="115.5" x14ac:dyDescent="0.3">
      <c r="A49" s="6">
        <v>1</v>
      </c>
      <c r="B49" s="19" t="s">
        <v>46</v>
      </c>
      <c r="C49" s="8"/>
      <c r="D49" s="9"/>
      <c r="E49" s="37"/>
      <c r="F49" s="37"/>
      <c r="G49" s="37"/>
      <c r="H49" s="37"/>
      <c r="I49" s="37"/>
      <c r="K49" s="104"/>
      <c r="L49" s="104">
        <f t="shared" si="0"/>
        <v>0</v>
      </c>
      <c r="M49" s="104">
        <f t="shared" si="1"/>
        <v>0</v>
      </c>
    </row>
    <row r="50" spans="1:13" ht="16.5" x14ac:dyDescent="0.3">
      <c r="A50" s="6" t="s">
        <v>79</v>
      </c>
      <c r="B50" s="19" t="s">
        <v>21</v>
      </c>
      <c r="C50" s="26">
        <v>1</v>
      </c>
      <c r="D50" s="26" t="s">
        <v>30</v>
      </c>
      <c r="E50" s="41">
        <v>193800</v>
      </c>
      <c r="F50" s="41">
        <f>E50*C50</f>
        <v>193800</v>
      </c>
      <c r="G50" s="41">
        <v>8500</v>
      </c>
      <c r="H50" s="41">
        <f>G50*C50</f>
        <v>8500</v>
      </c>
      <c r="I50" s="41">
        <f>H50+F50</f>
        <v>202300</v>
      </c>
      <c r="K50" s="104">
        <v>10000</v>
      </c>
      <c r="L50" s="104">
        <f t="shared" si="0"/>
        <v>1500</v>
      </c>
      <c r="M50" s="104">
        <f t="shared" si="1"/>
        <v>8500</v>
      </c>
    </row>
    <row r="51" spans="1:13" ht="16.5" x14ac:dyDescent="0.3">
      <c r="A51" s="6"/>
      <c r="B51" s="27"/>
      <c r="C51" s="26"/>
      <c r="D51" s="26"/>
      <c r="E51" s="35"/>
      <c r="F51" s="35"/>
      <c r="G51" s="35"/>
      <c r="H51" s="35"/>
      <c r="I51" s="35"/>
      <c r="K51" s="104"/>
      <c r="L51" s="104">
        <f t="shared" si="0"/>
        <v>0</v>
      </c>
      <c r="M51" s="104">
        <f t="shared" si="1"/>
        <v>0</v>
      </c>
    </row>
    <row r="52" spans="1:13" ht="30.75" x14ac:dyDescent="0.3">
      <c r="A52" s="6"/>
      <c r="B52" s="13" t="s">
        <v>61</v>
      </c>
      <c r="C52" s="26"/>
      <c r="D52" s="26"/>
      <c r="E52" s="35"/>
      <c r="F52" s="35"/>
      <c r="G52" s="35"/>
      <c r="H52" s="35"/>
      <c r="I52" s="35"/>
      <c r="K52" s="104"/>
      <c r="L52" s="104">
        <f t="shared" si="0"/>
        <v>0</v>
      </c>
      <c r="M52" s="104">
        <f t="shared" si="1"/>
        <v>0</v>
      </c>
    </row>
    <row r="53" spans="1:13" ht="28.5" x14ac:dyDescent="0.3">
      <c r="A53" s="6"/>
      <c r="B53" s="3" t="s">
        <v>70</v>
      </c>
      <c r="C53" s="26"/>
      <c r="D53" s="26"/>
      <c r="E53" s="35"/>
      <c r="F53" s="35"/>
      <c r="G53" s="35"/>
      <c r="H53" s="35"/>
      <c r="I53" s="35"/>
      <c r="K53" s="104"/>
      <c r="L53" s="104">
        <f t="shared" si="0"/>
        <v>0</v>
      </c>
      <c r="M53" s="104">
        <f t="shared" si="1"/>
        <v>0</v>
      </c>
    </row>
    <row r="54" spans="1:13" ht="16.5" x14ac:dyDescent="0.3">
      <c r="A54" s="1"/>
      <c r="B54" s="19" t="s">
        <v>4</v>
      </c>
      <c r="C54" s="15"/>
      <c r="D54" s="15"/>
      <c r="E54" s="38"/>
      <c r="F54" s="38"/>
      <c r="G54" s="38"/>
      <c r="H54" s="38"/>
      <c r="I54" s="38"/>
      <c r="K54" s="104"/>
      <c r="L54" s="104">
        <f t="shared" si="0"/>
        <v>0</v>
      </c>
      <c r="M54" s="104">
        <f t="shared" si="1"/>
        <v>0</v>
      </c>
    </row>
    <row r="55" spans="1:13" ht="16.5" x14ac:dyDescent="0.3">
      <c r="A55" s="6"/>
      <c r="B55" s="25" t="s">
        <v>12</v>
      </c>
      <c r="C55" s="8"/>
      <c r="D55" s="9"/>
      <c r="E55" s="35"/>
      <c r="F55" s="35"/>
      <c r="G55" s="35"/>
      <c r="H55" s="35"/>
      <c r="I55" s="35"/>
      <c r="K55" s="104"/>
      <c r="L55" s="104">
        <f t="shared" si="0"/>
        <v>0</v>
      </c>
      <c r="M55" s="104">
        <f t="shared" si="1"/>
        <v>0</v>
      </c>
    </row>
    <row r="56" spans="1:13" ht="99" x14ac:dyDescent="0.3">
      <c r="A56" s="6">
        <v>1</v>
      </c>
      <c r="B56" s="19" t="s">
        <v>47</v>
      </c>
      <c r="C56" s="8"/>
      <c r="D56" s="9"/>
      <c r="E56" s="35"/>
      <c r="F56" s="35"/>
      <c r="G56" s="35"/>
      <c r="H56" s="35"/>
      <c r="I56" s="35"/>
      <c r="K56" s="104"/>
      <c r="L56" s="104">
        <f t="shared" si="0"/>
        <v>0</v>
      </c>
      <c r="M56" s="104">
        <f t="shared" si="1"/>
        <v>0</v>
      </c>
    </row>
    <row r="57" spans="1:13" ht="16.5" x14ac:dyDescent="0.3">
      <c r="A57" s="29" t="s">
        <v>79</v>
      </c>
      <c r="B57" s="19" t="s">
        <v>15</v>
      </c>
      <c r="C57" s="26">
        <v>700</v>
      </c>
      <c r="D57" s="26" t="s">
        <v>29</v>
      </c>
      <c r="E57" s="41">
        <v>510</v>
      </c>
      <c r="F57" s="41">
        <f>E57*C57</f>
        <v>357000</v>
      </c>
      <c r="G57" s="41">
        <v>212.5</v>
      </c>
      <c r="H57" s="41">
        <f>G57*C57</f>
        <v>148750</v>
      </c>
      <c r="I57" s="41">
        <f>H57+F57</f>
        <v>505750</v>
      </c>
      <c r="K57" s="104">
        <v>250</v>
      </c>
      <c r="L57" s="104">
        <f t="shared" si="0"/>
        <v>37.5</v>
      </c>
      <c r="M57" s="104">
        <f t="shared" si="1"/>
        <v>212.5</v>
      </c>
    </row>
    <row r="58" spans="1:13" ht="16.5" x14ac:dyDescent="0.3">
      <c r="A58" s="29" t="s">
        <v>80</v>
      </c>
      <c r="B58" s="19" t="s">
        <v>16</v>
      </c>
      <c r="C58" s="26">
        <v>60</v>
      </c>
      <c r="D58" s="26" t="s">
        <v>29</v>
      </c>
      <c r="E58" s="41">
        <v>637.5</v>
      </c>
      <c r="F58" s="41">
        <f t="shared" ref="F58:F62" si="5">E58*C58</f>
        <v>38250</v>
      </c>
      <c r="G58" s="41">
        <v>255</v>
      </c>
      <c r="H58" s="41">
        <f t="shared" ref="H58:H62" si="6">G58*C58</f>
        <v>15300</v>
      </c>
      <c r="I58" s="41">
        <f t="shared" ref="I58:I62" si="7">H58+F58</f>
        <v>53550</v>
      </c>
      <c r="K58" s="104">
        <v>300</v>
      </c>
      <c r="L58" s="104">
        <f t="shared" si="0"/>
        <v>45</v>
      </c>
      <c r="M58" s="104">
        <f t="shared" si="1"/>
        <v>255</v>
      </c>
    </row>
    <row r="59" spans="1:13" ht="16.5" x14ac:dyDescent="0.3">
      <c r="A59" s="29" t="s">
        <v>81</v>
      </c>
      <c r="B59" s="19" t="s">
        <v>17</v>
      </c>
      <c r="C59" s="26">
        <v>100</v>
      </c>
      <c r="D59" s="26" t="s">
        <v>29</v>
      </c>
      <c r="E59" s="41">
        <v>841.5</v>
      </c>
      <c r="F59" s="41">
        <f t="shared" si="5"/>
        <v>84150</v>
      </c>
      <c r="G59" s="41">
        <v>297.5</v>
      </c>
      <c r="H59" s="41">
        <f t="shared" si="6"/>
        <v>29750</v>
      </c>
      <c r="I59" s="41">
        <f t="shared" si="7"/>
        <v>113900</v>
      </c>
      <c r="K59" s="104">
        <v>350</v>
      </c>
      <c r="L59" s="104">
        <f t="shared" si="0"/>
        <v>52.5</v>
      </c>
      <c r="M59" s="104">
        <f t="shared" si="1"/>
        <v>297.5</v>
      </c>
    </row>
    <row r="60" spans="1:13" ht="16.5" x14ac:dyDescent="0.3">
      <c r="A60" s="29" t="s">
        <v>82</v>
      </c>
      <c r="B60" s="19" t="s">
        <v>18</v>
      </c>
      <c r="C60" s="26">
        <v>120</v>
      </c>
      <c r="D60" s="26" t="s">
        <v>29</v>
      </c>
      <c r="E60" s="41">
        <v>985.15</v>
      </c>
      <c r="F60" s="41">
        <f t="shared" si="5"/>
        <v>118218</v>
      </c>
      <c r="G60" s="41">
        <v>340</v>
      </c>
      <c r="H60" s="41">
        <f t="shared" si="6"/>
        <v>40800</v>
      </c>
      <c r="I60" s="41">
        <f t="shared" si="7"/>
        <v>159018</v>
      </c>
      <c r="K60" s="104">
        <v>400</v>
      </c>
      <c r="L60" s="104">
        <f t="shared" si="0"/>
        <v>60</v>
      </c>
      <c r="M60" s="104">
        <f t="shared" si="1"/>
        <v>340</v>
      </c>
    </row>
    <row r="61" spans="1:13" ht="16.5" x14ac:dyDescent="0.3">
      <c r="A61" s="29" t="s">
        <v>83</v>
      </c>
      <c r="B61" s="19" t="s">
        <v>19</v>
      </c>
      <c r="C61" s="26">
        <v>260</v>
      </c>
      <c r="D61" s="26" t="s">
        <v>29</v>
      </c>
      <c r="E61" s="41">
        <v>1529.15</v>
      </c>
      <c r="F61" s="41">
        <f t="shared" si="5"/>
        <v>397579</v>
      </c>
      <c r="G61" s="41">
        <v>382.5</v>
      </c>
      <c r="H61" s="41">
        <f t="shared" si="6"/>
        <v>99450</v>
      </c>
      <c r="I61" s="41">
        <f t="shared" si="7"/>
        <v>497029</v>
      </c>
      <c r="K61" s="104">
        <v>450</v>
      </c>
      <c r="L61" s="104">
        <f t="shared" si="0"/>
        <v>67.5</v>
      </c>
      <c r="M61" s="104">
        <f t="shared" si="1"/>
        <v>382.5</v>
      </c>
    </row>
    <row r="62" spans="1:13" ht="16.5" x14ac:dyDescent="0.3">
      <c r="A62" s="29" t="s">
        <v>84</v>
      </c>
      <c r="B62" s="19" t="s">
        <v>20</v>
      </c>
      <c r="C62" s="26">
        <v>80</v>
      </c>
      <c r="D62" s="26" t="s">
        <v>29</v>
      </c>
      <c r="E62" s="41">
        <v>1963.5</v>
      </c>
      <c r="F62" s="41">
        <f t="shared" si="5"/>
        <v>157080</v>
      </c>
      <c r="G62" s="41">
        <v>425</v>
      </c>
      <c r="H62" s="41">
        <f t="shared" si="6"/>
        <v>34000</v>
      </c>
      <c r="I62" s="41">
        <f t="shared" si="7"/>
        <v>191080</v>
      </c>
      <c r="K62" s="104">
        <v>500</v>
      </c>
      <c r="L62" s="104">
        <f t="shared" si="0"/>
        <v>75</v>
      </c>
      <c r="M62" s="104">
        <f t="shared" si="1"/>
        <v>425</v>
      </c>
    </row>
    <row r="63" spans="1:13" ht="16.5" x14ac:dyDescent="0.3">
      <c r="A63" s="6"/>
      <c r="B63" s="27"/>
      <c r="C63" s="18"/>
      <c r="D63" s="18"/>
      <c r="E63" s="35"/>
      <c r="F63" s="35"/>
      <c r="G63" s="35"/>
      <c r="H63" s="35"/>
      <c r="I63" s="35"/>
      <c r="K63" s="104"/>
      <c r="L63" s="104">
        <f t="shared" si="0"/>
        <v>0</v>
      </c>
      <c r="M63" s="104">
        <f t="shared" si="1"/>
        <v>0</v>
      </c>
    </row>
    <row r="64" spans="1:13" ht="30.75" x14ac:dyDescent="0.3">
      <c r="A64" s="6"/>
      <c r="B64" s="13" t="s">
        <v>62</v>
      </c>
      <c r="C64" s="18"/>
      <c r="D64" s="18"/>
      <c r="E64" s="35"/>
      <c r="F64" s="35"/>
      <c r="G64" s="35"/>
      <c r="H64" s="35"/>
      <c r="I64" s="35"/>
      <c r="K64" s="104"/>
      <c r="L64" s="104">
        <f t="shared" si="0"/>
        <v>0</v>
      </c>
      <c r="M64" s="104">
        <f t="shared" si="1"/>
        <v>0</v>
      </c>
    </row>
    <row r="65" spans="1:13" ht="28.5" x14ac:dyDescent="0.3">
      <c r="A65" s="6"/>
      <c r="B65" s="3" t="s">
        <v>71</v>
      </c>
      <c r="C65" s="18"/>
      <c r="D65" s="18"/>
      <c r="E65" s="35"/>
      <c r="F65" s="35"/>
      <c r="G65" s="35"/>
      <c r="H65" s="35"/>
      <c r="I65" s="35"/>
      <c r="K65" s="105"/>
      <c r="L65" s="104">
        <f t="shared" si="0"/>
        <v>0</v>
      </c>
      <c r="M65" s="104">
        <f t="shared" si="1"/>
        <v>0</v>
      </c>
    </row>
    <row r="66" spans="1:13" ht="16.5" x14ac:dyDescent="0.3">
      <c r="A66" s="6"/>
      <c r="B66" s="14" t="s">
        <v>13</v>
      </c>
      <c r="C66" s="8"/>
      <c r="D66" s="9"/>
      <c r="E66" s="35"/>
      <c r="F66" s="35"/>
      <c r="G66" s="35"/>
      <c r="H66" s="35"/>
      <c r="I66" s="35"/>
      <c r="K66" s="104"/>
      <c r="L66" s="104">
        <f t="shared" si="0"/>
        <v>0</v>
      </c>
      <c r="M66" s="104">
        <f t="shared" si="1"/>
        <v>0</v>
      </c>
    </row>
    <row r="67" spans="1:13" ht="49.5" x14ac:dyDescent="0.3">
      <c r="A67" s="6">
        <v>1</v>
      </c>
      <c r="B67" s="19" t="s">
        <v>48</v>
      </c>
      <c r="C67" s="8"/>
      <c r="D67" s="9"/>
      <c r="E67" s="35"/>
      <c r="F67" s="35"/>
      <c r="G67" s="35"/>
      <c r="H67" s="35"/>
      <c r="I67" s="35"/>
      <c r="K67" s="104"/>
      <c r="L67" s="104">
        <f t="shared" si="0"/>
        <v>0</v>
      </c>
      <c r="M67" s="104">
        <f t="shared" si="1"/>
        <v>0</v>
      </c>
    </row>
    <row r="68" spans="1:13" ht="49.5" x14ac:dyDescent="0.3">
      <c r="A68" s="6" t="s">
        <v>79</v>
      </c>
      <c r="B68" s="19" t="s">
        <v>23</v>
      </c>
      <c r="C68" s="26">
        <v>90</v>
      </c>
      <c r="D68" s="26" t="s">
        <v>32</v>
      </c>
      <c r="E68" s="41">
        <v>6630</v>
      </c>
      <c r="F68" s="41">
        <f>E68*C68</f>
        <v>596700</v>
      </c>
      <c r="G68" s="41">
        <v>637.5</v>
      </c>
      <c r="H68" s="41">
        <f>G68*C68</f>
        <v>57375</v>
      </c>
      <c r="I68" s="41">
        <f>H68+F68</f>
        <v>654075</v>
      </c>
      <c r="K68" s="104">
        <v>750</v>
      </c>
      <c r="L68" s="104">
        <f t="shared" si="0"/>
        <v>112.5</v>
      </c>
      <c r="M68" s="104">
        <f t="shared" si="1"/>
        <v>637.5</v>
      </c>
    </row>
    <row r="69" spans="1:13" ht="16.5" x14ac:dyDescent="0.3">
      <c r="A69" s="6"/>
      <c r="B69" s="27"/>
      <c r="C69" s="18"/>
      <c r="D69" s="18"/>
      <c r="E69" s="40"/>
      <c r="F69" s="35"/>
      <c r="G69" s="35"/>
      <c r="H69" s="35"/>
      <c r="I69" s="35"/>
      <c r="K69" s="104"/>
      <c r="L69" s="104">
        <f t="shared" si="0"/>
        <v>0</v>
      </c>
      <c r="M69" s="104">
        <f t="shared" si="1"/>
        <v>0</v>
      </c>
    </row>
    <row r="70" spans="1:13" ht="30.75" x14ac:dyDescent="0.3">
      <c r="A70" s="6"/>
      <c r="B70" s="13" t="s">
        <v>63</v>
      </c>
      <c r="C70" s="18"/>
      <c r="D70" s="18"/>
      <c r="E70" s="40"/>
      <c r="F70" s="35"/>
      <c r="G70" s="35"/>
      <c r="H70" s="35"/>
      <c r="I70" s="35"/>
      <c r="K70" s="104"/>
      <c r="L70" s="104">
        <f t="shared" si="0"/>
        <v>0</v>
      </c>
      <c r="M70" s="104">
        <f t="shared" si="1"/>
        <v>0</v>
      </c>
    </row>
    <row r="71" spans="1:13" ht="28.5" x14ac:dyDescent="0.3">
      <c r="A71" s="6"/>
      <c r="B71" s="3" t="s">
        <v>72</v>
      </c>
      <c r="C71" s="26"/>
      <c r="D71" s="26"/>
      <c r="E71" s="35"/>
      <c r="F71" s="35"/>
      <c r="G71" s="35"/>
      <c r="H71" s="35"/>
      <c r="I71" s="35"/>
      <c r="K71" s="104"/>
      <c r="L71" s="104">
        <f t="shared" si="0"/>
        <v>0</v>
      </c>
      <c r="M71" s="104">
        <f t="shared" si="1"/>
        <v>0</v>
      </c>
    </row>
    <row r="72" spans="1:13" ht="16.5" x14ac:dyDescent="0.3">
      <c r="A72" s="1"/>
      <c r="B72" s="14" t="s">
        <v>43</v>
      </c>
      <c r="C72" s="15"/>
      <c r="D72" s="15"/>
      <c r="E72" s="38"/>
      <c r="F72" s="38"/>
      <c r="G72" s="38"/>
      <c r="H72" s="38"/>
      <c r="I72" s="38"/>
      <c r="K72" s="104"/>
      <c r="L72" s="104">
        <f t="shared" si="0"/>
        <v>0</v>
      </c>
      <c r="M72" s="104">
        <f t="shared" si="1"/>
        <v>0</v>
      </c>
    </row>
    <row r="73" spans="1:13" ht="16.5" x14ac:dyDescent="0.3">
      <c r="A73" s="6"/>
      <c r="B73" s="25" t="s">
        <v>14</v>
      </c>
      <c r="C73" s="30"/>
      <c r="D73" s="30"/>
      <c r="E73" s="35"/>
      <c r="F73" s="35"/>
      <c r="G73" s="35"/>
      <c r="H73" s="35"/>
      <c r="I73" s="35"/>
      <c r="K73" s="104"/>
      <c r="L73" s="104">
        <f t="shared" si="0"/>
        <v>0</v>
      </c>
      <c r="M73" s="104">
        <f t="shared" si="1"/>
        <v>0</v>
      </c>
    </row>
    <row r="74" spans="1:13" ht="49.5" x14ac:dyDescent="0.3">
      <c r="A74" s="6">
        <v>1</v>
      </c>
      <c r="B74" s="19" t="s">
        <v>49</v>
      </c>
      <c r="C74" s="26">
        <v>10</v>
      </c>
      <c r="D74" s="26" t="s">
        <v>32</v>
      </c>
      <c r="E74" s="41">
        <v>24650</v>
      </c>
      <c r="F74" s="41">
        <f>E74*C74</f>
        <v>246500</v>
      </c>
      <c r="G74" s="41">
        <v>850</v>
      </c>
      <c r="H74" s="41">
        <f>G74*C74</f>
        <v>8500</v>
      </c>
      <c r="I74" s="41">
        <f>H74+F74</f>
        <v>255000</v>
      </c>
      <c r="K74" s="104">
        <v>1000</v>
      </c>
      <c r="L74" s="104">
        <f t="shared" si="0"/>
        <v>150</v>
      </c>
      <c r="M74" s="104">
        <f t="shared" si="1"/>
        <v>850</v>
      </c>
    </row>
    <row r="75" spans="1:13" ht="16.5" x14ac:dyDescent="0.3">
      <c r="A75" s="6"/>
      <c r="B75" s="25" t="s">
        <v>34</v>
      </c>
      <c r="C75" s="18"/>
      <c r="D75" s="6"/>
      <c r="E75" s="35"/>
      <c r="F75" s="35"/>
      <c r="G75" s="35"/>
      <c r="H75" s="35"/>
      <c r="I75" s="35"/>
      <c r="K75" s="104"/>
      <c r="L75" s="104">
        <f t="shared" ref="L75:L138" si="8">K75*15%</f>
        <v>0</v>
      </c>
      <c r="M75" s="104">
        <f t="shared" ref="M75:M138" si="9">K75-L75</f>
        <v>0</v>
      </c>
    </row>
    <row r="76" spans="1:13" ht="49.5" x14ac:dyDescent="0.3">
      <c r="A76" s="6">
        <v>2</v>
      </c>
      <c r="B76" s="19" t="s">
        <v>50</v>
      </c>
      <c r="C76" s="26">
        <v>10</v>
      </c>
      <c r="D76" s="26" t="s">
        <v>32</v>
      </c>
      <c r="E76" s="41">
        <v>12325</v>
      </c>
      <c r="F76" s="41">
        <f>E76*C76</f>
        <v>123250</v>
      </c>
      <c r="G76" s="41">
        <v>850</v>
      </c>
      <c r="H76" s="41">
        <f>G76*C76</f>
        <v>8500</v>
      </c>
      <c r="I76" s="41">
        <f>H76+F76</f>
        <v>131750</v>
      </c>
      <c r="K76" s="104">
        <v>1000</v>
      </c>
      <c r="L76" s="104">
        <f t="shared" si="8"/>
        <v>150</v>
      </c>
      <c r="M76" s="104">
        <f t="shared" si="9"/>
        <v>850</v>
      </c>
    </row>
    <row r="77" spans="1:13" ht="16.5" x14ac:dyDescent="0.3">
      <c r="A77" s="6"/>
      <c r="B77" s="25" t="s">
        <v>33</v>
      </c>
      <c r="C77" s="26"/>
      <c r="D77" s="26"/>
      <c r="E77" s="35"/>
      <c r="F77" s="35"/>
      <c r="G77" s="35"/>
      <c r="H77" s="35"/>
      <c r="I77" s="35"/>
      <c r="K77" s="104"/>
      <c r="L77" s="104">
        <f t="shared" si="8"/>
        <v>0</v>
      </c>
      <c r="M77" s="104">
        <f t="shared" si="9"/>
        <v>0</v>
      </c>
    </row>
    <row r="78" spans="1:13" ht="49.5" x14ac:dyDescent="0.3">
      <c r="A78" s="6">
        <v>3</v>
      </c>
      <c r="B78" s="19" t="s">
        <v>51</v>
      </c>
      <c r="C78" s="26">
        <v>1</v>
      </c>
      <c r="D78" s="26" t="s">
        <v>30</v>
      </c>
      <c r="E78" s="41">
        <v>45262.5</v>
      </c>
      <c r="F78" s="41">
        <f>E78*C78</f>
        <v>45262.5</v>
      </c>
      <c r="G78" s="41">
        <v>850</v>
      </c>
      <c r="H78" s="41">
        <f>G78*C78</f>
        <v>850</v>
      </c>
      <c r="I78" s="41">
        <f>H78+F78</f>
        <v>46112.5</v>
      </c>
      <c r="K78" s="104">
        <v>1000</v>
      </c>
      <c r="L78" s="104">
        <f t="shared" si="8"/>
        <v>150</v>
      </c>
      <c r="M78" s="104">
        <f t="shared" si="9"/>
        <v>850</v>
      </c>
    </row>
    <row r="79" spans="1:13" ht="28.5" x14ac:dyDescent="0.3">
      <c r="A79" s="6"/>
      <c r="B79" s="25" t="s">
        <v>42</v>
      </c>
      <c r="C79" s="26"/>
      <c r="D79" s="26"/>
      <c r="E79" s="35"/>
      <c r="F79" s="35"/>
      <c r="G79" s="35"/>
      <c r="H79" s="35"/>
      <c r="I79" s="35"/>
      <c r="K79" s="104"/>
      <c r="L79" s="104">
        <f t="shared" si="8"/>
        <v>0</v>
      </c>
      <c r="M79" s="104">
        <f t="shared" si="9"/>
        <v>0</v>
      </c>
    </row>
    <row r="80" spans="1:13" ht="49.5" x14ac:dyDescent="0.3">
      <c r="A80" s="6">
        <v>4</v>
      </c>
      <c r="B80" s="19" t="s">
        <v>52</v>
      </c>
      <c r="C80" s="26">
        <v>3</v>
      </c>
      <c r="D80" s="26" t="s">
        <v>32</v>
      </c>
      <c r="E80" s="41">
        <v>23375</v>
      </c>
      <c r="F80" s="41">
        <f>E80*C80</f>
        <v>70125</v>
      </c>
      <c r="G80" s="41">
        <v>850</v>
      </c>
      <c r="H80" s="41">
        <f>G80*C80</f>
        <v>2550</v>
      </c>
      <c r="I80" s="41">
        <f>H80+F80</f>
        <v>72675</v>
      </c>
      <c r="K80" s="104">
        <v>1000</v>
      </c>
      <c r="L80" s="104">
        <f t="shared" si="8"/>
        <v>150</v>
      </c>
      <c r="M80" s="104">
        <f t="shared" si="9"/>
        <v>850</v>
      </c>
    </row>
    <row r="81" spans="1:13" ht="16.5" x14ac:dyDescent="0.3">
      <c r="A81" s="6"/>
      <c r="B81" s="27"/>
      <c r="C81" s="26"/>
      <c r="D81" s="26"/>
      <c r="E81" s="35"/>
      <c r="F81" s="35"/>
      <c r="G81" s="35"/>
      <c r="H81" s="35"/>
      <c r="I81" s="35"/>
      <c r="K81" s="104"/>
      <c r="L81" s="104">
        <f t="shared" si="8"/>
        <v>0</v>
      </c>
      <c r="M81" s="104">
        <f t="shared" si="9"/>
        <v>0</v>
      </c>
    </row>
    <row r="82" spans="1:13" ht="30.75" x14ac:dyDescent="0.3">
      <c r="A82" s="6"/>
      <c r="B82" s="13" t="s">
        <v>64</v>
      </c>
      <c r="C82" s="26"/>
      <c r="D82" s="26"/>
      <c r="E82" s="35"/>
      <c r="F82" s="42">
        <f>SUM(F10:F81)</f>
        <v>3256027</v>
      </c>
      <c r="G82" s="43"/>
      <c r="H82" s="42">
        <f>SUM(H10:H81)</f>
        <v>924375</v>
      </c>
      <c r="I82" s="42">
        <f>SUM(I10:I81)</f>
        <v>4180402</v>
      </c>
      <c r="K82" s="104">
        <v>100</v>
      </c>
      <c r="L82" s="104">
        <f t="shared" si="8"/>
        <v>15</v>
      </c>
      <c r="M82" s="104">
        <f t="shared" si="9"/>
        <v>85</v>
      </c>
    </row>
    <row r="83" spans="1:13" ht="16.5" x14ac:dyDescent="0.3">
      <c r="K83" s="104">
        <v>100</v>
      </c>
      <c r="L83" s="104">
        <f t="shared" si="8"/>
        <v>15</v>
      </c>
      <c r="M83" s="104">
        <f t="shared" si="9"/>
        <v>85</v>
      </c>
    </row>
    <row r="84" spans="1:13" ht="16.5" x14ac:dyDescent="0.3">
      <c r="K84" s="104">
        <v>100</v>
      </c>
      <c r="L84" s="104">
        <f t="shared" si="8"/>
        <v>15</v>
      </c>
      <c r="M84" s="104">
        <f t="shared" si="9"/>
        <v>85</v>
      </c>
    </row>
    <row r="85" spans="1:13" ht="16.5" x14ac:dyDescent="0.3">
      <c r="K85" s="104">
        <v>125</v>
      </c>
      <c r="L85" s="104">
        <f t="shared" si="8"/>
        <v>18.75</v>
      </c>
      <c r="M85" s="104">
        <f t="shared" si="9"/>
        <v>106.25</v>
      </c>
    </row>
    <row r="86" spans="1:13" ht="16.5" x14ac:dyDescent="0.3">
      <c r="K86" s="104">
        <v>150</v>
      </c>
      <c r="L86" s="104">
        <f t="shared" si="8"/>
        <v>22.5</v>
      </c>
      <c r="M86" s="104">
        <f t="shared" si="9"/>
        <v>127.5</v>
      </c>
    </row>
    <row r="87" spans="1:13" ht="16.5" x14ac:dyDescent="0.3">
      <c r="K87" s="104"/>
      <c r="L87" s="104">
        <f t="shared" si="8"/>
        <v>0</v>
      </c>
      <c r="M87" s="104">
        <f t="shared" si="9"/>
        <v>0</v>
      </c>
    </row>
    <row r="88" spans="1:13" ht="16.5" x14ac:dyDescent="0.3">
      <c r="K88" s="104"/>
      <c r="L88" s="104">
        <f t="shared" si="8"/>
        <v>0</v>
      </c>
      <c r="M88" s="104">
        <f t="shared" si="9"/>
        <v>0</v>
      </c>
    </row>
    <row r="89" spans="1:13" ht="16.5" x14ac:dyDescent="0.3">
      <c r="K89" s="104"/>
      <c r="L89" s="104">
        <f t="shared" si="8"/>
        <v>0</v>
      </c>
      <c r="M89" s="104">
        <f t="shared" si="9"/>
        <v>0</v>
      </c>
    </row>
    <row r="90" spans="1:13" ht="16.5" x14ac:dyDescent="0.3">
      <c r="K90" s="104"/>
      <c r="L90" s="104">
        <f t="shared" si="8"/>
        <v>0</v>
      </c>
      <c r="M90" s="104">
        <f t="shared" si="9"/>
        <v>0</v>
      </c>
    </row>
    <row r="91" spans="1:13" ht="16.5" x14ac:dyDescent="0.3">
      <c r="K91" s="104">
        <v>80</v>
      </c>
      <c r="L91" s="104">
        <f t="shared" si="8"/>
        <v>12</v>
      </c>
      <c r="M91" s="104">
        <f t="shared" si="9"/>
        <v>68</v>
      </c>
    </row>
    <row r="92" spans="1:13" ht="16.5" x14ac:dyDescent="0.3">
      <c r="K92" s="104"/>
      <c r="L92" s="104">
        <f t="shared" si="8"/>
        <v>0</v>
      </c>
      <c r="M92" s="104">
        <f t="shared" si="9"/>
        <v>0</v>
      </c>
    </row>
    <row r="93" spans="1:13" ht="16.5" x14ac:dyDescent="0.3">
      <c r="K93" s="104">
        <v>1000</v>
      </c>
      <c r="L93" s="104">
        <f t="shared" si="8"/>
        <v>150</v>
      </c>
      <c r="M93" s="104">
        <f t="shared" si="9"/>
        <v>850</v>
      </c>
    </row>
    <row r="94" spans="1:13" ht="16.5" x14ac:dyDescent="0.3">
      <c r="K94" s="104"/>
      <c r="L94" s="104">
        <f t="shared" si="8"/>
        <v>0</v>
      </c>
      <c r="M94" s="104">
        <f t="shared" si="9"/>
        <v>0</v>
      </c>
    </row>
    <row r="95" spans="1:13" ht="16.5" x14ac:dyDescent="0.3">
      <c r="K95" s="104"/>
      <c r="L95" s="104">
        <f t="shared" si="8"/>
        <v>0</v>
      </c>
      <c r="M95" s="104">
        <f t="shared" si="9"/>
        <v>0</v>
      </c>
    </row>
    <row r="96" spans="1:13" ht="16.5" x14ac:dyDescent="0.3">
      <c r="K96" s="104"/>
      <c r="L96" s="104">
        <f t="shared" si="8"/>
        <v>0</v>
      </c>
      <c r="M96" s="104">
        <f t="shared" si="9"/>
        <v>0</v>
      </c>
    </row>
    <row r="97" spans="11:13" ht="16.5" x14ac:dyDescent="0.3">
      <c r="K97" s="104"/>
      <c r="L97" s="104">
        <f t="shared" si="8"/>
        <v>0</v>
      </c>
      <c r="M97" s="104">
        <f t="shared" si="9"/>
        <v>0</v>
      </c>
    </row>
    <row r="98" spans="11:13" ht="16.5" x14ac:dyDescent="0.3">
      <c r="K98" s="104"/>
      <c r="L98" s="104">
        <f t="shared" si="8"/>
        <v>0</v>
      </c>
      <c r="M98" s="104">
        <f t="shared" si="9"/>
        <v>0</v>
      </c>
    </row>
    <row r="99" spans="11:13" ht="16.5" x14ac:dyDescent="0.3">
      <c r="K99" s="104">
        <v>750</v>
      </c>
      <c r="L99" s="104">
        <f t="shared" si="8"/>
        <v>112.5</v>
      </c>
      <c r="M99" s="104">
        <f t="shared" si="9"/>
        <v>637.5</v>
      </c>
    </row>
    <row r="100" spans="11:13" ht="16.5" x14ac:dyDescent="0.3">
      <c r="K100" s="104">
        <v>750</v>
      </c>
      <c r="L100" s="104">
        <f t="shared" si="8"/>
        <v>112.5</v>
      </c>
      <c r="M100" s="104">
        <f t="shared" si="9"/>
        <v>637.5</v>
      </c>
    </row>
    <row r="101" spans="11:13" ht="16.5" x14ac:dyDescent="0.3">
      <c r="K101" s="104">
        <v>750</v>
      </c>
      <c r="L101" s="104">
        <f t="shared" si="8"/>
        <v>112.5</v>
      </c>
      <c r="M101" s="104">
        <f t="shared" si="9"/>
        <v>637.5</v>
      </c>
    </row>
    <row r="102" spans="11:13" ht="16.5" x14ac:dyDescent="0.3">
      <c r="K102" s="104"/>
      <c r="L102" s="104">
        <f t="shared" si="8"/>
        <v>0</v>
      </c>
      <c r="M102" s="104">
        <f t="shared" si="9"/>
        <v>0</v>
      </c>
    </row>
    <row r="103" spans="11:13" ht="16.5" x14ac:dyDescent="0.3">
      <c r="K103" s="104">
        <v>750</v>
      </c>
      <c r="L103" s="104">
        <f t="shared" si="8"/>
        <v>112.5</v>
      </c>
      <c r="M103" s="104">
        <f t="shared" si="9"/>
        <v>637.5</v>
      </c>
    </row>
    <row r="104" spans="11:13" ht="16.5" x14ac:dyDescent="0.3">
      <c r="K104" s="104">
        <v>750</v>
      </c>
      <c r="L104" s="104">
        <f t="shared" si="8"/>
        <v>112.5</v>
      </c>
      <c r="M104" s="104">
        <f t="shared" si="9"/>
        <v>637.5</v>
      </c>
    </row>
    <row r="105" spans="11:13" ht="16.5" x14ac:dyDescent="0.3">
      <c r="K105" s="104">
        <v>750</v>
      </c>
      <c r="L105" s="104">
        <f t="shared" si="8"/>
        <v>112.5</v>
      </c>
      <c r="M105" s="104">
        <f t="shared" si="9"/>
        <v>637.5</v>
      </c>
    </row>
    <row r="106" spans="11:13" ht="16.5" x14ac:dyDescent="0.3">
      <c r="K106" s="104"/>
      <c r="L106" s="104">
        <f t="shared" si="8"/>
        <v>0</v>
      </c>
      <c r="M106" s="104">
        <f t="shared" si="9"/>
        <v>0</v>
      </c>
    </row>
    <row r="107" spans="11:13" ht="16.5" x14ac:dyDescent="0.3">
      <c r="K107" s="104">
        <v>15000</v>
      </c>
      <c r="L107" s="104">
        <f t="shared" si="8"/>
        <v>2250</v>
      </c>
      <c r="M107" s="104">
        <f t="shared" si="9"/>
        <v>12750</v>
      </c>
    </row>
    <row r="108" spans="11:13" ht="16.5" x14ac:dyDescent="0.3">
      <c r="K108" s="104"/>
      <c r="L108" s="104">
        <f t="shared" si="8"/>
        <v>0</v>
      </c>
      <c r="M108" s="104">
        <f t="shared" si="9"/>
        <v>0</v>
      </c>
    </row>
    <row r="109" spans="11:13" ht="16.5" x14ac:dyDescent="0.3">
      <c r="K109" s="104"/>
      <c r="L109" s="104">
        <f t="shared" si="8"/>
        <v>0</v>
      </c>
      <c r="M109" s="104">
        <f t="shared" si="9"/>
        <v>0</v>
      </c>
    </row>
    <row r="110" spans="11:13" ht="16.5" x14ac:dyDescent="0.3">
      <c r="K110" s="104">
        <v>100</v>
      </c>
      <c r="L110" s="104">
        <f t="shared" si="8"/>
        <v>15</v>
      </c>
      <c r="M110" s="104">
        <f t="shared" si="9"/>
        <v>85</v>
      </c>
    </row>
    <row r="111" spans="11:13" ht="16.5" x14ac:dyDescent="0.3">
      <c r="K111" s="104">
        <v>300</v>
      </c>
      <c r="L111" s="104">
        <f t="shared" si="8"/>
        <v>45</v>
      </c>
      <c r="M111" s="104">
        <f t="shared" si="9"/>
        <v>255</v>
      </c>
    </row>
    <row r="112" spans="11:13" ht="16.5" x14ac:dyDescent="0.3">
      <c r="K112" s="104"/>
      <c r="L112" s="104">
        <f t="shared" si="8"/>
        <v>0</v>
      </c>
      <c r="M112" s="104">
        <f t="shared" si="9"/>
        <v>0</v>
      </c>
    </row>
    <row r="113" spans="11:13" ht="16.5" x14ac:dyDescent="0.3">
      <c r="K113" s="104"/>
      <c r="L113" s="104">
        <f t="shared" si="8"/>
        <v>0</v>
      </c>
      <c r="M113" s="104">
        <f t="shared" si="9"/>
        <v>0</v>
      </c>
    </row>
    <row r="114" spans="11:13" ht="16.5" x14ac:dyDescent="0.3">
      <c r="K114" s="104"/>
      <c r="L114" s="104">
        <f t="shared" si="8"/>
        <v>0</v>
      </c>
      <c r="M114" s="104">
        <f t="shared" si="9"/>
        <v>0</v>
      </c>
    </row>
    <row r="115" spans="11:13" ht="16.5" x14ac:dyDescent="0.3">
      <c r="K115" s="104"/>
      <c r="L115" s="104">
        <f t="shared" si="8"/>
        <v>0</v>
      </c>
      <c r="M115" s="104">
        <f t="shared" si="9"/>
        <v>0</v>
      </c>
    </row>
    <row r="116" spans="11:13" ht="16.5" x14ac:dyDescent="0.3">
      <c r="K116" s="104"/>
      <c r="L116" s="104">
        <f t="shared" si="8"/>
        <v>0</v>
      </c>
      <c r="M116" s="104">
        <f t="shared" si="9"/>
        <v>0</v>
      </c>
    </row>
    <row r="117" spans="11:13" ht="16.5" x14ac:dyDescent="0.3">
      <c r="K117" s="104">
        <v>10000</v>
      </c>
      <c r="L117" s="104">
        <f t="shared" si="8"/>
        <v>1500</v>
      </c>
      <c r="M117" s="104">
        <f t="shared" si="9"/>
        <v>8500</v>
      </c>
    </row>
    <row r="118" spans="11:13" ht="16.5" x14ac:dyDescent="0.3">
      <c r="K118" s="104">
        <v>6000</v>
      </c>
      <c r="L118" s="104">
        <f t="shared" si="8"/>
        <v>900</v>
      </c>
      <c r="M118" s="104">
        <f t="shared" si="9"/>
        <v>5100</v>
      </c>
    </row>
    <row r="119" spans="11:13" ht="16.5" x14ac:dyDescent="0.3">
      <c r="K119" s="104">
        <v>6000</v>
      </c>
      <c r="L119" s="104">
        <f t="shared" si="8"/>
        <v>900</v>
      </c>
      <c r="M119" s="104">
        <f t="shared" si="9"/>
        <v>5100</v>
      </c>
    </row>
    <row r="120" spans="11:13" ht="16.5" x14ac:dyDescent="0.3">
      <c r="K120" s="104">
        <v>5000</v>
      </c>
      <c r="L120" s="104">
        <f t="shared" si="8"/>
        <v>750</v>
      </c>
      <c r="M120" s="104">
        <f t="shared" si="9"/>
        <v>4250</v>
      </c>
    </row>
    <row r="121" spans="11:13" ht="16.5" x14ac:dyDescent="0.3">
      <c r="K121" s="104"/>
      <c r="L121" s="104">
        <f t="shared" si="8"/>
        <v>0</v>
      </c>
      <c r="M121" s="104">
        <f t="shared" si="9"/>
        <v>0</v>
      </c>
    </row>
    <row r="122" spans="11:13" ht="16.5" x14ac:dyDescent="0.3">
      <c r="K122" s="104"/>
      <c r="L122" s="104">
        <f t="shared" si="8"/>
        <v>0</v>
      </c>
      <c r="M122" s="104">
        <f t="shared" si="9"/>
        <v>0</v>
      </c>
    </row>
    <row r="123" spans="11:13" ht="16.5" x14ac:dyDescent="0.3">
      <c r="K123" s="105"/>
      <c r="L123" s="104">
        <f t="shared" si="8"/>
        <v>0</v>
      </c>
      <c r="M123" s="104">
        <f t="shared" si="9"/>
        <v>0</v>
      </c>
    </row>
    <row r="124" spans="11:13" ht="16.5" x14ac:dyDescent="0.3">
      <c r="K124" s="104"/>
      <c r="L124" s="104">
        <f t="shared" si="8"/>
        <v>0</v>
      </c>
      <c r="M124" s="104">
        <f t="shared" si="9"/>
        <v>0</v>
      </c>
    </row>
    <row r="125" spans="11:13" ht="16.5" x14ac:dyDescent="0.3">
      <c r="K125" s="104"/>
      <c r="L125" s="104">
        <f t="shared" si="8"/>
        <v>0</v>
      </c>
      <c r="M125" s="104">
        <f t="shared" si="9"/>
        <v>0</v>
      </c>
    </row>
    <row r="126" spans="11:13" ht="16.5" x14ac:dyDescent="0.3">
      <c r="K126" s="104">
        <v>500</v>
      </c>
      <c r="L126" s="104">
        <f t="shared" si="8"/>
        <v>75</v>
      </c>
      <c r="M126" s="104">
        <f t="shared" si="9"/>
        <v>425</v>
      </c>
    </row>
    <row r="127" spans="11:13" ht="16.5" x14ac:dyDescent="0.3">
      <c r="K127" s="104">
        <v>750</v>
      </c>
      <c r="L127" s="104">
        <f t="shared" si="8"/>
        <v>112.5</v>
      </c>
      <c r="M127" s="104">
        <f t="shared" si="9"/>
        <v>637.5</v>
      </c>
    </row>
    <row r="128" spans="11:13" ht="16.5" x14ac:dyDescent="0.3">
      <c r="K128" s="104"/>
      <c r="L128" s="104">
        <f t="shared" si="8"/>
        <v>0</v>
      </c>
      <c r="M128" s="104">
        <f t="shared" si="9"/>
        <v>0</v>
      </c>
    </row>
    <row r="129" spans="11:13" ht="16.5" x14ac:dyDescent="0.3">
      <c r="K129" s="104">
        <v>500</v>
      </c>
      <c r="L129" s="104">
        <f t="shared" si="8"/>
        <v>75</v>
      </c>
      <c r="M129" s="104">
        <f t="shared" si="9"/>
        <v>425</v>
      </c>
    </row>
    <row r="130" spans="11:13" ht="16.5" x14ac:dyDescent="0.3">
      <c r="K130" s="104">
        <v>750</v>
      </c>
      <c r="L130" s="104">
        <f t="shared" si="8"/>
        <v>112.5</v>
      </c>
      <c r="M130" s="104">
        <f t="shared" si="9"/>
        <v>637.5</v>
      </c>
    </row>
    <row r="131" spans="11:13" ht="16.5" x14ac:dyDescent="0.3">
      <c r="K131" s="104"/>
      <c r="L131" s="104">
        <f t="shared" si="8"/>
        <v>0</v>
      </c>
      <c r="M131" s="104">
        <f t="shared" si="9"/>
        <v>0</v>
      </c>
    </row>
    <row r="132" spans="11:13" ht="16.5" x14ac:dyDescent="0.3">
      <c r="K132" s="104">
        <v>1000</v>
      </c>
      <c r="L132" s="104">
        <f t="shared" si="8"/>
        <v>150</v>
      </c>
      <c r="M132" s="104">
        <f t="shared" si="9"/>
        <v>850</v>
      </c>
    </row>
    <row r="133" spans="11:13" ht="16.5" x14ac:dyDescent="0.3">
      <c r="K133" s="104">
        <v>1000</v>
      </c>
      <c r="L133" s="104">
        <f t="shared" si="8"/>
        <v>150</v>
      </c>
      <c r="M133" s="104">
        <f t="shared" si="9"/>
        <v>850</v>
      </c>
    </row>
    <row r="134" spans="11:13" ht="16.5" x14ac:dyDescent="0.3">
      <c r="K134" s="104"/>
      <c r="L134" s="104">
        <f t="shared" si="8"/>
        <v>0</v>
      </c>
      <c r="M134" s="104">
        <f t="shared" si="9"/>
        <v>0</v>
      </c>
    </row>
    <row r="135" spans="11:13" ht="16.5" x14ac:dyDescent="0.3">
      <c r="K135" s="104">
        <v>1000</v>
      </c>
      <c r="L135" s="104">
        <f t="shared" si="8"/>
        <v>150</v>
      </c>
      <c r="M135" s="104">
        <f t="shared" si="9"/>
        <v>850</v>
      </c>
    </row>
    <row r="136" spans="11:13" ht="16.5" x14ac:dyDescent="0.3">
      <c r="K136" s="104">
        <v>1000</v>
      </c>
      <c r="L136" s="104">
        <f t="shared" si="8"/>
        <v>150</v>
      </c>
      <c r="M136" s="104">
        <f t="shared" si="9"/>
        <v>850</v>
      </c>
    </row>
    <row r="137" spans="11:13" ht="16.5" x14ac:dyDescent="0.3">
      <c r="K137" s="104"/>
      <c r="L137" s="104">
        <f t="shared" si="8"/>
        <v>0</v>
      </c>
      <c r="M137" s="104">
        <f t="shared" si="9"/>
        <v>0</v>
      </c>
    </row>
    <row r="138" spans="11:13" ht="16.5" x14ac:dyDescent="0.3">
      <c r="K138" s="104"/>
      <c r="L138" s="104">
        <f t="shared" si="8"/>
        <v>0</v>
      </c>
      <c r="M138" s="104">
        <f t="shared" si="9"/>
        <v>0</v>
      </c>
    </row>
    <row r="139" spans="11:13" ht="16.5" x14ac:dyDescent="0.3">
      <c r="K139" s="105"/>
      <c r="L139" s="104">
        <f t="shared" ref="L139:L149" si="10">K139*15%</f>
        <v>0</v>
      </c>
      <c r="M139" s="104">
        <f t="shared" ref="M139:M149" si="11">K139-L139</f>
        <v>0</v>
      </c>
    </row>
    <row r="140" spans="11:13" ht="16.5" x14ac:dyDescent="0.3">
      <c r="K140" s="104"/>
      <c r="L140" s="104">
        <f t="shared" si="10"/>
        <v>0</v>
      </c>
      <c r="M140" s="104">
        <f t="shared" si="11"/>
        <v>0</v>
      </c>
    </row>
    <row r="141" spans="11:13" ht="16.5" x14ac:dyDescent="0.3">
      <c r="K141" s="104">
        <v>8000</v>
      </c>
      <c r="L141" s="104">
        <f t="shared" si="10"/>
        <v>1200</v>
      </c>
      <c r="M141" s="104">
        <f t="shared" si="11"/>
        <v>6800</v>
      </c>
    </row>
    <row r="142" spans="11:13" ht="16.5" x14ac:dyDescent="0.3">
      <c r="K142" s="105"/>
      <c r="L142" s="104">
        <f t="shared" si="10"/>
        <v>0</v>
      </c>
      <c r="M142" s="104">
        <f t="shared" si="11"/>
        <v>0</v>
      </c>
    </row>
    <row r="143" spans="11:13" ht="16.5" x14ac:dyDescent="0.3">
      <c r="K143" s="104"/>
      <c r="L143" s="104">
        <f t="shared" si="10"/>
        <v>0</v>
      </c>
      <c r="M143" s="104">
        <f t="shared" si="11"/>
        <v>0</v>
      </c>
    </row>
    <row r="144" spans="11:13" ht="16.5" x14ac:dyDescent="0.3">
      <c r="K144" s="104"/>
      <c r="L144" s="104">
        <f t="shared" si="10"/>
        <v>0</v>
      </c>
      <c r="M144" s="104">
        <f t="shared" si="11"/>
        <v>0</v>
      </c>
    </row>
    <row r="145" spans="11:13" ht="16.5" x14ac:dyDescent="0.3">
      <c r="K145" s="104">
        <v>15000</v>
      </c>
      <c r="L145" s="104">
        <f t="shared" si="10"/>
        <v>2250</v>
      </c>
      <c r="M145" s="104">
        <f t="shared" si="11"/>
        <v>12750</v>
      </c>
    </row>
    <row r="146" spans="11:13" ht="16.5" x14ac:dyDescent="0.3">
      <c r="K146" s="104"/>
      <c r="L146" s="104">
        <f t="shared" si="10"/>
        <v>0</v>
      </c>
      <c r="M146" s="104">
        <f t="shared" si="11"/>
        <v>0</v>
      </c>
    </row>
    <row r="147" spans="11:13" ht="16.5" x14ac:dyDescent="0.3">
      <c r="K147" s="104">
        <v>5000</v>
      </c>
      <c r="L147" s="104">
        <f t="shared" si="10"/>
        <v>750</v>
      </c>
      <c r="M147" s="104">
        <f t="shared" si="11"/>
        <v>4250</v>
      </c>
    </row>
    <row r="148" spans="11:13" ht="16.5" x14ac:dyDescent="0.3">
      <c r="K148" s="104"/>
      <c r="L148" s="104">
        <f t="shared" si="10"/>
        <v>0</v>
      </c>
      <c r="M148" s="104">
        <f t="shared" si="11"/>
        <v>0</v>
      </c>
    </row>
    <row r="149" spans="11:13" ht="16.5" x14ac:dyDescent="0.3">
      <c r="K149" s="104">
        <v>150000</v>
      </c>
      <c r="L149" s="104">
        <f t="shared" si="10"/>
        <v>22500</v>
      </c>
      <c r="M149" s="104">
        <f t="shared" si="11"/>
        <v>127500</v>
      </c>
    </row>
    <row r="150" spans="11:13" ht="16.5" x14ac:dyDescent="0.3">
      <c r="K150" s="104"/>
      <c r="L150" s="104"/>
      <c r="M150" s="104"/>
    </row>
    <row r="151" spans="11:13" ht="16.5" x14ac:dyDescent="0.3">
      <c r="K151" s="104"/>
      <c r="L151" s="104"/>
      <c r="M151" s="104"/>
    </row>
    <row r="152" spans="11:13" ht="16.5" x14ac:dyDescent="0.3">
      <c r="K152" s="104"/>
      <c r="L152" s="104"/>
      <c r="M152" s="104"/>
    </row>
    <row r="153" spans="11:13" ht="16.5" x14ac:dyDescent="0.3">
      <c r="K153" s="104"/>
      <c r="L153" s="104"/>
      <c r="M153" s="104"/>
    </row>
    <row r="154" spans="11:13" ht="16.5" x14ac:dyDescent="0.3">
      <c r="K154" s="104"/>
      <c r="L154" s="104"/>
      <c r="M154" s="104"/>
    </row>
    <row r="155" spans="11:13" ht="16.5" x14ac:dyDescent="0.3">
      <c r="K155" s="104"/>
      <c r="L155" s="104"/>
      <c r="M155" s="104"/>
    </row>
    <row r="156" spans="11:13" ht="16.5" x14ac:dyDescent="0.3">
      <c r="K156" s="104"/>
      <c r="L156" s="104"/>
      <c r="M156" s="104"/>
    </row>
    <row r="157" spans="11:13" ht="16.5" x14ac:dyDescent="0.3">
      <c r="K157" s="104"/>
      <c r="L157" s="104"/>
      <c r="M157" s="104"/>
    </row>
    <row r="158" spans="11:13" ht="16.5" x14ac:dyDescent="0.3">
      <c r="K158" s="104"/>
      <c r="L158" s="104"/>
      <c r="M158" s="104"/>
    </row>
    <row r="159" spans="11:13" ht="16.5" x14ac:dyDescent="0.3">
      <c r="K159" s="104"/>
      <c r="L159" s="104"/>
      <c r="M159" s="104"/>
    </row>
    <row r="160" spans="11:13" ht="16.5" x14ac:dyDescent="0.3">
      <c r="K160" s="104"/>
      <c r="L160" s="104"/>
      <c r="M160" s="104"/>
    </row>
    <row r="161" spans="11:13" ht="16.5" x14ac:dyDescent="0.3">
      <c r="K161" s="104"/>
      <c r="L161" s="104"/>
      <c r="M161" s="104"/>
    </row>
    <row r="162" spans="11:13" ht="16.5" x14ac:dyDescent="0.3">
      <c r="K162" s="104"/>
      <c r="L162" s="104"/>
      <c r="M162" s="104"/>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I35"/>
  <sheetViews>
    <sheetView topLeftCell="A20" zoomScaleNormal="100" workbookViewId="0">
      <selection activeCell="I35" sqref="I35"/>
    </sheetView>
  </sheetViews>
  <sheetFormatPr defaultRowHeight="16.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6384" width="9.140625" style="12"/>
  </cols>
  <sheetData>
    <row r="1" spans="1:9" x14ac:dyDescent="0.3">
      <c r="A1" s="47"/>
      <c r="B1" s="118" t="s">
        <v>89</v>
      </c>
      <c r="C1" s="118"/>
      <c r="D1" s="118"/>
      <c r="E1" s="118"/>
      <c r="F1" s="118"/>
      <c r="G1" s="118"/>
      <c r="H1" s="118"/>
      <c r="I1" s="48"/>
    </row>
    <row r="2" spans="1:9" x14ac:dyDescent="0.3">
      <c r="A2" s="47"/>
      <c r="B2" s="118" t="s">
        <v>90</v>
      </c>
      <c r="C2" s="118"/>
      <c r="D2" s="118"/>
      <c r="E2" s="118"/>
      <c r="F2" s="118"/>
      <c r="G2" s="118"/>
      <c r="H2" s="118"/>
      <c r="I2" s="48"/>
    </row>
    <row r="3" spans="1:9" x14ac:dyDescent="0.3">
      <c r="A3" s="47"/>
      <c r="B3" s="118" t="s">
        <v>87</v>
      </c>
      <c r="C3" s="118"/>
      <c r="D3" s="118"/>
      <c r="E3" s="118"/>
      <c r="F3" s="118"/>
      <c r="G3" s="118"/>
      <c r="H3" s="118"/>
      <c r="I3" s="48"/>
    </row>
    <row r="4" spans="1:9" x14ac:dyDescent="0.3">
      <c r="A4" s="47"/>
      <c r="B4" s="118" t="s">
        <v>88</v>
      </c>
      <c r="C4" s="118"/>
      <c r="D4" s="118"/>
      <c r="E4" s="118"/>
      <c r="F4" s="118"/>
      <c r="G4" s="118"/>
      <c r="H4" s="118"/>
      <c r="I4" s="48"/>
    </row>
    <row r="5" spans="1:9" x14ac:dyDescent="0.3">
      <c r="A5" s="117"/>
      <c r="B5" s="117"/>
      <c r="C5" s="117"/>
      <c r="D5" s="49"/>
      <c r="E5" s="48"/>
      <c r="F5" s="48"/>
      <c r="G5" s="48"/>
      <c r="H5" s="119" t="s">
        <v>86</v>
      </c>
      <c r="I5" s="119"/>
    </row>
    <row r="6" spans="1:9" ht="9" customHeight="1" x14ac:dyDescent="0.3"/>
    <row r="7" spans="1:9" s="2" customFormat="1" x14ac:dyDescent="0.25">
      <c r="A7" s="115" t="s">
        <v>53</v>
      </c>
      <c r="B7" s="115" t="s">
        <v>54</v>
      </c>
      <c r="C7" s="115" t="s">
        <v>55</v>
      </c>
      <c r="D7" s="115" t="s">
        <v>56</v>
      </c>
      <c r="E7" s="114" t="s">
        <v>24</v>
      </c>
      <c r="F7" s="114"/>
      <c r="G7" s="114" t="s">
        <v>27</v>
      </c>
      <c r="H7" s="114"/>
      <c r="I7" s="114" t="s">
        <v>28</v>
      </c>
    </row>
    <row r="8" spans="1:9" s="2" customFormat="1" ht="28.5" x14ac:dyDescent="0.25">
      <c r="A8" s="116"/>
      <c r="B8" s="116"/>
      <c r="C8" s="116"/>
      <c r="D8" s="116"/>
      <c r="E8" s="1" t="s">
        <v>25</v>
      </c>
      <c r="F8" s="1" t="s">
        <v>26</v>
      </c>
      <c r="G8" s="1" t="s">
        <v>25</v>
      </c>
      <c r="H8" s="1" t="s">
        <v>26</v>
      </c>
      <c r="I8" s="114"/>
    </row>
    <row r="9" spans="1:9" s="2" customFormat="1" ht="28.5" x14ac:dyDescent="0.25">
      <c r="A9" s="1"/>
      <c r="B9" s="4" t="s">
        <v>115</v>
      </c>
      <c r="C9" s="1"/>
      <c r="D9" s="1"/>
      <c r="E9" s="53"/>
      <c r="F9" s="53"/>
      <c r="G9" s="53"/>
      <c r="H9" s="53"/>
      <c r="I9" s="53"/>
    </row>
    <row r="10" spans="1:9" s="2" customFormat="1" ht="82.5" x14ac:dyDescent="0.25">
      <c r="A10" s="6">
        <v>1</v>
      </c>
      <c r="B10" s="7" t="s">
        <v>114</v>
      </c>
      <c r="C10" s="6">
        <v>1</v>
      </c>
      <c r="D10" s="50" t="s">
        <v>0</v>
      </c>
      <c r="E10" s="41"/>
      <c r="F10" s="41">
        <f>E10*C10</f>
        <v>0</v>
      </c>
      <c r="G10" s="41">
        <v>25000</v>
      </c>
      <c r="H10" s="41">
        <f>G10*C10</f>
        <v>25000</v>
      </c>
      <c r="I10" s="41">
        <f>H10+F10</f>
        <v>25000</v>
      </c>
    </row>
    <row r="11" spans="1:9" s="2" customFormat="1" x14ac:dyDescent="0.25">
      <c r="A11" s="1"/>
      <c r="B11" s="1"/>
      <c r="C11" s="1"/>
      <c r="D11" s="1"/>
      <c r="E11" s="53"/>
      <c r="F11" s="53"/>
      <c r="G11" s="53"/>
      <c r="H11" s="53"/>
      <c r="I11" s="53"/>
    </row>
    <row r="12" spans="1:9" s="2" customFormat="1" ht="30.75" x14ac:dyDescent="0.25">
      <c r="A12" s="1"/>
      <c r="B12" s="13" t="s">
        <v>57</v>
      </c>
      <c r="C12" s="1"/>
      <c r="D12" s="1"/>
      <c r="E12" s="53"/>
      <c r="F12" s="53"/>
      <c r="G12" s="53"/>
      <c r="H12" s="53"/>
      <c r="I12" s="53"/>
    </row>
    <row r="13" spans="1:9" s="2" customFormat="1" ht="28.5" x14ac:dyDescent="0.25">
      <c r="A13" s="1"/>
      <c r="B13" s="4" t="s">
        <v>113</v>
      </c>
      <c r="C13" s="16"/>
      <c r="D13" s="54"/>
      <c r="E13" s="53"/>
      <c r="F13" s="53"/>
      <c r="G13" s="53"/>
      <c r="H13" s="53"/>
      <c r="I13" s="53"/>
    </row>
    <row r="14" spans="1:9" s="2" customFormat="1" ht="47.25" x14ac:dyDescent="0.25">
      <c r="A14" s="6">
        <v>2</v>
      </c>
      <c r="B14" s="7" t="s">
        <v>112</v>
      </c>
      <c r="C14" s="6">
        <v>1</v>
      </c>
      <c r="D14" s="50" t="s">
        <v>111</v>
      </c>
      <c r="E14" s="41"/>
      <c r="F14" s="41">
        <f>E14*C14</f>
        <v>0</v>
      </c>
      <c r="G14" s="41">
        <v>50000</v>
      </c>
      <c r="H14" s="41">
        <f>G14*C14</f>
        <v>50000</v>
      </c>
      <c r="I14" s="41">
        <f>H14+F14</f>
        <v>50000</v>
      </c>
    </row>
    <row r="15" spans="1:9" s="2" customFormat="1" x14ac:dyDescent="0.25">
      <c r="A15" s="1"/>
      <c r="B15" s="7"/>
      <c r="C15" s="6"/>
      <c r="D15" s="50"/>
      <c r="E15" s="53"/>
      <c r="F15" s="53"/>
      <c r="G15" s="53"/>
      <c r="H15" s="53"/>
      <c r="I15" s="53"/>
    </row>
    <row r="16" spans="1:9" s="2" customFormat="1" ht="30.75" x14ac:dyDescent="0.25">
      <c r="A16" s="1"/>
      <c r="B16" s="13" t="s">
        <v>58</v>
      </c>
      <c r="C16" s="6"/>
      <c r="D16" s="50"/>
      <c r="E16" s="53"/>
      <c r="F16" s="53"/>
      <c r="G16" s="53"/>
      <c r="H16" s="53"/>
      <c r="I16" s="53"/>
    </row>
    <row r="17" spans="1:9" s="5" customFormat="1" ht="28.5" x14ac:dyDescent="0.25">
      <c r="A17" s="52"/>
      <c r="B17" s="4" t="s">
        <v>110</v>
      </c>
      <c r="C17" s="16"/>
      <c r="D17" s="16"/>
      <c r="E17" s="36"/>
      <c r="F17" s="36"/>
      <c r="G17" s="36"/>
      <c r="H17" s="36"/>
      <c r="I17" s="36"/>
    </row>
    <row r="18" spans="1:9" x14ac:dyDescent="0.3">
      <c r="A18" s="51"/>
      <c r="B18" s="24" t="s">
        <v>109</v>
      </c>
      <c r="C18" s="6"/>
      <c r="D18" s="50"/>
      <c r="E18" s="35"/>
      <c r="F18" s="35"/>
      <c r="G18" s="35"/>
      <c r="H18" s="35"/>
      <c r="I18" s="35"/>
    </row>
    <row r="19" spans="1:9" ht="33" x14ac:dyDescent="0.3">
      <c r="A19" s="6">
        <v>1</v>
      </c>
      <c r="B19" s="7" t="s">
        <v>108</v>
      </c>
      <c r="C19" s="6"/>
      <c r="D19" s="50"/>
      <c r="E19" s="41"/>
      <c r="F19" s="41">
        <f>E19*C19</f>
        <v>0</v>
      </c>
      <c r="G19" s="41"/>
      <c r="H19" s="41">
        <f>G19*C19</f>
        <v>0</v>
      </c>
      <c r="I19" s="41">
        <f>H19+F19</f>
        <v>0</v>
      </c>
    </row>
    <row r="20" spans="1:9" x14ac:dyDescent="0.3">
      <c r="A20" s="6" t="s">
        <v>79</v>
      </c>
      <c r="B20" s="7" t="s">
        <v>107</v>
      </c>
      <c r="C20" s="6">
        <v>7</v>
      </c>
      <c r="D20" s="50" t="s">
        <v>32</v>
      </c>
      <c r="E20" s="41">
        <v>7500</v>
      </c>
      <c r="F20" s="41">
        <f>E20*C20</f>
        <v>52500</v>
      </c>
      <c r="G20" s="41">
        <v>1000</v>
      </c>
      <c r="H20" s="41">
        <f>G20*C20</f>
        <v>7000</v>
      </c>
      <c r="I20" s="41">
        <f>H20+F20</f>
        <v>59500</v>
      </c>
    </row>
    <row r="21" spans="1:9" ht="33" x14ac:dyDescent="0.3">
      <c r="A21" s="6">
        <v>2</v>
      </c>
      <c r="B21" s="7" t="s">
        <v>106</v>
      </c>
      <c r="C21" s="6"/>
      <c r="D21" s="50"/>
      <c r="E21" s="35"/>
      <c r="F21" s="35"/>
      <c r="G21" s="35"/>
      <c r="H21" s="35"/>
      <c r="I21" s="35"/>
    </row>
    <row r="22" spans="1:9" x14ac:dyDescent="0.3">
      <c r="A22" s="6" t="s">
        <v>79</v>
      </c>
      <c r="B22" s="7" t="s">
        <v>105</v>
      </c>
      <c r="C22" s="6">
        <v>13</v>
      </c>
      <c r="D22" s="50" t="s">
        <v>32</v>
      </c>
      <c r="E22" s="41">
        <v>7500</v>
      </c>
      <c r="F22" s="41">
        <f>E22*C22</f>
        <v>97500</v>
      </c>
      <c r="G22" s="41">
        <v>1000</v>
      </c>
      <c r="H22" s="41">
        <f>G22*C22</f>
        <v>13000</v>
      </c>
      <c r="I22" s="41">
        <f>H22+F22</f>
        <v>110500</v>
      </c>
    </row>
    <row r="23" spans="1:9" ht="30.75" x14ac:dyDescent="0.3">
      <c r="A23" s="51"/>
      <c r="B23" s="13" t="s">
        <v>59</v>
      </c>
      <c r="C23" s="6"/>
      <c r="D23" s="50"/>
      <c r="E23" s="35"/>
      <c r="F23" s="35"/>
      <c r="G23" s="35"/>
      <c r="H23" s="35"/>
      <c r="I23" s="35"/>
    </row>
    <row r="24" spans="1:9" s="5" customFormat="1" ht="28.5" x14ac:dyDescent="0.25">
      <c r="A24" s="52"/>
      <c r="B24" s="4" t="s">
        <v>104</v>
      </c>
      <c r="C24" s="6"/>
      <c r="D24" s="50"/>
      <c r="E24" s="36"/>
      <c r="F24" s="36"/>
      <c r="G24" s="36"/>
      <c r="H24" s="36"/>
      <c r="I24" s="36"/>
    </row>
    <row r="25" spans="1:9" x14ac:dyDescent="0.3">
      <c r="A25" s="51"/>
      <c r="B25" s="24" t="s">
        <v>103</v>
      </c>
      <c r="C25" s="6"/>
      <c r="D25" s="50"/>
      <c r="E25" s="35"/>
      <c r="F25" s="35"/>
      <c r="G25" s="35"/>
      <c r="H25" s="35"/>
      <c r="I25" s="35"/>
    </row>
    <row r="26" spans="1:9" ht="113.25" x14ac:dyDescent="0.3">
      <c r="A26" s="6">
        <v>1</v>
      </c>
      <c r="B26" s="7" t="s">
        <v>102</v>
      </c>
      <c r="C26" s="6">
        <v>1</v>
      </c>
      <c r="D26" s="50" t="s">
        <v>30</v>
      </c>
      <c r="E26" s="41">
        <v>152000</v>
      </c>
      <c r="F26" s="41">
        <f>E26*C26</f>
        <v>152000</v>
      </c>
      <c r="G26" s="41">
        <v>8000</v>
      </c>
      <c r="H26" s="41">
        <f>G26*C26</f>
        <v>8000</v>
      </c>
      <c r="I26" s="41">
        <f>H26+F26</f>
        <v>160000</v>
      </c>
    </row>
    <row r="27" spans="1:9" x14ac:dyDescent="0.3">
      <c r="A27" s="51"/>
      <c r="B27" s="24" t="s">
        <v>101</v>
      </c>
      <c r="C27" s="6"/>
      <c r="D27" s="50"/>
      <c r="E27" s="35"/>
      <c r="F27" s="35"/>
      <c r="G27" s="35"/>
      <c r="H27" s="35"/>
      <c r="I27" s="35"/>
    </row>
    <row r="28" spans="1:9" ht="63.75" x14ac:dyDescent="0.3">
      <c r="A28" s="6">
        <v>2</v>
      </c>
      <c r="B28" s="7" t="s">
        <v>100</v>
      </c>
      <c r="C28" s="6">
        <v>7</v>
      </c>
      <c r="D28" s="50" t="s">
        <v>32</v>
      </c>
      <c r="E28" s="41">
        <v>9000</v>
      </c>
      <c r="F28" s="41">
        <f>E28*C28</f>
        <v>63000</v>
      </c>
      <c r="G28" s="41">
        <v>1000</v>
      </c>
      <c r="H28" s="41">
        <f>G28*C28</f>
        <v>7000</v>
      </c>
      <c r="I28" s="41">
        <f>H28+F28</f>
        <v>70000</v>
      </c>
    </row>
    <row r="29" spans="1:9" x14ac:dyDescent="0.3">
      <c r="A29" s="51"/>
      <c r="B29" s="24" t="s">
        <v>99</v>
      </c>
      <c r="C29" s="6"/>
      <c r="D29" s="50"/>
      <c r="E29" s="35"/>
      <c r="F29" s="35"/>
      <c r="G29" s="35"/>
      <c r="H29" s="35"/>
      <c r="I29" s="35"/>
    </row>
    <row r="30" spans="1:9" ht="49.5" x14ac:dyDescent="0.3">
      <c r="A30" s="6">
        <v>3</v>
      </c>
      <c r="B30" s="7" t="s">
        <v>98</v>
      </c>
      <c r="C30" s="6">
        <v>8</v>
      </c>
      <c r="D30" s="50" t="s">
        <v>32</v>
      </c>
      <c r="E30" s="41">
        <v>17500</v>
      </c>
      <c r="F30" s="41">
        <f>E30*C30</f>
        <v>140000</v>
      </c>
      <c r="G30" s="41">
        <v>2000</v>
      </c>
      <c r="H30" s="41">
        <f>G30*C30</f>
        <v>16000</v>
      </c>
      <c r="I30" s="41">
        <f>H30+F30</f>
        <v>156000</v>
      </c>
    </row>
    <row r="31" spans="1:9" x14ac:dyDescent="0.3">
      <c r="A31" s="6"/>
      <c r="B31" s="24" t="s">
        <v>97</v>
      </c>
      <c r="C31" s="6"/>
      <c r="D31" s="50"/>
      <c r="E31" s="35"/>
      <c r="F31" s="35"/>
      <c r="G31" s="35"/>
      <c r="H31" s="35"/>
      <c r="I31" s="35"/>
    </row>
    <row r="32" spans="1:9" ht="47.25" x14ac:dyDescent="0.3">
      <c r="A32" s="6">
        <v>4</v>
      </c>
      <c r="B32" s="7" t="s">
        <v>96</v>
      </c>
      <c r="C32" s="6">
        <v>8</v>
      </c>
      <c r="D32" s="50" t="s">
        <v>32</v>
      </c>
      <c r="E32" s="41">
        <v>17500</v>
      </c>
      <c r="F32" s="41">
        <f>E32*C32</f>
        <v>140000</v>
      </c>
      <c r="G32" s="41">
        <v>1500</v>
      </c>
      <c r="H32" s="41">
        <f>G32*C32</f>
        <v>12000</v>
      </c>
      <c r="I32" s="41">
        <f>H32+F32</f>
        <v>152000</v>
      </c>
    </row>
    <row r="33" spans="1:9" x14ac:dyDescent="0.3">
      <c r="A33" s="6"/>
      <c r="B33" s="24" t="s">
        <v>95</v>
      </c>
      <c r="C33" s="6"/>
      <c r="D33" s="50"/>
      <c r="E33" s="35"/>
      <c r="F33" s="35"/>
      <c r="G33" s="35"/>
      <c r="H33" s="35"/>
      <c r="I33" s="35"/>
    </row>
    <row r="34" spans="1:9" ht="47.25" x14ac:dyDescent="0.3">
      <c r="A34" s="6">
        <v>5</v>
      </c>
      <c r="B34" s="7" t="s">
        <v>94</v>
      </c>
      <c r="C34" s="6">
        <v>7</v>
      </c>
      <c r="D34" s="50" t="s">
        <v>32</v>
      </c>
      <c r="E34" s="41">
        <v>4000</v>
      </c>
      <c r="F34" s="41">
        <f>E34*C34</f>
        <v>28000</v>
      </c>
      <c r="G34" s="41">
        <v>1000</v>
      </c>
      <c r="H34" s="41">
        <f>G34*C34</f>
        <v>7000</v>
      </c>
      <c r="I34" s="41">
        <f>H34+F34</f>
        <v>35000</v>
      </c>
    </row>
    <row r="35" spans="1:9" x14ac:dyDescent="0.3">
      <c r="A35" s="6"/>
      <c r="B35" s="13" t="s">
        <v>93</v>
      </c>
      <c r="C35" s="26"/>
      <c r="D35" s="26"/>
      <c r="E35" s="35"/>
      <c r="F35" s="42">
        <f>SUM(F10:F34)</f>
        <v>673000</v>
      </c>
      <c r="G35" s="43"/>
      <c r="H35" s="42">
        <f>SUM(H10:H34)</f>
        <v>145000</v>
      </c>
      <c r="I35" s="42">
        <f>SUM(I10:I34)</f>
        <v>818000</v>
      </c>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Summary</vt:lpstr>
      <vt:lpstr>HVAC</vt:lpstr>
      <vt:lpstr>Fire</vt:lpstr>
      <vt:lpstr>Plumbing</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2024-05-15T12:47:43Z</cp:lastPrinted>
  <dcterms:created xsi:type="dcterms:W3CDTF">2014-11-22T11:50:12Z</dcterms:created>
  <dcterms:modified xsi:type="dcterms:W3CDTF">2024-08-22T09:31:37Z</dcterms:modified>
</cp:coreProperties>
</file>