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0F260E9C-640B-49D2-85C0-424F294DB8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</sheets>
  <definedNames>
    <definedName name="_xlnm.Print_Area" localSheetId="0">HVAC!$A$1:$H$31</definedName>
    <definedName name="_xlnm.Print_Titles" localSheetId="0">HVAC!$15:$15</definedName>
  </definedNames>
  <calcPr calcId="181029"/>
</workbook>
</file>

<file path=xl/calcChain.xml><?xml version="1.0" encoding="utf-8"?>
<calcChain xmlns="http://schemas.openxmlformats.org/spreadsheetml/2006/main">
  <c r="H20" i="1" l="1"/>
  <c r="H17" i="1"/>
  <c r="G17" i="1"/>
  <c r="G18" i="1" l="1"/>
  <c r="H18" i="1"/>
  <c r="G19" i="1"/>
  <c r="H19" i="1"/>
  <c r="H16" i="1"/>
  <c r="G16" i="1"/>
  <c r="G20" i="1" s="1"/>
  <c r="G23" i="1" s="1"/>
  <c r="K16" i="1"/>
  <c r="H21" i="1" l="1"/>
  <c r="H22" i="1" s="1"/>
  <c r="G22" i="1" l="1"/>
</calcChain>
</file>

<file path=xl/sharedStrings.xml><?xml version="1.0" encoding="utf-8"?>
<sst xmlns="http://schemas.openxmlformats.org/spreadsheetml/2006/main" count="24" uniqueCount="22">
  <si>
    <t>S. #</t>
  </si>
  <si>
    <t>Description</t>
  </si>
  <si>
    <t>Unit</t>
  </si>
  <si>
    <t>Qty</t>
  </si>
  <si>
    <t>Nos</t>
  </si>
  <si>
    <t>Labour Rate</t>
  </si>
  <si>
    <t>Material Rate</t>
  </si>
  <si>
    <t>Material Amount</t>
  </si>
  <si>
    <t>Labour Amount</t>
  </si>
  <si>
    <t>Total Amount Rs</t>
  </si>
  <si>
    <t>SRB 13% on Labour</t>
  </si>
  <si>
    <t xml:space="preserve"> Total after SRB </t>
  </si>
  <si>
    <t>Grand Total Amount Rs</t>
  </si>
  <si>
    <t>Attn: Mr. Usman</t>
  </si>
  <si>
    <t>Quotation for Plumbing Work at Saifee Hospital Cardiac Wing Karachi</t>
  </si>
  <si>
    <t>Supply and installation of gully trap with heavy duty cover etc complete in all respect.</t>
  </si>
  <si>
    <t>Rft</t>
  </si>
  <si>
    <t>Providing and making manhole (as required depth at site) including installation of heavy duty manhole cover complete in all respect.</t>
  </si>
  <si>
    <t>For PIONEER ENGINEERING SERVICES.</t>
  </si>
  <si>
    <t>Removal of existing buried drainage 04" dia pipe connection and reinstallation of new pipe with related fittings including connection with new manhole.</t>
  </si>
  <si>
    <t>PES/001/12/23</t>
  </si>
  <si>
    <t>Supply and installation of 12" Dia UPVC pipe Class-D (SCH-40) with related fittings including digging of earth complete in all respect.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</si>
</sst>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u/>
      <sz val="16"/>
      <name val="Calibri"/>
      <family val="2"/>
      <scheme val="minor"/>
    </font>
    <font>
      <b/>
      <u/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165" fontId="0" fillId="0" borderId="0" xfId="0" applyNumberFormat="1"/>
    <xf numFmtId="14" fontId="0" fillId="0" borderId="0" xfId="1" quotePrefix="1" applyNumberFormat="1" applyFont="1" applyAlignment="1">
      <alignment horizontal="right"/>
    </xf>
    <xf numFmtId="0" fontId="7" fillId="0" borderId="0" xfId="0" applyFont="1" applyAlignment="1">
      <alignment horizontal="left" vertical="center"/>
    </xf>
    <xf numFmtId="0" fontId="0" fillId="0" borderId="0" xfId="1" applyNumberFormat="1" applyFont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/>
    </xf>
    <xf numFmtId="165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 vertical="center"/>
    </xf>
    <xf numFmtId="165" fontId="6" fillId="0" borderId="1" xfId="0" applyNumberFormat="1" applyFont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2" fillId="0" borderId="1" xfId="1" applyNumberFormat="1" applyFont="1" applyFill="1" applyBorder="1" applyAlignment="1">
      <alignment vertical="center"/>
    </xf>
    <xf numFmtId="0" fontId="6" fillId="0" borderId="0" xfId="0" applyFont="1" applyAlignment="1">
      <alignment horizontal="right" vertical="center"/>
    </xf>
    <xf numFmtId="165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1514475</xdr:colOff>
      <xdr:row>0</xdr:row>
      <xdr:rowOff>0</xdr:rowOff>
    </xdr:from>
    <xdr:to>
      <xdr:col>5</xdr:col>
      <xdr:colOff>236823</xdr:colOff>
      <xdr:row>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6B8A0-5C9D-4EA2-99EE-0094F87CF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0"/>
          <a:ext cx="2246598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27</xdr:row>
      <xdr:rowOff>35702</xdr:rowOff>
    </xdr:from>
    <xdr:to>
      <xdr:col>1</xdr:col>
      <xdr:colOff>609600</xdr:colOff>
      <xdr:row>30</xdr:row>
      <xdr:rowOff>120959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04E35-01E7-47B0-AD8A-50AF3A74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341627"/>
          <a:ext cx="733425" cy="685332"/>
        </a:xfrm>
        <a:prstGeom prst="rect">
          <a:avLst/>
        </a:prstGeom>
      </xdr:spPr>
    </xdr:pic>
    <xdr:clientData/>
  </xdr:twoCellAnchor>
  <xdr:twoCellAnchor>
    <xdr:from>
      <xdr:col>17</xdr:col>
      <xdr:colOff>34334</xdr:colOff>
      <xdr:row>13</xdr:row>
      <xdr:rowOff>35501</xdr:rowOff>
    </xdr:from>
    <xdr:to>
      <xdr:col>24</xdr:col>
      <xdr:colOff>196851</xdr:colOff>
      <xdr:row>14</xdr:row>
      <xdr:rowOff>214312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4B2D729-A554-4611-AA87-CB808324FC69}"/>
            </a:ext>
          </a:extLst>
        </xdr:cNvPr>
        <xdr:cNvSpPr txBox="1">
          <a:spLocks noChangeArrowheads="1"/>
        </xdr:cNvSpPr>
      </xdr:nvSpPr>
      <xdr:spPr bwMode="auto">
        <a:xfrm>
          <a:off x="11616734" y="2883476"/>
          <a:ext cx="4429717" cy="6550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15</xdr:col>
      <xdr:colOff>379415</xdr:colOff>
      <xdr:row>12</xdr:row>
      <xdr:rowOff>476250</xdr:rowOff>
    </xdr:from>
    <xdr:to>
      <xdr:col>17</xdr:col>
      <xdr:colOff>88901</xdr:colOff>
      <xdr:row>14</xdr:row>
      <xdr:rowOff>126116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5090B83B-B820-4475-B401-C8DFF3A12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742615" y="2657475"/>
          <a:ext cx="928686" cy="7928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342900</xdr:colOff>
      <xdr:row>22</xdr:row>
      <xdr:rowOff>109540</xdr:rowOff>
    </xdr:from>
    <xdr:to>
      <xdr:col>14</xdr:col>
      <xdr:colOff>376620</xdr:colOff>
      <xdr:row>24</xdr:row>
      <xdr:rowOff>200027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D75F46-D1E5-4F3A-B130-44CF9F793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7586665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32"/>
  <sheetViews>
    <sheetView tabSelected="1" zoomScaleNormal="100" zoomScaleSheetLayoutView="80" workbookViewId="0">
      <selection activeCell="B17" sqref="B17"/>
    </sheetView>
  </sheetViews>
  <sheetFormatPr defaultRowHeight="15" x14ac:dyDescent="0.25"/>
  <cols>
    <col min="1" max="1" width="4.140625" style="2" customWidth="1"/>
    <col min="2" max="2" width="28.7109375" customWidth="1"/>
    <col min="3" max="3" width="6.28515625" style="3" customWidth="1"/>
    <col min="4" max="4" width="7.5703125" style="17" bestFit="1" customWidth="1"/>
    <col min="5" max="5" width="10.28515625" style="2" customWidth="1"/>
    <col min="6" max="6" width="10.140625" style="2" customWidth="1"/>
    <col min="7" max="7" width="11.42578125" style="2" customWidth="1"/>
    <col min="8" max="8" width="11" style="2" customWidth="1"/>
    <col min="10" max="10" width="11" bestFit="1" customWidth="1"/>
  </cols>
  <sheetData>
    <row r="9" spans="1:11" x14ac:dyDescent="0.25">
      <c r="A9" s="32" t="s">
        <v>20</v>
      </c>
      <c r="B9" s="32"/>
      <c r="C9" s="32"/>
      <c r="D9" s="32"/>
      <c r="E9" s="32"/>
      <c r="H9" s="15">
        <v>45272</v>
      </c>
    </row>
    <row r="10" spans="1:11" ht="6" customHeight="1" x14ac:dyDescent="0.25"/>
    <row r="11" spans="1:11" ht="23.25" x14ac:dyDescent="0.35">
      <c r="A11" s="33" t="s">
        <v>13</v>
      </c>
      <c r="B11" s="33"/>
      <c r="C11" s="33"/>
      <c r="D11" s="33"/>
      <c r="E11" s="33"/>
      <c r="F11" s="33"/>
      <c r="G11" s="33"/>
      <c r="H11" s="33"/>
    </row>
    <row r="12" spans="1:11" ht="7.5" customHeight="1" x14ac:dyDescent="0.25"/>
    <row r="13" spans="1:11" ht="52.5" customHeight="1" x14ac:dyDescent="0.25">
      <c r="A13" s="31" t="s">
        <v>14</v>
      </c>
      <c r="B13" s="31"/>
      <c r="C13" s="31"/>
      <c r="D13" s="31"/>
      <c r="E13" s="31"/>
      <c r="F13" s="31"/>
      <c r="G13" s="31"/>
      <c r="H13" s="31"/>
    </row>
    <row r="14" spans="1:11" ht="18.75" customHeight="1" x14ac:dyDescent="0.25">
      <c r="A14" s="30"/>
      <c r="B14" s="30"/>
      <c r="C14" s="30"/>
      <c r="D14" s="30"/>
      <c r="E14" s="30"/>
      <c r="F14" s="30"/>
      <c r="G14" s="30"/>
      <c r="H14" s="30"/>
    </row>
    <row r="15" spans="1:11" ht="42.75" customHeight="1" thickBot="1" x14ac:dyDescent="0.35">
      <c r="A15" s="12" t="s">
        <v>0</v>
      </c>
      <c r="B15" s="12" t="s">
        <v>1</v>
      </c>
      <c r="C15" s="12" t="s">
        <v>2</v>
      </c>
      <c r="D15" s="18" t="s">
        <v>3</v>
      </c>
      <c r="E15" s="13" t="s">
        <v>6</v>
      </c>
      <c r="F15" s="13" t="s">
        <v>5</v>
      </c>
      <c r="G15" s="13" t="s">
        <v>7</v>
      </c>
      <c r="H15" s="13" t="s">
        <v>8</v>
      </c>
      <c r="I15" s="8"/>
    </row>
    <row r="16" spans="1:11" ht="84" customHeight="1" thickTop="1" x14ac:dyDescent="0.25">
      <c r="A16" s="10">
        <v>1</v>
      </c>
      <c r="B16" s="9" t="s">
        <v>21</v>
      </c>
      <c r="C16" s="10" t="s">
        <v>16</v>
      </c>
      <c r="D16" s="19">
        <v>130</v>
      </c>
      <c r="E16" s="11">
        <v>4800</v>
      </c>
      <c r="F16" s="11">
        <v>1000</v>
      </c>
      <c r="G16" s="11">
        <f>E16*D16</f>
        <v>624000</v>
      </c>
      <c r="H16" s="11">
        <f>F16*D16</f>
        <v>130000</v>
      </c>
      <c r="J16">
        <v>385000</v>
      </c>
      <c r="K16">
        <f>J16*1.18</f>
        <v>454300</v>
      </c>
    </row>
    <row r="17" spans="1:10" ht="96" customHeight="1" x14ac:dyDescent="0.25">
      <c r="A17" s="10">
        <v>2</v>
      </c>
      <c r="B17" s="9" t="s">
        <v>19</v>
      </c>
      <c r="C17" s="10" t="s">
        <v>16</v>
      </c>
      <c r="D17" s="19">
        <v>60</v>
      </c>
      <c r="E17" s="11">
        <v>1400</v>
      </c>
      <c r="F17" s="11">
        <v>600</v>
      </c>
      <c r="G17" s="11">
        <f>E17*D17</f>
        <v>84000</v>
      </c>
      <c r="H17" s="11">
        <f>F17*D17</f>
        <v>36000</v>
      </c>
    </row>
    <row r="18" spans="1:10" ht="67.5" customHeight="1" x14ac:dyDescent="0.25">
      <c r="A18" s="10">
        <v>3</v>
      </c>
      <c r="B18" s="9" t="s">
        <v>15</v>
      </c>
      <c r="C18" s="10" t="s">
        <v>4</v>
      </c>
      <c r="D18" s="19">
        <v>4</v>
      </c>
      <c r="E18" s="27">
        <v>35000</v>
      </c>
      <c r="F18" s="11">
        <v>5000</v>
      </c>
      <c r="G18" s="11">
        <f t="shared" ref="G18:G19" si="0">E18*D18</f>
        <v>140000</v>
      </c>
      <c r="H18" s="11">
        <f t="shared" ref="H18:H19" si="1">F18*D18</f>
        <v>20000</v>
      </c>
    </row>
    <row r="19" spans="1:10" ht="81.75" customHeight="1" x14ac:dyDescent="0.25">
      <c r="A19" s="10">
        <v>4</v>
      </c>
      <c r="B19" s="9" t="s">
        <v>17</v>
      </c>
      <c r="C19" s="10" t="s">
        <v>4</v>
      </c>
      <c r="D19" s="19">
        <v>5</v>
      </c>
      <c r="E19" s="11">
        <v>65000</v>
      </c>
      <c r="F19" s="11">
        <v>8000</v>
      </c>
      <c r="G19" s="11">
        <f t="shared" si="0"/>
        <v>325000</v>
      </c>
      <c r="H19" s="11">
        <f t="shared" si="1"/>
        <v>40000</v>
      </c>
    </row>
    <row r="20" spans="1:10" s="21" customFormat="1" ht="28.5" customHeight="1" x14ac:dyDescent="0.3">
      <c r="A20" s="28" t="s">
        <v>9</v>
      </c>
      <c r="B20" s="28"/>
      <c r="C20" s="28"/>
      <c r="D20" s="28"/>
      <c r="E20" s="28"/>
      <c r="F20" s="28"/>
      <c r="G20" s="24">
        <f>SUM(G16:G19)</f>
        <v>1173000</v>
      </c>
      <c r="H20" s="24">
        <f>SUM(H16:H19)</f>
        <v>226000</v>
      </c>
      <c r="I20" s="20"/>
    </row>
    <row r="21" spans="1:10" s="21" customFormat="1" ht="18.75" hidden="1" x14ac:dyDescent="0.3">
      <c r="A21" s="28" t="s">
        <v>10</v>
      </c>
      <c r="B21" s="28"/>
      <c r="C21" s="28"/>
      <c r="D21" s="28"/>
      <c r="E21" s="28"/>
      <c r="F21" s="28"/>
      <c r="G21" s="23">
        <v>0</v>
      </c>
      <c r="H21" s="23">
        <f>H20*13%</f>
        <v>29380</v>
      </c>
      <c r="I21" s="20"/>
    </row>
    <row r="22" spans="1:10" s="21" customFormat="1" ht="18.75" hidden="1" x14ac:dyDescent="0.3">
      <c r="A22" s="28" t="s">
        <v>11</v>
      </c>
      <c r="B22" s="28"/>
      <c r="C22" s="28"/>
      <c r="D22" s="28"/>
      <c r="E22" s="28"/>
      <c r="F22" s="28"/>
      <c r="G22" s="23">
        <f>G21+G20</f>
        <v>1173000</v>
      </c>
      <c r="H22" s="23">
        <f>H21+H20</f>
        <v>255380</v>
      </c>
      <c r="I22" s="20"/>
    </row>
    <row r="23" spans="1:10" s="21" customFormat="1" ht="28.5" customHeight="1" x14ac:dyDescent="0.3">
      <c r="A23" s="28" t="s">
        <v>12</v>
      </c>
      <c r="B23" s="28"/>
      <c r="C23" s="28"/>
      <c r="D23" s="28"/>
      <c r="E23" s="28"/>
      <c r="F23" s="28"/>
      <c r="G23" s="29">
        <f>H20+G20</f>
        <v>1399000</v>
      </c>
      <c r="H23" s="29"/>
      <c r="I23" s="20"/>
    </row>
    <row r="24" spans="1:10" s="21" customFormat="1" ht="11.25" customHeight="1" x14ac:dyDescent="0.3">
      <c r="A24" s="22"/>
      <c r="B24" s="22"/>
      <c r="C24" s="22"/>
      <c r="D24" s="22"/>
      <c r="E24" s="22"/>
      <c r="F24" s="22"/>
      <c r="G24" s="25"/>
      <c r="H24" s="25"/>
      <c r="I24" s="20"/>
    </row>
    <row r="25" spans="1:10" s="21" customFormat="1" ht="21" x14ac:dyDescent="0.3">
      <c r="A25" s="26"/>
      <c r="B25" s="22"/>
      <c r="C25" s="22"/>
      <c r="D25" s="22"/>
      <c r="E25" s="22"/>
      <c r="F25" s="22"/>
      <c r="G25" s="25"/>
      <c r="H25" s="25"/>
      <c r="I25" s="20"/>
    </row>
    <row r="26" spans="1:10" s="21" customFormat="1" ht="7.5" customHeight="1" x14ac:dyDescent="0.3">
      <c r="A26" s="22"/>
      <c r="B26" s="22"/>
      <c r="C26" s="22"/>
      <c r="D26" s="22"/>
      <c r="E26" s="22"/>
      <c r="F26" s="22"/>
      <c r="G26" s="25"/>
      <c r="H26" s="25"/>
      <c r="I26" s="20"/>
    </row>
    <row r="27" spans="1:10" ht="21" x14ac:dyDescent="0.25">
      <c r="A27" s="16" t="s">
        <v>18</v>
      </c>
      <c r="B27" s="5"/>
      <c r="C27" s="2"/>
      <c r="I27" s="1"/>
    </row>
    <row r="28" spans="1:10" ht="15.75" x14ac:dyDescent="0.25">
      <c r="A28" s="4"/>
      <c r="B28" s="5"/>
      <c r="C28" s="2"/>
      <c r="I28" s="1"/>
    </row>
    <row r="29" spans="1:10" ht="15.75" x14ac:dyDescent="0.25">
      <c r="A29" s="4"/>
      <c r="B29" s="5"/>
      <c r="C29" s="2"/>
      <c r="I29" s="1"/>
    </row>
    <row r="30" spans="1:10" ht="15.75" x14ac:dyDescent="0.25">
      <c r="A30" s="4"/>
      <c r="B30" s="5"/>
      <c r="C30" s="2"/>
      <c r="I30" s="1"/>
    </row>
    <row r="31" spans="1:10" ht="15.75" x14ac:dyDescent="0.25">
      <c r="A31" s="4"/>
      <c r="B31" s="4"/>
      <c r="C31" s="2"/>
      <c r="I31" s="1"/>
    </row>
    <row r="32" spans="1:10" ht="15.75" x14ac:dyDescent="0.25">
      <c r="A32" s="6"/>
      <c r="B32" s="7"/>
      <c r="C32" s="2"/>
      <c r="I32" s="1"/>
      <c r="J32" s="14"/>
    </row>
  </sheetData>
  <mergeCells count="9">
    <mergeCell ref="A23:F23"/>
    <mergeCell ref="G23:H23"/>
    <mergeCell ref="A14:H14"/>
    <mergeCell ref="A13:H13"/>
    <mergeCell ref="A9:E9"/>
    <mergeCell ref="A11:H11"/>
    <mergeCell ref="A20:F20"/>
    <mergeCell ref="A21:F21"/>
    <mergeCell ref="A22:F22"/>
  </mergeCells>
  <printOptions horizontalCentered="1"/>
  <pageMargins left="0.2" right="0.2" top="0" bottom="0.75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2023-12-12T06:44:42Z</dcterms:modified>
</cp:coreProperties>
</file>