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Print_Area" localSheetId="0">Sheet1!$A$1:$I$77</definedName>
  </definedNames>
  <calcPr calcId="162913"/>
</workbook>
</file>

<file path=xl/calcChain.xml><?xml version="1.0" encoding="utf-8"?>
<calcChain xmlns="http://schemas.openxmlformats.org/spreadsheetml/2006/main">
  <c r="D12" i="1" l="1"/>
  <c r="C12" i="1"/>
  <c r="E12" i="1" s="1"/>
  <c r="F12" i="1" s="1"/>
  <c r="D11" i="1"/>
  <c r="C11" i="1"/>
  <c r="E11" i="1" s="1"/>
  <c r="D10" i="1"/>
  <c r="E10" i="1" l="1"/>
  <c r="I12" i="1"/>
  <c r="F11" i="1"/>
  <c r="I11" i="1" s="1"/>
  <c r="K10" i="1"/>
  <c r="L10" i="1" s="1"/>
  <c r="J10" i="1"/>
  <c r="F10" i="1" l="1"/>
  <c r="I10" i="1" s="1"/>
  <c r="I13" i="1" s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<sst xmlns="http://schemas.openxmlformats.org/spreadsheetml/2006/main" count="23" uniqueCount="22">
  <si>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</si>
  <si>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</si>
  <si>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</si>
  <si>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</si>
  <si>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</si>
  <si>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</si>
  <si>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</si>
  <si>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</si>
  <si>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</si>
  <si>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</si>
  <si>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</si>
  <si>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</si>
  <si>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</si>
  <si>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Variation order for Fire main line tap off connection - Dolmen Family Area DMC Karachi</t>
  </si>
  <si>
    <t>Supply and installation of valve with matching flange.</t>
  </si>
  <si>
    <t>No</t>
  </si>
  <si>
    <t>Job</t>
  </si>
  <si>
    <t>Making of tap off connection in the main fire line.</t>
  </si>
  <si>
    <t>Supply and installation of matching flanges, gasket, nut bolt, washers etc for valves.</t>
  </si>
  <si>
    <t>Pioneer</t>
  </si>
  <si>
    <t xml:space="preserve">Total Construction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</si>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</sst>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_);_(* \(#,##0.000\);_(* &quot;-&quot;???_);_(@_)"/>
    <numFmt numFmtId="168" formatCode="_(* #,##0.00_);_(* \(#,##0.0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5" fillId="0" borderId="0" xfId="1" applyNumberFormat="1" applyFont="1"/>
    <xf numFmtId="165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 wrapText="1"/>
    </xf>
    <xf numFmtId="165" fontId="7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4" fontId="3" fillId="0" borderId="0" xfId="0" applyNumberFormat="1" applyFont="1"/>
    <xf numFmtId="164" fontId="0" fillId="0" borderId="0" xfId="0" applyNumberFormat="1"/>
    <xf numFmtId="165" fontId="4" fillId="0" borderId="4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/>
    <xf numFmtId="168" fontId="3" fillId="0" borderId="0" xfId="0" applyNumberFormat="1" applyFont="1" applyAlignment="1">
      <alignment vertical="center"/>
    </xf>
    <xf numFmtId="164" fontId="7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164" fontId="1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172085</xdr:colOff>
      <xdr:row>24</xdr:row>
      <xdr:rowOff>29845</xdr:rowOff>
    </xdr:from>
    <xdr:to>
      <xdr:col>1</xdr:col>
      <xdr:colOff>438785</xdr:colOff>
      <xdr:row>26</xdr:row>
      <xdr:rowOff>93928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" y="855472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127000</xdr:colOff>
      <xdr:row>31</xdr:row>
      <xdr:rowOff>70717</xdr:rowOff>
    </xdr:from>
    <xdr:to>
      <xdr:col>8</xdr:col>
      <xdr:colOff>932295</xdr:colOff>
      <xdr:row>76</xdr:row>
      <xdr:rowOff>34637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5B3C56-E811-6902-E1D2-34DD3C6E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8383444"/>
          <a:ext cx="6329795" cy="8536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7"/>
  <sheetViews>
    <sheetView tabSelected="1" view="pageBreakPreview" topLeftCell="A8" zoomScale="85" zoomScaleNormal="110" zoomScaleSheetLayoutView="85" workbookViewId="0">
      <selection activeCell="J11" sqref="J11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0" max="10" width="16" bestFit="1" customWidth="1"/>
    <col min="11" max="11" width="14.5703125" bestFit="1" customWidth="1"/>
    <col min="12" max="12" width="16" bestFit="1" customWidth="1"/>
    <col min="13" max="13" width="14.5703125" bestFit="1" customWidth="1"/>
    <col min="15" max="15" width="12.140625" customWidth="1"/>
  </cols>
  <sheetData>
    <row r="7" spans="1:15" ht="40.5" customHeight="1" x14ac:dyDescent="0.25">
      <c r="A7" s="38" t="s">
        <v>13</v>
      </c>
      <c r="B7" s="38"/>
      <c r="C7" s="38"/>
      <c r="D7" s="38"/>
      <c r="E7" s="38"/>
      <c r="F7" s="38"/>
      <c r="G7" s="38"/>
      <c r="H7" s="38"/>
      <c r="I7" s="38"/>
    </row>
    <row r="8" spans="1:15" ht="14.25" customHeight="1" x14ac:dyDescent="0.25"/>
    <row r="9" spans="1:15" ht="63" x14ac:dyDescent="0.25">
      <c r="A9" s="11" t="s">
        <v>0</v>
      </c>
      <c r="B9" s="11" t="s">
        <v>1</v>
      </c>
      <c r="C9" s="12" t="s">
        <v>9</v>
      </c>
      <c r="D9" s="12" t="s">
        <v>8</v>
      </c>
      <c r="E9" s="12" t="s">
        <v>12</v>
      </c>
      <c r="F9" s="12" t="s">
        <v>11</v>
      </c>
      <c r="G9" s="11" t="s">
        <v>2</v>
      </c>
      <c r="H9" s="11" t="s">
        <v>3</v>
      </c>
      <c r="I9" s="13" t="s">
        <v>4</v>
      </c>
      <c r="J9" s="32" t="s">
        <v>19</v>
      </c>
      <c r="K9" s="32" t="s">
        <v>20</v>
      </c>
    </row>
    <row r="10" spans="1:15" s="7" customFormat="1" ht="63" customHeight="1" x14ac:dyDescent="0.3">
      <c r="A10" s="15">
        <v>1</v>
      </c>
      <c r="B10" s="14" t="s">
        <v>17</v>
      </c>
      <c r="C10" s="16">
        <v>0</v>
      </c>
      <c r="D10" s="18">
        <f>15000*1.175</f>
        <v>17625</v>
      </c>
      <c r="E10" s="18">
        <f>SUM(C10+D10)*20%</f>
        <v>3525</v>
      </c>
      <c r="F10" s="17">
        <f>SUM(C10+D10+E10)*7.5%</f>
        <v>1586.25</v>
      </c>
      <c r="G10" s="15" t="s">
        <v>16</v>
      </c>
      <c r="H10" s="15">
        <v>1</v>
      </c>
      <c r="I10" s="37">
        <f>SUM(C10+D10+E10+F10)*H10</f>
        <v>22736.25</v>
      </c>
      <c r="J10" s="33">
        <f>20+7.5</f>
        <v>27.5</v>
      </c>
      <c r="K10" s="34">
        <f>1.175</f>
        <v>1.175</v>
      </c>
      <c r="L10" s="36">
        <f>D10*K10</f>
        <v>20709.375</v>
      </c>
      <c r="M10" s="35"/>
    </row>
    <row r="11" spans="1:15" s="7" customFormat="1" ht="75" customHeight="1" x14ac:dyDescent="0.3">
      <c r="A11" s="15">
        <v>2</v>
      </c>
      <c r="B11" s="14" t="s">
        <v>14</v>
      </c>
      <c r="C11" s="16">
        <f>85000*1.175</f>
        <v>99875</v>
      </c>
      <c r="D11" s="18">
        <f>6000*1.175</f>
        <v>7050</v>
      </c>
      <c r="E11" s="18">
        <f>SUM(C11+D11)*20%</f>
        <v>21385</v>
      </c>
      <c r="F11" s="17">
        <f>SUM(C11+D11+E11)*7.5%</f>
        <v>9623.25</v>
      </c>
      <c r="G11" s="15" t="s">
        <v>15</v>
      </c>
      <c r="H11" s="15">
        <v>1</v>
      </c>
      <c r="I11" s="37">
        <f>SUM(C11+D11+E11+F11)*H11</f>
        <v>137933.25</v>
      </c>
      <c r="J11" s="30"/>
      <c r="K11" s="30"/>
    </row>
    <row r="12" spans="1:15" s="7" customFormat="1" ht="70.5" customHeight="1" x14ac:dyDescent="0.3">
      <c r="A12" s="15">
        <v>3</v>
      </c>
      <c r="B12" s="14" t="s">
        <v>18</v>
      </c>
      <c r="C12" s="16">
        <f>25000*1.175</f>
        <v>29375</v>
      </c>
      <c r="D12" s="18">
        <f>3000*1.175</f>
        <v>3525</v>
      </c>
      <c r="E12" s="18">
        <f>SUM(C12+D12)*20%</f>
        <v>6580</v>
      </c>
      <c r="F12" s="17">
        <f>SUM(C12+D12+E12)*7.5%</f>
        <v>2961</v>
      </c>
      <c r="G12" s="15" t="s">
        <v>16</v>
      </c>
      <c r="H12" s="15">
        <v>1</v>
      </c>
      <c r="I12" s="16">
        <f>SUM(C12+D12+E12+F12)*H12</f>
        <v>42441</v>
      </c>
    </row>
    <row r="13" spans="1:15" s="28" customFormat="1" ht="27.75" customHeight="1" thickBot="1" x14ac:dyDescent="0.3">
      <c r="A13" s="39" t="s">
        <v>5</v>
      </c>
      <c r="B13" s="39"/>
      <c r="C13" s="39"/>
      <c r="D13" s="39"/>
      <c r="E13" s="39"/>
      <c r="F13" s="39"/>
      <c r="G13" s="39"/>
      <c r="H13" s="39"/>
      <c r="I13" s="27">
        <f>SUM(I10:I12)</f>
        <v>203110.5</v>
      </c>
      <c r="J13" s="40" t="s">
        <v>21</v>
      </c>
      <c r="K13" s="23"/>
      <c r="L13" s="29"/>
      <c r="M13" s="6"/>
      <c r="O13" s="8"/>
    </row>
    <row r="14" spans="1:15" ht="8.25" customHeight="1" thickTop="1" x14ac:dyDescent="0.25">
      <c r="J14" s="31"/>
    </row>
    <row r="15" spans="1:15" ht="7.5" hidden="1" customHeight="1" x14ac:dyDescent="0.25"/>
    <row r="16" spans="1:15" ht="6" hidden="1" customHeight="1" x14ac:dyDescent="0.25">
      <c r="A16" s="26"/>
      <c r="B16" s="5"/>
      <c r="L16" s="10"/>
      <c r="M16" s="10"/>
      <c r="N16" s="10"/>
    </row>
    <row r="17" spans="1:14" ht="6" customHeight="1" x14ac:dyDescent="0.25">
      <c r="A17" s="26"/>
      <c r="B17" s="5"/>
      <c r="L17" s="10"/>
      <c r="M17" s="10"/>
      <c r="N17" s="10"/>
    </row>
    <row r="18" spans="1:14" ht="6" customHeight="1" x14ac:dyDescent="0.25">
      <c r="A18" s="26"/>
      <c r="B18" s="5"/>
      <c r="L18" s="10"/>
      <c r="M18" s="10"/>
      <c r="N18" s="10"/>
    </row>
    <row r="19" spans="1:14" ht="9.75" customHeight="1" x14ac:dyDescent="0.25">
      <c r="A19" s="26"/>
      <c r="B19" s="5"/>
      <c r="J19" s="10"/>
      <c r="L19" s="10"/>
      <c r="M19" s="10"/>
      <c r="N19" s="10"/>
    </row>
    <row r="20" spans="1:14" ht="20.25" customHeight="1" x14ac:dyDescent="0.25">
      <c r="A20" s="4" t="s">
        <v>6</v>
      </c>
      <c r="B20" s="5"/>
      <c r="L20" s="10"/>
      <c r="M20" s="10"/>
      <c r="N20" s="10"/>
    </row>
    <row r="21" spans="1:14" ht="8.4499999999999993" customHeight="1" x14ac:dyDescent="0.25">
      <c r="A21" s="4"/>
      <c r="B21" s="5"/>
    </row>
    <row r="22" spans="1:14" s="7" customFormat="1" ht="18.75" x14ac:dyDescent="0.3">
      <c r="A22" s="20" t="s">
        <v>7</v>
      </c>
      <c r="B22" s="21"/>
      <c r="C22" s="22"/>
      <c r="D22" s="22"/>
      <c r="E22" s="22"/>
      <c r="F22" s="23"/>
      <c r="G22" s="22"/>
      <c r="H22" s="22"/>
      <c r="I22" s="23"/>
    </row>
    <row r="23" spans="1:14" s="7" customFormat="1" ht="10.15" customHeight="1" x14ac:dyDescent="0.3">
      <c r="A23" s="20"/>
      <c r="B23" s="20"/>
      <c r="C23" s="22"/>
      <c r="D23" s="22"/>
      <c r="E23" s="22"/>
      <c r="F23" s="23"/>
      <c r="G23" s="22"/>
      <c r="H23" s="22"/>
      <c r="I23" s="23"/>
      <c r="K23" s="19"/>
    </row>
    <row r="24" spans="1:14" s="7" customFormat="1" ht="18.75" x14ac:dyDescent="0.3">
      <c r="A24" s="24" t="s">
        <v>10</v>
      </c>
      <c r="B24" s="25"/>
      <c r="C24" s="22"/>
      <c r="D24" s="22"/>
      <c r="E24" s="22"/>
      <c r="F24" s="23"/>
      <c r="G24" s="22"/>
      <c r="H24" s="22"/>
      <c r="I24" s="23"/>
      <c r="K24" s="19"/>
    </row>
    <row r="25" spans="1:14" x14ac:dyDescent="0.25">
      <c r="K25" s="1"/>
    </row>
    <row r="26" spans="1:14" x14ac:dyDescent="0.25">
      <c r="K26" s="1"/>
    </row>
    <row r="27" spans="1:14" x14ac:dyDescent="0.25">
      <c r="K27" s="9"/>
    </row>
  </sheetData>
  <mergeCells count="2">
    <mergeCell ref="A7:I7"/>
    <mergeCell ref="A13:H13"/>
  </mergeCells>
  <printOptions horizontalCentered="1"/>
  <pageMargins left="0" right="0" top="0" bottom="0.75" header="0.3" footer="0.3"/>
  <pageSetup paperSize="9" scale="94" orientation="portrait" r:id="rId1"/>
  <rowBreaks count="1" manualBreakCount="1">
    <brk id="2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AD94C8D-0EB1-49D9-BC8C-563116E7A3F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2024-08-07T15:15:16Z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{CAD94C8D-0EB1-49D9-BC8C-563116E7A3F5}</vt:lpwstr>
  </property>
</Properties>
</file>