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 Management Folder\Danish\Mothers Room\1st Running Bill\"/>
    </mc:Choice>
  </mc:AlternateContent>
  <xr:revisionPtr revIDLastSave="0" documentId="13_ncr:1_{1A083C3B-C947-454A-8857-AB63858DF40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le 1" sheetId="1" r:id="rId1"/>
  </sheets>
  <definedNames>
    <definedName name="_xlnm.Print_Area" localSheetId="0">'Table 1'!$A$1:$J$179</definedName>
  </definedNames>
  <calcPr calcId="191029"/>
</workbook>
</file>

<file path=xl/calcChain.xml><?xml version="1.0" encoding="utf-8"?>
<calcChain xmlns="http://schemas.openxmlformats.org/spreadsheetml/2006/main">
  <c r="J110" i="1" l="1"/>
  <c r="J109" i="1"/>
  <c r="I9" i="1" l="1"/>
  <c r="J9" i="1" s="1"/>
  <c r="I178" i="1"/>
  <c r="J178" i="1" s="1"/>
  <c r="J177" i="1"/>
  <c r="I176" i="1"/>
  <c r="J176" i="1" s="1"/>
  <c r="I175" i="1"/>
  <c r="J175" i="1" s="1"/>
  <c r="I173" i="1"/>
  <c r="J173" i="1" s="1"/>
  <c r="J144" i="1"/>
  <c r="I172" i="1"/>
  <c r="J172" i="1" s="1"/>
  <c r="J174" i="1" s="1"/>
  <c r="J158" i="1"/>
  <c r="I156" i="1"/>
  <c r="J156" i="1" s="1"/>
  <c r="J152" i="1"/>
  <c r="I154" i="1"/>
  <c r="J154" i="1" s="1"/>
  <c r="I150" i="1"/>
  <c r="J150" i="1" s="1"/>
  <c r="I147" i="1"/>
  <c r="J147" i="1" s="1"/>
  <c r="I142" i="1"/>
  <c r="J142" i="1" s="1"/>
  <c r="I139" i="1"/>
  <c r="J139" i="1" s="1"/>
  <c r="I157" i="1"/>
  <c r="J157" i="1" s="1"/>
  <c r="J155" i="1"/>
  <c r="I155" i="1"/>
  <c r="I151" i="1"/>
  <c r="J151" i="1" s="1"/>
  <c r="I148" i="1"/>
  <c r="J148" i="1" s="1"/>
  <c r="I145" i="1"/>
  <c r="J145" i="1" s="1"/>
  <c r="I143" i="1"/>
  <c r="J143" i="1" s="1"/>
  <c r="I140" i="1"/>
  <c r="J140" i="1" s="1"/>
  <c r="I137" i="1"/>
  <c r="J137" i="1" s="1"/>
  <c r="I136" i="1"/>
  <c r="J136" i="1" s="1"/>
  <c r="I134" i="1"/>
  <c r="J134" i="1" s="1"/>
  <c r="I133" i="1"/>
  <c r="J133" i="1" s="1"/>
  <c r="J122" i="1"/>
  <c r="I123" i="1"/>
  <c r="J123" i="1" s="1"/>
  <c r="I121" i="1"/>
  <c r="J121" i="1" s="1"/>
  <c r="I120" i="1"/>
  <c r="J120" i="1" s="1"/>
  <c r="J124" i="1" s="1"/>
  <c r="I118" i="1"/>
  <c r="J118" i="1" s="1"/>
  <c r="I108" i="1"/>
  <c r="J108" i="1" s="1"/>
  <c r="J107" i="1"/>
  <c r="J105" i="1"/>
  <c r="J103" i="1"/>
  <c r="J101" i="1"/>
  <c r="J99" i="1"/>
  <c r="J97" i="1"/>
  <c r="J95" i="1"/>
  <c r="J93" i="1"/>
  <c r="J91" i="1"/>
  <c r="J89" i="1"/>
  <c r="I57" i="1"/>
  <c r="J57" i="1" s="1"/>
  <c r="J78" i="1"/>
  <c r="J76" i="1"/>
  <c r="J74" i="1"/>
  <c r="J72" i="1"/>
  <c r="J70" i="1"/>
  <c r="J65" i="1"/>
  <c r="I41" i="1"/>
  <c r="J41" i="1" s="1"/>
  <c r="J42" i="1"/>
  <c r="J40" i="1"/>
  <c r="J38" i="1"/>
  <c r="J35" i="1"/>
  <c r="J24" i="1"/>
  <c r="J22" i="1"/>
  <c r="I106" i="1"/>
  <c r="J106" i="1" s="1"/>
  <c r="I104" i="1"/>
  <c r="J104" i="1" s="1"/>
  <c r="I102" i="1"/>
  <c r="J102" i="1" s="1"/>
  <c r="J100" i="1"/>
  <c r="I100" i="1"/>
  <c r="I98" i="1"/>
  <c r="J98" i="1" s="1"/>
  <c r="J96" i="1"/>
  <c r="I96" i="1"/>
  <c r="I94" i="1"/>
  <c r="J94" i="1" s="1"/>
  <c r="I92" i="1"/>
  <c r="J92" i="1" s="1"/>
  <c r="J90" i="1"/>
  <c r="I90" i="1"/>
  <c r="I87" i="1"/>
  <c r="J87" i="1" s="1"/>
  <c r="J88" i="1"/>
  <c r="I88" i="1"/>
  <c r="I77" i="1"/>
  <c r="J77" i="1" s="1"/>
  <c r="I75" i="1"/>
  <c r="J75" i="1" s="1"/>
  <c r="I73" i="1"/>
  <c r="J73" i="1" s="1"/>
  <c r="I71" i="1"/>
  <c r="J71" i="1" s="1"/>
  <c r="I69" i="1"/>
  <c r="J69" i="1" s="1"/>
  <c r="I68" i="1"/>
  <c r="J68" i="1" s="1"/>
  <c r="I66" i="1"/>
  <c r="J66" i="1" s="1"/>
  <c r="I64" i="1"/>
  <c r="J64" i="1" s="1"/>
  <c r="J63" i="1"/>
  <c r="I63" i="1"/>
  <c r="I61" i="1"/>
  <c r="J61" i="1" s="1"/>
  <c r="I60" i="1"/>
  <c r="J60" i="1" s="1"/>
  <c r="I58" i="1"/>
  <c r="J58" i="1" s="1"/>
  <c r="I56" i="1"/>
  <c r="J56" i="1" s="1"/>
  <c r="I54" i="1"/>
  <c r="J54" i="1" s="1"/>
  <c r="I53" i="1"/>
  <c r="J53" i="1" s="1"/>
  <c r="I51" i="1"/>
  <c r="J51" i="1" s="1"/>
  <c r="J20" i="1"/>
  <c r="I39" i="1"/>
  <c r="J39" i="1" s="1"/>
  <c r="I37" i="1"/>
  <c r="J37" i="1" s="1"/>
  <c r="I36" i="1"/>
  <c r="J36" i="1" s="1"/>
  <c r="I34" i="1"/>
  <c r="J34" i="1" s="1"/>
  <c r="I33" i="1"/>
  <c r="J33" i="1" s="1"/>
  <c r="I31" i="1"/>
  <c r="J31" i="1" s="1"/>
  <c r="I30" i="1"/>
  <c r="J30" i="1" s="1"/>
  <c r="I28" i="1"/>
  <c r="J28" i="1" s="1"/>
  <c r="I27" i="1"/>
  <c r="J27" i="1" s="1"/>
  <c r="I25" i="1"/>
  <c r="J25" i="1" s="1"/>
  <c r="I23" i="1"/>
  <c r="J23" i="1" s="1"/>
  <c r="I22" i="1"/>
  <c r="I21" i="1"/>
  <c r="J21" i="1" s="1"/>
  <c r="I20" i="1"/>
  <c r="I19" i="1"/>
  <c r="J19" i="1" s="1"/>
  <c r="I18" i="1"/>
  <c r="J18" i="1" s="1"/>
  <c r="I16" i="1"/>
  <c r="J16" i="1" s="1"/>
  <c r="I15" i="1"/>
  <c r="J15" i="1" s="1"/>
  <c r="I13" i="1"/>
  <c r="J13" i="1" s="1"/>
  <c r="I12" i="1"/>
  <c r="J12" i="1" s="1"/>
  <c r="I10" i="1"/>
  <c r="J10" i="1" s="1"/>
  <c r="J179" i="1" l="1"/>
  <c r="J159" i="1"/>
  <c r="J79" i="1"/>
  <c r="J43" i="1"/>
  <c r="J160" i="1" l="1"/>
</calcChain>
</file>

<file path=xl/sharedStrings.xml><?xml version="1.0" encoding="utf-8"?>
<sst xmlns="http://schemas.openxmlformats.org/spreadsheetml/2006/main" count="237" uniqueCount="41">
  <si>
    <r>
      <rPr>
        <u/>
        <sz val="22"/>
        <rFont val="Calibri"/>
        <family val="2"/>
      </rPr>
      <t>Pioneer Engineering Services</t>
    </r>
  </si>
  <si>
    <r>
      <rPr>
        <b/>
        <u/>
        <sz val="12.5"/>
        <rFont val="Calibri"/>
        <family val="2"/>
      </rPr>
      <t>Measurement Sheet For Running Bill.</t>
    </r>
  </si>
  <si>
    <r>
      <rPr>
        <b/>
        <u/>
        <sz val="11"/>
        <rFont val="Calibri"/>
        <family val="2"/>
      </rPr>
      <t>DAY CARE 2ND FLOOR DOLMEN MALL KARACHI.</t>
    </r>
  </si>
  <si>
    <r>
      <rPr>
        <b/>
        <u/>
        <sz val="14"/>
        <rFont val="Calibri"/>
        <family val="2"/>
      </rPr>
      <t>ACMV SERVICES DAY CARE </t>
    </r>
  </si>
  <si>
    <r>
      <rPr>
        <b/>
        <sz val="9.5"/>
        <rFont val="Calibri"/>
        <family val="2"/>
      </rPr>
      <t>BOQ</t>
    </r>
  </si>
  <si>
    <r>
      <rPr>
        <b/>
        <sz val="9.5"/>
        <rFont val="Calibri"/>
        <family val="2"/>
      </rPr>
      <t>Grid</t>
    </r>
  </si>
  <si>
    <r>
      <rPr>
        <b/>
        <sz val="9.5"/>
        <rFont val="Calibri"/>
        <family val="2"/>
      </rPr>
      <t>FLOOR HVAC PLAN (SUPPLY,RETURN &amp; EXHAUST AIR DUCT ) DWG NO.ACMV-03</t>
    </r>
  </si>
  <si>
    <r>
      <rPr>
        <b/>
        <sz val="9.5"/>
        <rFont val="Calibri"/>
        <family val="2"/>
      </rPr>
      <t>ITEM</t>
    </r>
  </si>
  <si>
    <r>
      <rPr>
        <b/>
        <sz val="9.5"/>
        <rFont val="Calibri"/>
        <family val="2"/>
      </rPr>
      <t>Description</t>
    </r>
  </si>
  <si>
    <r>
      <rPr>
        <b/>
        <sz val="9.5"/>
        <rFont val="Calibri"/>
        <family val="2"/>
      </rPr>
      <t>Width mm</t>
    </r>
  </si>
  <si>
    <r>
      <rPr>
        <b/>
        <sz val="9.5"/>
        <rFont val="Calibri"/>
        <family val="2"/>
      </rPr>
      <t>Height mm</t>
    </r>
  </si>
  <si>
    <r>
      <rPr>
        <b/>
        <sz val="9.5"/>
        <rFont val="Calibri"/>
        <family val="2"/>
      </rPr>
      <t>Length Mtr</t>
    </r>
  </si>
  <si>
    <r>
      <rPr>
        <b/>
        <sz val="9.5"/>
        <rFont val="Calibri"/>
        <family val="2"/>
      </rPr>
      <t>Area Sq.Mtr.</t>
    </r>
  </si>
  <si>
    <r>
      <rPr>
        <b/>
        <sz val="9.5"/>
        <rFont val="Calibri"/>
        <family val="2"/>
      </rPr>
      <t>AHU-1</t>
    </r>
  </si>
  <si>
    <r>
      <rPr>
        <sz val="9.5"/>
        <rFont val="Calibri"/>
        <family val="2"/>
      </rPr>
      <t>Reducer</t>
    </r>
  </si>
  <si>
    <r>
      <rPr>
        <sz val="9.5"/>
        <rFont val="Calibri"/>
        <family val="2"/>
      </rPr>
      <t>Supply Air Duct</t>
    </r>
  </si>
  <si>
    <r>
      <rPr>
        <sz val="9.5"/>
        <rFont val="Calibri"/>
        <family val="2"/>
      </rPr>
      <t>End Cap</t>
    </r>
  </si>
  <si>
    <r>
      <rPr>
        <b/>
        <sz val="9.5"/>
        <rFont val="Calibri"/>
        <family val="2"/>
      </rPr>
      <t>BR-1</t>
    </r>
  </si>
  <si>
    <r>
      <rPr>
        <b/>
        <sz val="9.5"/>
        <rFont val="Calibri"/>
        <family val="2"/>
      </rPr>
      <t>TOTAL</t>
    </r>
  </si>
  <si>
    <r>
      <rPr>
        <b/>
        <sz val="9.5"/>
        <rFont val="Calibri"/>
        <family val="2"/>
      </rPr>
      <t>BR-2</t>
    </r>
  </si>
  <si>
    <r>
      <rPr>
        <b/>
        <sz val="9.5"/>
        <rFont val="Calibri"/>
        <family val="2"/>
      </rPr>
      <t>BR-3</t>
    </r>
  </si>
  <si>
    <r>
      <rPr>
        <b/>
        <sz val="9.5"/>
        <rFont val="Calibri"/>
        <family val="2"/>
      </rPr>
      <t>BR-4</t>
    </r>
  </si>
  <si>
    <r>
      <rPr>
        <b/>
        <sz val="9.5"/>
        <rFont val="Calibri"/>
        <family val="2"/>
      </rPr>
      <t>8 nos</t>
    </r>
  </si>
  <si>
    <r>
      <rPr>
        <sz val="9.5"/>
        <rFont val="Calibri"/>
        <family val="2"/>
      </rPr>
      <t>Drop neck</t>
    </r>
  </si>
  <si>
    <r>
      <rPr>
        <b/>
        <sz val="9.5"/>
        <rFont val="Calibri"/>
        <family val="2"/>
      </rPr>
      <t>Sald</t>
    </r>
  </si>
  <si>
    <r>
      <rPr>
        <sz val="9.5"/>
        <rFont val="Calibri"/>
        <family val="2"/>
      </rPr>
      <t>Plenum Box</t>
    </r>
  </si>
  <si>
    <r>
      <rPr>
        <b/>
        <sz val="9.5"/>
        <rFont val="Calibri"/>
        <family val="2"/>
      </rPr>
      <t>20 nos</t>
    </r>
  </si>
  <si>
    <r>
      <rPr>
        <sz val="9.5"/>
        <rFont val="Calibri"/>
        <family val="2"/>
      </rPr>
      <t>Round Neck</t>
    </r>
  </si>
  <si>
    <r>
      <rPr>
        <b/>
        <sz val="9.5"/>
        <rFont val="Calibri"/>
        <family val="2"/>
      </rPr>
      <t>GRAND TOTAL</t>
    </r>
  </si>
  <si>
    <r>
      <rPr>
        <sz val="9.5"/>
        <rFont val="Calibri"/>
        <family val="2"/>
      </rPr>
      <t>Return Air Duct</t>
    </r>
  </si>
  <si>
    <r>
      <rPr>
        <b/>
        <sz val="9.5"/>
        <rFont val="Calibri"/>
        <family val="2"/>
      </rPr>
      <t>2 nos</t>
    </r>
  </si>
  <si>
    <r>
      <rPr>
        <sz val="9.5"/>
        <rFont val="Calibri"/>
        <family val="2"/>
      </rPr>
      <t>Fresh Air Duct</t>
    </r>
  </si>
  <si>
    <r>
      <rPr>
        <b/>
        <sz val="9.5"/>
        <rFont val="Calibri"/>
        <family val="2"/>
      </rPr>
      <t>EAF 1</t>
    </r>
  </si>
  <si>
    <r>
      <rPr>
        <sz val="9.5"/>
        <rFont val="Calibri"/>
        <family val="2"/>
      </rPr>
      <t>Exhaust Air Duct</t>
    </r>
  </si>
  <si>
    <r>
      <rPr>
        <b/>
        <sz val="9.5"/>
        <rFont val="Calibri"/>
        <family val="2"/>
      </rPr>
      <t>5 nos</t>
    </r>
  </si>
  <si>
    <r>
      <rPr>
        <b/>
        <sz val="9.5"/>
        <rFont val="Calibri"/>
        <family val="2"/>
      </rPr>
      <t>5 Eald</t>
    </r>
  </si>
  <si>
    <r>
      <rPr>
        <b/>
        <sz val="9.5"/>
        <rFont val="Calibri"/>
        <family val="2"/>
      </rPr>
      <t>GRAND TOTAL DUCTING</t>
    </r>
  </si>
  <si>
    <r>
      <rPr>
        <b/>
        <u/>
        <sz val="14"/>
        <rFont val="Calibri"/>
        <family val="2"/>
      </rPr>
      <t>SOUND LINER</t>
    </r>
  </si>
  <si>
    <t>Approved Qty.</t>
  </si>
  <si>
    <t>Area</t>
  </si>
  <si>
    <t>end cap 2nos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</si>
</sst>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\-dd\-yyyy;@"/>
    <numFmt numFmtId="165" formatCode="0.0"/>
    <numFmt numFmtId="166" formatCode="0.000"/>
  </numFmts>
  <fonts count="20" x14ac:knownFonts="1">
    <font>
      <sz val="10"/>
      <color rgb="FF000000"/>
      <name val="Times New Roman"/>
      <charset val="204"/>
    </font>
    <font>
      <sz val="22"/>
      <name val="Calibri"/>
    </font>
    <font>
      <b/>
      <sz val="12.5"/>
      <name val="Calibri"/>
    </font>
    <font>
      <b/>
      <sz val="11"/>
      <name val="Calibri"/>
    </font>
    <font>
      <sz val="8.5"/>
      <color rgb="FF000000"/>
      <name val="Calibri"/>
      <family val="2"/>
    </font>
    <font>
      <b/>
      <sz val="14"/>
      <name val="Calibri"/>
    </font>
    <font>
      <b/>
      <sz val="9.5"/>
      <name val="Calibri"/>
    </font>
    <font>
      <sz val="9.5"/>
      <name val="Calibri"/>
    </font>
    <font>
      <sz val="9.5"/>
      <color rgb="FF000000"/>
      <name val="Calibri"/>
      <family val="2"/>
    </font>
    <font>
      <b/>
      <sz val="9.5"/>
      <color rgb="FF000000"/>
      <name val="Calibri"/>
      <family val="2"/>
    </font>
    <font>
      <u/>
      <sz val="22"/>
      <name val="Calibri"/>
      <family val="2"/>
    </font>
    <font>
      <b/>
      <u/>
      <sz val="12.5"/>
      <name val="Calibri"/>
      <family val="2"/>
    </font>
    <font>
      <b/>
      <u/>
      <sz val="11"/>
      <name val="Calibri"/>
      <family val="2"/>
    </font>
    <font>
      <b/>
      <u/>
      <sz val="14"/>
      <name val="Calibri"/>
      <family val="2"/>
    </font>
    <font>
      <b/>
      <sz val="9.5"/>
      <name val="Calibri"/>
      <family val="2"/>
    </font>
    <font>
      <sz val="9.5"/>
      <name val="Calibri"/>
      <family val="2"/>
    </font>
    <font>
      <sz val="10"/>
      <color rgb="FF000000"/>
      <name val="Times New Roman"/>
      <charset val="204"/>
    </font>
    <font>
      <b/>
      <sz val="10"/>
      <color rgb="FF000000"/>
      <name val="Times New Roman"/>
      <family val="1"/>
    </font>
    <font>
      <b/>
      <u/>
      <sz val="10"/>
      <color rgb="FF000000"/>
      <name val="Times New Roman"/>
      <family val="1"/>
    </font>
    <font>
      <b/>
      <u/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6" fillId="0" borderId="0" applyFont="0" applyFill="0" applyBorder="0" applyAlignment="0" applyProtection="0"/>
  </cellStyleXfs>
  <cellXfs count="40"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164" fontId="4" fillId="0" borderId="0" xfId="0" applyNumberFormat="1" applyFont="1" applyAlignment="1">
      <alignment horizontal="left" vertical="top" indent="5" shrinkToFit="1"/>
    </xf>
    <xf numFmtId="43" fontId="0" fillId="0" borderId="0" xfId="1" applyFont="1" applyAlignment="1">
      <alignment horizontal="left" vertical="top"/>
    </xf>
    <xf numFmtId="43" fontId="0" fillId="0" borderId="1" xfId="1" applyFont="1" applyBorder="1" applyAlignment="1">
      <alignment horizontal="left" vertical="top"/>
    </xf>
    <xf numFmtId="43" fontId="18" fillId="0" borderId="1" xfId="1" applyFont="1" applyBorder="1" applyAlignment="1">
      <alignment horizontal="left" vertical="top"/>
    </xf>
    <xf numFmtId="43" fontId="0" fillId="2" borderId="1" xfId="1" applyFont="1" applyFill="1" applyBorder="1" applyAlignment="1">
      <alignment horizontal="left" vertical="top"/>
    </xf>
    <xf numFmtId="43" fontId="9" fillId="0" borderId="1" xfId="1" applyFont="1" applyBorder="1" applyAlignment="1">
      <alignment horizontal="center" vertical="top" shrinkToFit="1"/>
    </xf>
    <xf numFmtId="43" fontId="17" fillId="0" borderId="1" xfId="1" applyFont="1" applyBorder="1" applyAlignment="1">
      <alignment horizontal="left" vertical="top"/>
    </xf>
    <xf numFmtId="0" fontId="5" fillId="0" borderId="0" xfId="0" applyFont="1" applyAlignment="1">
      <alignment horizontal="center" vertical="top" wrapText="1"/>
    </xf>
    <xf numFmtId="0" fontId="6" fillId="0" borderId="0" xfId="0" applyFont="1" applyAlignment="1">
      <alignment horizontal="left" vertical="top" wrapText="1" indent="4"/>
    </xf>
    <xf numFmtId="0" fontId="6" fillId="0" borderId="0" xfId="0" applyFont="1" applyAlignment="1">
      <alignment horizontal="left" vertical="top" wrapText="1" indent="2"/>
    </xf>
    <xf numFmtId="2" fontId="8" fillId="0" borderId="0" xfId="0" applyNumberFormat="1" applyFont="1" applyAlignment="1">
      <alignment horizontal="center" vertical="top" shrinkToFit="1"/>
    </xf>
    <xf numFmtId="2" fontId="9" fillId="0" borderId="0" xfId="0" applyNumberFormat="1" applyFont="1" applyAlignment="1">
      <alignment horizontal="center" vertical="top" shrinkToFit="1"/>
    </xf>
    <xf numFmtId="2" fontId="9" fillId="0" borderId="0" xfId="0" applyNumberFormat="1" applyFont="1" applyAlignment="1">
      <alignment horizontal="left" vertical="top" indent="3" shrinkToFit="1"/>
    </xf>
    <xf numFmtId="0" fontId="0" fillId="3" borderId="0" xfId="0" applyFill="1" applyAlignment="1">
      <alignment horizontal="left" vertical="top"/>
    </xf>
    <xf numFmtId="0" fontId="6" fillId="0" borderId="1" xfId="0" applyFont="1" applyBorder="1" applyAlignment="1">
      <alignment horizontal="left" vertical="top" wrapText="1" inden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 indent="2"/>
    </xf>
    <xf numFmtId="0" fontId="0" fillId="0" borderId="1" xfId="0" applyBorder="1" applyAlignment="1">
      <alignment horizontal="left" wrapText="1"/>
    </xf>
    <xf numFmtId="1" fontId="8" fillId="0" borderId="1" xfId="0" applyNumberFormat="1" applyFont="1" applyBorder="1" applyAlignment="1">
      <alignment horizontal="center" vertical="top" shrinkToFit="1"/>
    </xf>
    <xf numFmtId="165" fontId="8" fillId="0" borderId="1" xfId="0" applyNumberFormat="1" applyFont="1" applyBorder="1" applyAlignment="1">
      <alignment horizontal="center" vertical="top" shrinkToFit="1"/>
    </xf>
    <xf numFmtId="2" fontId="8" fillId="0" borderId="1" xfId="0" applyNumberFormat="1" applyFont="1" applyBorder="1" applyAlignment="1">
      <alignment horizontal="center" vertical="top" shrinkToFit="1"/>
    </xf>
    <xf numFmtId="0" fontId="7" fillId="0" borderId="1" xfId="0" applyFont="1" applyBorder="1" applyAlignment="1">
      <alignment horizontal="center" vertical="top" wrapText="1"/>
    </xf>
    <xf numFmtId="166" fontId="8" fillId="0" borderId="1" xfId="0" applyNumberFormat="1" applyFont="1" applyBorder="1" applyAlignment="1">
      <alignment horizontal="center" vertical="top" shrinkToFit="1"/>
    </xf>
    <xf numFmtId="2" fontId="9" fillId="0" borderId="1" xfId="0" applyNumberFormat="1" applyFont="1" applyBorder="1" applyAlignment="1">
      <alignment horizontal="center" vertical="top" shrinkToFit="1"/>
    </xf>
    <xf numFmtId="2" fontId="9" fillId="0" borderId="1" xfId="0" applyNumberFormat="1" applyFont="1" applyBorder="1" applyAlignment="1">
      <alignment horizontal="left" vertical="top" indent="3" shrinkToFit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top" wrapText="1" indent="4"/>
    </xf>
    <xf numFmtId="0" fontId="7" fillId="0" borderId="1" xfId="0" applyFont="1" applyBorder="1" applyAlignment="1">
      <alignment horizontal="left" vertical="top" wrapText="1" indent="3"/>
    </xf>
    <xf numFmtId="165" fontId="8" fillId="0" borderId="1" xfId="0" applyNumberFormat="1" applyFont="1" applyBorder="1" applyAlignment="1">
      <alignment horizontal="center" vertical="top" shrinkToFit="1"/>
    </xf>
    <xf numFmtId="2" fontId="8" fillId="0" borderId="1" xfId="0" applyNumberFormat="1" applyFont="1" applyBorder="1" applyAlignment="1">
      <alignment horizontal="center" vertical="top" shrinkToFit="1"/>
    </xf>
    <xf numFmtId="0" fontId="6" fillId="0" borderId="1" xfId="0" applyFont="1" applyBorder="1" applyAlignment="1">
      <alignment horizontal="center" vertical="top" wrapText="1"/>
    </xf>
    <xf numFmtId="43" fontId="19" fillId="0" borderId="0" xfId="1" applyFont="1" applyAlignment="1">
      <alignment horizontal="center" vertical="top"/>
    </xf>
    <xf numFmtId="0" fontId="3" fillId="0" borderId="0" xfId="0" applyFont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9"/>
  <sheetViews>
    <sheetView tabSelected="1" view="pageBreakPreview" topLeftCell="A169" zoomScale="115" zoomScaleNormal="115" zoomScaleSheetLayoutView="115" workbookViewId="0">
      <selection activeCell="H158" sqref="H158"/>
    </sheetView>
  </sheetViews>
  <sheetFormatPr defaultRowHeight="12.75" x14ac:dyDescent="0.2"/>
  <cols>
    <col min="1" max="1" width="7.33203125" customWidth="1"/>
    <col min="2" max="2" width="8.33203125" customWidth="1"/>
    <col min="3" max="3" width="18" customWidth="1"/>
    <col min="4" max="4" width="8" customWidth="1"/>
    <col min="5" max="5" width="8.1640625" customWidth="1"/>
    <col min="6" max="6" width="11.5" customWidth="1"/>
    <col min="7" max="7" width="15.1640625" customWidth="1"/>
    <col min="8" max="8" width="5.6640625" customWidth="1"/>
    <col min="9" max="10" width="9.33203125" style="3"/>
    <col min="11" max="11" width="3" customWidth="1"/>
  </cols>
  <sheetData>
    <row r="1" spans="1:10" ht="32.25" customHeight="1" x14ac:dyDescent="0.2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ht="18.75" customHeight="1" x14ac:dyDescent="0.2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28"/>
    </row>
    <row r="3" spans="1:10" ht="16.5" customHeight="1" x14ac:dyDescent="0.2">
      <c r="A3" s="29" t="s">
        <v>2</v>
      </c>
      <c r="B3" s="29"/>
      <c r="C3" s="29"/>
      <c r="D3" s="29"/>
      <c r="E3" s="29"/>
      <c r="F3" s="29"/>
      <c r="G3" s="29"/>
      <c r="H3" s="29"/>
      <c r="I3" s="29"/>
      <c r="J3" s="29"/>
    </row>
    <row r="4" spans="1:10" ht="18" customHeight="1" x14ac:dyDescent="0.2">
      <c r="A4" s="1"/>
      <c r="B4" s="1"/>
      <c r="C4" s="1"/>
      <c r="D4" s="1"/>
      <c r="E4" s="1"/>
      <c r="F4" s="1"/>
      <c r="G4" s="2">
        <v>45207</v>
      </c>
      <c r="H4" s="2"/>
    </row>
    <row r="5" spans="1:10" ht="21.95" customHeight="1" x14ac:dyDescent="0.2">
      <c r="A5" s="30" t="s">
        <v>3</v>
      </c>
      <c r="B5" s="30"/>
      <c r="C5" s="30"/>
      <c r="D5" s="30"/>
      <c r="E5" s="30"/>
      <c r="F5" s="30"/>
      <c r="G5" s="30"/>
      <c r="H5" s="9"/>
      <c r="I5" s="38" t="s">
        <v>38</v>
      </c>
      <c r="J5" s="38"/>
    </row>
    <row r="6" spans="1:10" ht="14.25" customHeight="1" x14ac:dyDescent="0.2">
      <c r="A6" s="16" t="s">
        <v>4</v>
      </c>
      <c r="B6" s="32" t="s">
        <v>5</v>
      </c>
      <c r="C6" s="33" t="s">
        <v>6</v>
      </c>
      <c r="D6" s="33"/>
      <c r="E6" s="33"/>
      <c r="F6" s="33"/>
      <c r="G6" s="33"/>
      <c r="H6" s="10"/>
      <c r="I6" s="4"/>
      <c r="J6" s="4"/>
    </row>
    <row r="7" spans="1:10" ht="14.25" customHeight="1" x14ac:dyDescent="0.2">
      <c r="A7" s="16" t="s">
        <v>7</v>
      </c>
      <c r="B7" s="32"/>
      <c r="C7" s="17" t="s">
        <v>8</v>
      </c>
      <c r="D7" s="17" t="s">
        <v>9</v>
      </c>
      <c r="E7" s="17" t="s">
        <v>10</v>
      </c>
      <c r="F7" s="17" t="s">
        <v>11</v>
      </c>
      <c r="G7" s="18" t="s">
        <v>12</v>
      </c>
      <c r="H7" s="11"/>
      <c r="I7" s="4"/>
      <c r="J7" s="5" t="s">
        <v>39</v>
      </c>
    </row>
    <row r="8" spans="1:10" ht="14.25" customHeight="1" x14ac:dyDescent="0.2">
      <c r="A8" s="19"/>
      <c r="B8" s="17" t="s">
        <v>13</v>
      </c>
      <c r="C8" s="34" t="s">
        <v>14</v>
      </c>
      <c r="D8" s="20">
        <v>500</v>
      </c>
      <c r="E8" s="20">
        <v>500</v>
      </c>
      <c r="F8" s="35">
        <v>0.4</v>
      </c>
      <c r="G8" s="36">
        <v>0.9</v>
      </c>
      <c r="H8" s="12"/>
      <c r="I8" s="4"/>
      <c r="J8" s="4"/>
    </row>
    <row r="9" spans="1:10" ht="14.25" customHeight="1" x14ac:dyDescent="0.2">
      <c r="A9" s="19"/>
      <c r="B9" s="19"/>
      <c r="C9" s="34"/>
      <c r="D9" s="20">
        <v>800</v>
      </c>
      <c r="E9" s="20">
        <v>450</v>
      </c>
      <c r="F9" s="35"/>
      <c r="G9" s="36"/>
      <c r="H9" s="12"/>
      <c r="I9" s="4">
        <f>(D9+D9+E9+E9)/1000</f>
        <v>2.5</v>
      </c>
      <c r="J9" s="4">
        <f>I9*F8</f>
        <v>1</v>
      </c>
    </row>
    <row r="10" spans="1:10" ht="14.25" customHeight="1" x14ac:dyDescent="0.2">
      <c r="A10" s="19"/>
      <c r="B10" s="19"/>
      <c r="C10" s="23" t="s">
        <v>15</v>
      </c>
      <c r="D10" s="20">
        <v>850</v>
      </c>
      <c r="E10" s="20">
        <v>450</v>
      </c>
      <c r="F10" s="22">
        <v>5.05</v>
      </c>
      <c r="G10" s="22">
        <v>13.13</v>
      </c>
      <c r="H10" s="12"/>
      <c r="I10" s="4">
        <f>(D10+D10+E10+E10)/1000</f>
        <v>2.6</v>
      </c>
      <c r="J10" s="4">
        <f>I10*F10</f>
        <v>13.13</v>
      </c>
    </row>
    <row r="11" spans="1:10" ht="14.25" customHeight="1" x14ac:dyDescent="0.2">
      <c r="A11" s="19"/>
      <c r="B11" s="19"/>
      <c r="C11" s="34" t="s">
        <v>14</v>
      </c>
      <c r="D11" s="20">
        <v>850</v>
      </c>
      <c r="E11" s="20">
        <v>450</v>
      </c>
      <c r="F11" s="35">
        <v>0.3</v>
      </c>
      <c r="G11" s="36">
        <v>0.59</v>
      </c>
      <c r="H11" s="12"/>
      <c r="I11" s="4"/>
      <c r="J11" s="4"/>
    </row>
    <row r="12" spans="1:10" ht="14.25" customHeight="1" x14ac:dyDescent="0.2">
      <c r="A12" s="19"/>
      <c r="B12" s="19"/>
      <c r="C12" s="34"/>
      <c r="D12" s="20">
        <v>400</v>
      </c>
      <c r="E12" s="20">
        <v>250</v>
      </c>
      <c r="F12" s="35"/>
      <c r="G12" s="36"/>
      <c r="H12" s="12"/>
      <c r="I12" s="4">
        <f>(D12+D12+E12+E12)/1000</f>
        <v>1.3</v>
      </c>
      <c r="J12" s="4">
        <f>I12*F11</f>
        <v>0.39</v>
      </c>
    </row>
    <row r="13" spans="1:10" ht="14.25" customHeight="1" x14ac:dyDescent="0.2">
      <c r="A13" s="19"/>
      <c r="B13" s="19"/>
      <c r="C13" s="23" t="s">
        <v>15</v>
      </c>
      <c r="D13" s="20">
        <v>400</v>
      </c>
      <c r="E13" s="20">
        <v>250</v>
      </c>
      <c r="F13" s="21">
        <v>1.8</v>
      </c>
      <c r="G13" s="22">
        <v>2.34</v>
      </c>
      <c r="H13" s="12"/>
      <c r="I13" s="4">
        <f>(D13+D13+E13+E13)/1000</f>
        <v>1.3</v>
      </c>
      <c r="J13" s="4">
        <f>I13*F13</f>
        <v>2.3400000000000003</v>
      </c>
    </row>
    <row r="14" spans="1:10" ht="14.25" customHeight="1" x14ac:dyDescent="0.2">
      <c r="A14" s="19"/>
      <c r="B14" s="19"/>
      <c r="C14" s="34" t="s">
        <v>14</v>
      </c>
      <c r="D14" s="20">
        <v>400</v>
      </c>
      <c r="E14" s="20">
        <v>250</v>
      </c>
      <c r="F14" s="35">
        <v>0.3</v>
      </c>
      <c r="G14" s="36">
        <v>0.38</v>
      </c>
      <c r="H14" s="12"/>
      <c r="I14" s="4"/>
      <c r="J14" s="4"/>
    </row>
    <row r="15" spans="1:10" ht="14.25" customHeight="1" x14ac:dyDescent="0.2">
      <c r="A15" s="19"/>
      <c r="B15" s="19"/>
      <c r="C15" s="34"/>
      <c r="D15" s="20">
        <v>400</v>
      </c>
      <c r="E15" s="20">
        <v>200</v>
      </c>
      <c r="F15" s="35"/>
      <c r="G15" s="36"/>
      <c r="H15" s="12"/>
      <c r="I15" s="4">
        <f>(D15+D15+E15+E15)/1000</f>
        <v>1.2</v>
      </c>
      <c r="J15" s="4">
        <f>I15*F14</f>
        <v>0.36</v>
      </c>
    </row>
    <row r="16" spans="1:10" ht="14.25" customHeight="1" x14ac:dyDescent="0.2">
      <c r="A16" s="19"/>
      <c r="B16" s="19"/>
      <c r="C16" s="23" t="s">
        <v>15</v>
      </c>
      <c r="D16" s="20">
        <v>400</v>
      </c>
      <c r="E16" s="20">
        <v>200</v>
      </c>
      <c r="F16" s="21">
        <v>1.8</v>
      </c>
      <c r="G16" s="22">
        <v>2.16</v>
      </c>
      <c r="H16" s="12"/>
      <c r="I16" s="4">
        <f>(D16+D16+E16+E16)/1000</f>
        <v>1.2</v>
      </c>
      <c r="J16" s="4">
        <f>I16*F16</f>
        <v>2.16</v>
      </c>
    </row>
    <row r="17" spans="1:10" ht="14.25" customHeight="1" x14ac:dyDescent="0.2">
      <c r="A17" s="19"/>
      <c r="B17" s="19"/>
      <c r="C17" s="34" t="s">
        <v>14</v>
      </c>
      <c r="D17" s="20">
        <v>400</v>
      </c>
      <c r="E17" s="20">
        <v>200</v>
      </c>
      <c r="F17" s="35">
        <v>0.3</v>
      </c>
      <c r="G17" s="36">
        <v>0.33</v>
      </c>
      <c r="H17" s="12"/>
      <c r="I17" s="4"/>
      <c r="J17" s="4"/>
    </row>
    <row r="18" spans="1:10" ht="14.25" customHeight="1" x14ac:dyDescent="0.2">
      <c r="A18" s="19"/>
      <c r="B18" s="19"/>
      <c r="C18" s="34"/>
      <c r="D18" s="20">
        <v>300</v>
      </c>
      <c r="E18" s="20">
        <v>200</v>
      </c>
      <c r="F18" s="35"/>
      <c r="G18" s="36"/>
      <c r="H18" s="12"/>
      <c r="I18" s="4">
        <f t="shared" ref="I18:I23" si="0">(D18+D18+E18+E18)/1000</f>
        <v>1</v>
      </c>
      <c r="J18" s="4">
        <f>I18*F17</f>
        <v>0.3</v>
      </c>
    </row>
    <row r="19" spans="1:10" ht="14.25" customHeight="1" x14ac:dyDescent="0.2">
      <c r="A19" s="19"/>
      <c r="B19" s="19"/>
      <c r="C19" s="23" t="s">
        <v>15</v>
      </c>
      <c r="D19" s="20">
        <v>300</v>
      </c>
      <c r="E19" s="20">
        <v>200</v>
      </c>
      <c r="F19" s="24">
        <v>0.77500000000000002</v>
      </c>
      <c r="G19" s="22">
        <v>0.78</v>
      </c>
      <c r="H19" s="12"/>
      <c r="I19" s="4">
        <f t="shared" si="0"/>
        <v>1</v>
      </c>
      <c r="J19" s="4">
        <f>I19*F19</f>
        <v>0.77500000000000002</v>
      </c>
    </row>
    <row r="20" spans="1:10" ht="14.25" customHeight="1" x14ac:dyDescent="0.2">
      <c r="A20" s="19"/>
      <c r="B20" s="19"/>
      <c r="C20" s="23" t="s">
        <v>16</v>
      </c>
      <c r="D20" s="20">
        <v>300</v>
      </c>
      <c r="E20" s="20">
        <v>200</v>
      </c>
      <c r="F20" s="19"/>
      <c r="G20" s="22">
        <v>0.06</v>
      </c>
      <c r="H20" s="12"/>
      <c r="I20" s="4">
        <f t="shared" si="0"/>
        <v>1</v>
      </c>
      <c r="J20" s="6">
        <f>(E20*D20)/1000000</f>
        <v>0.06</v>
      </c>
    </row>
    <row r="21" spans="1:10" ht="14.25" customHeight="1" x14ac:dyDescent="0.2">
      <c r="A21" s="19"/>
      <c r="B21" s="17" t="s">
        <v>17</v>
      </c>
      <c r="C21" s="23" t="s">
        <v>15</v>
      </c>
      <c r="D21" s="20">
        <v>750</v>
      </c>
      <c r="E21" s="20">
        <v>400</v>
      </c>
      <c r="F21" s="24">
        <v>3.2850000000000001</v>
      </c>
      <c r="G21" s="22">
        <v>7.56</v>
      </c>
      <c r="H21" s="12"/>
      <c r="I21" s="4">
        <f t="shared" si="0"/>
        <v>2.2999999999999998</v>
      </c>
      <c r="J21" s="4">
        <f>I21*F21</f>
        <v>7.5554999999999994</v>
      </c>
    </row>
    <row r="22" spans="1:10" ht="14.25" customHeight="1" x14ac:dyDescent="0.2">
      <c r="A22" s="19"/>
      <c r="B22" s="19"/>
      <c r="C22" s="23" t="s">
        <v>16</v>
      </c>
      <c r="D22" s="20">
        <v>750</v>
      </c>
      <c r="E22" s="20">
        <v>400</v>
      </c>
      <c r="F22" s="19"/>
      <c r="G22" s="22">
        <v>0.3</v>
      </c>
      <c r="H22" s="12"/>
      <c r="I22" s="4">
        <f t="shared" si="0"/>
        <v>2.2999999999999998</v>
      </c>
      <c r="J22" s="6">
        <f>(E22*D22)/1000000</f>
        <v>0.3</v>
      </c>
    </row>
    <row r="23" spans="1:10" ht="14.25" customHeight="1" x14ac:dyDescent="0.2">
      <c r="A23" s="19"/>
      <c r="B23" s="19"/>
      <c r="C23" s="23" t="s">
        <v>15</v>
      </c>
      <c r="D23" s="20">
        <v>500</v>
      </c>
      <c r="E23" s="20">
        <v>200</v>
      </c>
      <c r="F23" s="24">
        <v>2.1749999999999998</v>
      </c>
      <c r="G23" s="22">
        <v>3.05</v>
      </c>
      <c r="H23" s="12"/>
      <c r="I23" s="4">
        <f t="shared" si="0"/>
        <v>1.4</v>
      </c>
      <c r="J23" s="4">
        <f>I23*F23</f>
        <v>3.0449999999999995</v>
      </c>
    </row>
    <row r="24" spans="1:10" ht="14.25" customHeight="1" x14ac:dyDescent="0.2">
      <c r="A24" s="19"/>
      <c r="B24" s="19"/>
      <c r="C24" s="23" t="s">
        <v>16</v>
      </c>
      <c r="D24" s="20">
        <v>500</v>
      </c>
      <c r="E24" s="20">
        <v>200</v>
      </c>
      <c r="F24" s="19"/>
      <c r="G24" s="22">
        <v>0.1</v>
      </c>
      <c r="H24" s="12"/>
      <c r="I24" s="4"/>
      <c r="J24" s="6">
        <f>(E24*D24)/1000000</f>
        <v>0.1</v>
      </c>
    </row>
    <row r="25" spans="1:10" ht="14.25" customHeight="1" x14ac:dyDescent="0.2">
      <c r="A25" s="19"/>
      <c r="B25" s="19"/>
      <c r="C25" s="23" t="s">
        <v>15</v>
      </c>
      <c r="D25" s="20">
        <v>400</v>
      </c>
      <c r="E25" s="20">
        <v>200</v>
      </c>
      <c r="F25" s="21">
        <v>1.1000000000000001</v>
      </c>
      <c r="G25" s="22">
        <v>1.32</v>
      </c>
      <c r="H25" s="12"/>
      <c r="I25" s="4">
        <f>(D25+D25+E25+E25)/1000</f>
        <v>1.2</v>
      </c>
      <c r="J25" s="4">
        <f>I25*F25</f>
        <v>1.32</v>
      </c>
    </row>
    <row r="26" spans="1:10" ht="14.25" customHeight="1" x14ac:dyDescent="0.2">
      <c r="A26" s="19"/>
      <c r="B26" s="19"/>
      <c r="C26" s="34" t="s">
        <v>14</v>
      </c>
      <c r="D26" s="20">
        <v>400</v>
      </c>
      <c r="E26" s="20">
        <v>200</v>
      </c>
      <c r="F26" s="35">
        <v>0.3</v>
      </c>
      <c r="G26" s="36">
        <v>0.35</v>
      </c>
      <c r="H26" s="12"/>
      <c r="I26" s="4"/>
      <c r="J26" s="4"/>
    </row>
    <row r="27" spans="1:10" ht="14.25" customHeight="1" x14ac:dyDescent="0.2">
      <c r="A27" s="19"/>
      <c r="B27" s="19"/>
      <c r="C27" s="34"/>
      <c r="D27" s="20">
        <v>350</v>
      </c>
      <c r="E27" s="20">
        <v>200</v>
      </c>
      <c r="F27" s="35"/>
      <c r="G27" s="36"/>
      <c r="H27" s="12"/>
      <c r="I27" s="4">
        <f>(D27+D27+E27+E27)/1000</f>
        <v>1.1000000000000001</v>
      </c>
      <c r="J27" s="4">
        <f>I27*F26</f>
        <v>0.33</v>
      </c>
    </row>
    <row r="28" spans="1:10" ht="14.25" customHeight="1" x14ac:dyDescent="0.2">
      <c r="A28" s="19"/>
      <c r="B28" s="19"/>
      <c r="C28" s="23" t="s">
        <v>15</v>
      </c>
      <c r="D28" s="20">
        <v>350</v>
      </c>
      <c r="E28" s="20">
        <v>200</v>
      </c>
      <c r="F28" s="21">
        <v>1.2</v>
      </c>
      <c r="G28" s="22">
        <v>1.32</v>
      </c>
      <c r="H28" s="12"/>
      <c r="I28" s="4">
        <f>(D28+D28+E28+E28)/1000</f>
        <v>1.1000000000000001</v>
      </c>
      <c r="J28" s="4">
        <f>I28*F28</f>
        <v>1.32</v>
      </c>
    </row>
    <row r="29" spans="1:10" ht="14.25" customHeight="1" x14ac:dyDescent="0.2">
      <c r="A29" s="19"/>
      <c r="B29" s="19"/>
      <c r="C29" s="34" t="s">
        <v>14</v>
      </c>
      <c r="D29" s="20">
        <v>350</v>
      </c>
      <c r="E29" s="20">
        <v>200</v>
      </c>
      <c r="F29" s="35">
        <v>0.3</v>
      </c>
      <c r="G29" s="36">
        <v>0.3</v>
      </c>
      <c r="H29" s="12"/>
      <c r="I29" s="4"/>
      <c r="J29" s="4"/>
    </row>
    <row r="30" spans="1:10" ht="14.25" customHeight="1" x14ac:dyDescent="0.2">
      <c r="A30" s="19"/>
      <c r="B30" s="19"/>
      <c r="C30" s="34"/>
      <c r="D30" s="20">
        <v>250</v>
      </c>
      <c r="E30" s="20">
        <v>200</v>
      </c>
      <c r="F30" s="35"/>
      <c r="G30" s="36"/>
      <c r="H30" s="12"/>
      <c r="I30" s="4">
        <f>(D30+D30+E30+E30)/1000</f>
        <v>0.9</v>
      </c>
      <c r="J30" s="4">
        <f>I30*F29</f>
        <v>0.27</v>
      </c>
    </row>
    <row r="31" spans="1:10" ht="14.25" customHeight="1" x14ac:dyDescent="0.2">
      <c r="A31" s="19"/>
      <c r="B31" s="19"/>
      <c r="C31" s="23" t="s">
        <v>15</v>
      </c>
      <c r="D31" s="20">
        <v>250</v>
      </c>
      <c r="E31" s="20">
        <v>200</v>
      </c>
      <c r="F31" s="21">
        <v>0.7</v>
      </c>
      <c r="G31" s="22">
        <v>0.63</v>
      </c>
      <c r="H31" s="12"/>
      <c r="I31" s="4">
        <f>(D31+D31+E31+E31)/1000</f>
        <v>0.9</v>
      </c>
      <c r="J31" s="4">
        <f>I31*F31</f>
        <v>0.63</v>
      </c>
    </row>
    <row r="32" spans="1:10" ht="14.25" customHeight="1" x14ac:dyDescent="0.2">
      <c r="A32" s="19"/>
      <c r="B32" s="19"/>
      <c r="C32" s="34" t="s">
        <v>14</v>
      </c>
      <c r="D32" s="20">
        <v>250</v>
      </c>
      <c r="E32" s="20">
        <v>200</v>
      </c>
      <c r="F32" s="35">
        <v>0.3</v>
      </c>
      <c r="G32" s="36">
        <v>0.26</v>
      </c>
      <c r="H32" s="12"/>
      <c r="I32" s="4"/>
      <c r="J32" s="4"/>
    </row>
    <row r="33" spans="1:10" ht="14.25" customHeight="1" x14ac:dyDescent="0.2">
      <c r="A33" s="19"/>
      <c r="B33" s="19"/>
      <c r="C33" s="34"/>
      <c r="D33" s="20">
        <v>200</v>
      </c>
      <c r="E33" s="20">
        <v>200</v>
      </c>
      <c r="F33" s="35"/>
      <c r="G33" s="36"/>
      <c r="H33" s="12"/>
      <c r="I33" s="4">
        <f>(D33+D33+E33+E33)/1000</f>
        <v>0.8</v>
      </c>
      <c r="J33" s="4">
        <f>I33*F32</f>
        <v>0.24</v>
      </c>
    </row>
    <row r="34" spans="1:10" ht="14.25" customHeight="1" x14ac:dyDescent="0.2">
      <c r="A34" s="19"/>
      <c r="B34" s="19"/>
      <c r="C34" s="23" t="s">
        <v>15</v>
      </c>
      <c r="D34" s="20">
        <v>200</v>
      </c>
      <c r="E34" s="20">
        <v>200</v>
      </c>
      <c r="F34" s="21">
        <v>2.9</v>
      </c>
      <c r="G34" s="22">
        <v>2.3199999999999998</v>
      </c>
      <c r="H34" s="12"/>
      <c r="I34" s="4">
        <f>(D34+D34+E34+E34)/1000</f>
        <v>0.8</v>
      </c>
      <c r="J34" s="4">
        <f>I34*F34</f>
        <v>2.3199999999999998</v>
      </c>
    </row>
    <row r="35" spans="1:10" ht="14.25" customHeight="1" x14ac:dyDescent="0.2">
      <c r="A35" s="19"/>
      <c r="B35" s="19"/>
      <c r="C35" s="23" t="s">
        <v>16</v>
      </c>
      <c r="D35" s="20">
        <v>200</v>
      </c>
      <c r="E35" s="20">
        <v>200</v>
      </c>
      <c r="F35" s="19"/>
      <c r="G35" s="22">
        <v>0.04</v>
      </c>
      <c r="H35" s="12"/>
      <c r="I35" s="4"/>
      <c r="J35" s="6">
        <f>(E35*D35)/1000000</f>
        <v>0.04</v>
      </c>
    </row>
    <row r="36" spans="1:10" ht="14.25" customHeight="1" x14ac:dyDescent="0.2">
      <c r="A36" s="19"/>
      <c r="B36" s="19"/>
      <c r="C36" s="23" t="s">
        <v>15</v>
      </c>
      <c r="D36" s="20">
        <v>200</v>
      </c>
      <c r="E36" s="20">
        <v>200</v>
      </c>
      <c r="F36" s="21">
        <v>1.4</v>
      </c>
      <c r="G36" s="22">
        <v>1.1200000000000001</v>
      </c>
      <c r="H36" s="12"/>
      <c r="I36" s="4">
        <f>(D36+D36+E36+E36)/1000</f>
        <v>0.8</v>
      </c>
      <c r="J36" s="4">
        <f>I36*F36</f>
        <v>1.1199999999999999</v>
      </c>
    </row>
    <row r="37" spans="1:10" ht="14.25" customHeight="1" x14ac:dyDescent="0.2">
      <c r="A37" s="19"/>
      <c r="B37" s="19"/>
      <c r="C37" s="23" t="s">
        <v>15</v>
      </c>
      <c r="D37" s="20">
        <v>200</v>
      </c>
      <c r="E37" s="20">
        <v>200</v>
      </c>
      <c r="F37" s="21">
        <v>0.9</v>
      </c>
      <c r="G37" s="22">
        <v>0.72</v>
      </c>
      <c r="H37" s="12"/>
      <c r="I37" s="4">
        <f>(D37+D37+E37+E37)/1000</f>
        <v>0.8</v>
      </c>
      <c r="J37" s="4">
        <f>I37*F37</f>
        <v>0.72000000000000008</v>
      </c>
    </row>
    <row r="38" spans="1:10" ht="14.25" customHeight="1" x14ac:dyDescent="0.2">
      <c r="A38" s="19"/>
      <c r="B38" s="19"/>
      <c r="C38" s="23" t="s">
        <v>16</v>
      </c>
      <c r="D38" s="20">
        <v>200</v>
      </c>
      <c r="E38" s="20">
        <v>200</v>
      </c>
      <c r="F38" s="19"/>
      <c r="G38" s="22">
        <v>0.04</v>
      </c>
      <c r="H38" s="12"/>
      <c r="I38" s="4"/>
      <c r="J38" s="6">
        <f>(E38*D38)/1000000</f>
        <v>0.04</v>
      </c>
    </row>
    <row r="39" spans="1:10" ht="14.25" customHeight="1" x14ac:dyDescent="0.2">
      <c r="A39" s="19"/>
      <c r="B39" s="19"/>
      <c r="C39" s="23" t="s">
        <v>15</v>
      </c>
      <c r="D39" s="20">
        <v>200</v>
      </c>
      <c r="E39" s="20">
        <v>200</v>
      </c>
      <c r="F39" s="21">
        <v>0.9</v>
      </c>
      <c r="G39" s="22">
        <v>0.72</v>
      </c>
      <c r="H39" s="12"/>
      <c r="I39" s="4">
        <f>(D39+D39+E39+E39)/1000</f>
        <v>0.8</v>
      </c>
      <c r="J39" s="4">
        <f>I39*F39</f>
        <v>0.72000000000000008</v>
      </c>
    </row>
    <row r="40" spans="1:10" ht="14.25" customHeight="1" x14ac:dyDescent="0.2">
      <c r="A40" s="19"/>
      <c r="B40" s="19"/>
      <c r="C40" s="23" t="s">
        <v>16</v>
      </c>
      <c r="D40" s="20">
        <v>200</v>
      </c>
      <c r="E40" s="20">
        <v>200</v>
      </c>
      <c r="F40" s="19"/>
      <c r="G40" s="22">
        <v>0.04</v>
      </c>
      <c r="H40" s="12"/>
      <c r="I40" s="4"/>
      <c r="J40" s="6">
        <f>(E40*D40)/1000000</f>
        <v>0.04</v>
      </c>
    </row>
    <row r="41" spans="1:10" ht="14.25" customHeight="1" x14ac:dyDescent="0.2">
      <c r="A41" s="19"/>
      <c r="B41" s="19"/>
      <c r="C41" s="23" t="s">
        <v>15</v>
      </c>
      <c r="D41" s="20">
        <v>200</v>
      </c>
      <c r="E41" s="20">
        <v>200</v>
      </c>
      <c r="F41" s="21">
        <v>1.4</v>
      </c>
      <c r="G41" s="22">
        <v>1.1200000000000001</v>
      </c>
      <c r="H41" s="12"/>
      <c r="I41" s="4">
        <f>(D41+D41+E41+E41)/1000</f>
        <v>0.8</v>
      </c>
      <c r="J41" s="4">
        <f>I41*F41</f>
        <v>1.1199999999999999</v>
      </c>
    </row>
    <row r="42" spans="1:10" ht="14.25" customHeight="1" x14ac:dyDescent="0.2">
      <c r="A42" s="19"/>
      <c r="B42" s="19"/>
      <c r="C42" s="23" t="s">
        <v>16</v>
      </c>
      <c r="D42" s="20">
        <v>200</v>
      </c>
      <c r="E42" s="20">
        <v>200</v>
      </c>
      <c r="F42" s="19"/>
      <c r="G42" s="22">
        <v>0.04</v>
      </c>
      <c r="H42" s="12"/>
      <c r="I42" s="4"/>
      <c r="J42" s="6">
        <f>(E42*D42)/1000000</f>
        <v>0.04</v>
      </c>
    </row>
    <row r="43" spans="1:10" ht="14.25" customHeight="1" x14ac:dyDescent="0.2">
      <c r="A43" s="37" t="s">
        <v>18</v>
      </c>
      <c r="B43" s="37"/>
      <c r="C43" s="37"/>
      <c r="D43" s="37"/>
      <c r="E43" s="37"/>
      <c r="F43" s="37"/>
      <c r="G43" s="25">
        <v>41.99</v>
      </c>
      <c r="H43" s="13"/>
      <c r="I43" s="4"/>
      <c r="J43" s="7">
        <f>SUM(J8:J42)</f>
        <v>41.785499999999992</v>
      </c>
    </row>
    <row r="44" spans="1:10" ht="32.25" customHeight="1" x14ac:dyDescent="0.2">
      <c r="A44" s="27" t="s">
        <v>0</v>
      </c>
      <c r="B44" s="27"/>
      <c r="C44" s="27"/>
      <c r="D44" s="27"/>
      <c r="E44" s="27"/>
      <c r="F44" s="27"/>
      <c r="G44" s="27"/>
      <c r="H44" s="27"/>
      <c r="I44" s="27"/>
      <c r="J44" s="27"/>
    </row>
    <row r="45" spans="1:10" ht="18.75" customHeight="1" x14ac:dyDescent="0.2">
      <c r="A45" s="28" t="s">
        <v>1</v>
      </c>
      <c r="B45" s="28"/>
      <c r="C45" s="28"/>
      <c r="D45" s="28"/>
      <c r="E45" s="28"/>
      <c r="F45" s="28"/>
      <c r="G45" s="28"/>
      <c r="H45" s="28"/>
      <c r="I45" s="28"/>
      <c r="J45" s="28"/>
    </row>
    <row r="46" spans="1:10" ht="16.5" customHeight="1" x14ac:dyDescent="0.2">
      <c r="A46" s="29" t="s">
        <v>2</v>
      </c>
      <c r="B46" s="29"/>
      <c r="C46" s="29"/>
      <c r="D46" s="29"/>
      <c r="E46" s="29"/>
      <c r="F46" s="29"/>
      <c r="G46" s="29"/>
      <c r="H46" s="29"/>
      <c r="I46" s="29"/>
      <c r="J46" s="29"/>
    </row>
    <row r="47" spans="1:10" ht="18" customHeight="1" x14ac:dyDescent="0.2">
      <c r="A47" s="1"/>
      <c r="B47" s="1"/>
      <c r="C47" s="1"/>
      <c r="D47" s="1"/>
      <c r="E47" s="1"/>
      <c r="F47" s="1"/>
      <c r="G47" s="2">
        <v>45207</v>
      </c>
      <c r="H47" s="2"/>
    </row>
    <row r="48" spans="1:10" ht="21.95" customHeight="1" x14ac:dyDescent="0.2">
      <c r="A48" s="30" t="s">
        <v>3</v>
      </c>
      <c r="B48" s="30"/>
      <c r="C48" s="30"/>
      <c r="D48" s="30"/>
      <c r="E48" s="30"/>
      <c r="F48" s="30"/>
      <c r="G48" s="30"/>
      <c r="H48" s="9"/>
    </row>
    <row r="49" spans="1:10" ht="14.25" customHeight="1" x14ac:dyDescent="0.2">
      <c r="A49" s="16" t="s">
        <v>4</v>
      </c>
      <c r="B49" s="32" t="s">
        <v>5</v>
      </c>
      <c r="C49" s="33" t="s">
        <v>6</v>
      </c>
      <c r="D49" s="33"/>
      <c r="E49" s="33"/>
      <c r="F49" s="33"/>
      <c r="G49" s="33"/>
      <c r="H49" s="10"/>
      <c r="I49" s="4"/>
      <c r="J49" s="4"/>
    </row>
    <row r="50" spans="1:10" ht="14.25" customHeight="1" x14ac:dyDescent="0.2">
      <c r="A50" s="16" t="s">
        <v>7</v>
      </c>
      <c r="B50" s="32"/>
      <c r="C50" s="17" t="s">
        <v>8</v>
      </c>
      <c r="D50" s="17" t="s">
        <v>9</v>
      </c>
      <c r="E50" s="17" t="s">
        <v>10</v>
      </c>
      <c r="F50" s="17" t="s">
        <v>11</v>
      </c>
      <c r="G50" s="18" t="s">
        <v>12</v>
      </c>
      <c r="H50" s="11"/>
      <c r="I50" s="4"/>
      <c r="J50" s="4"/>
    </row>
    <row r="51" spans="1:10" ht="14.25" customHeight="1" x14ac:dyDescent="0.2">
      <c r="A51" s="19"/>
      <c r="B51" s="17" t="s">
        <v>19</v>
      </c>
      <c r="C51" s="23" t="s">
        <v>15</v>
      </c>
      <c r="D51" s="20">
        <v>650</v>
      </c>
      <c r="E51" s="20">
        <v>350</v>
      </c>
      <c r="F51" s="21">
        <v>2.4</v>
      </c>
      <c r="G51" s="22">
        <v>4.8</v>
      </c>
      <c r="H51" s="12"/>
      <c r="I51" s="4">
        <f>(D51+D51+E51+E51)/1000</f>
        <v>2</v>
      </c>
      <c r="J51" s="4">
        <f>I51*F51</f>
        <v>4.8</v>
      </c>
    </row>
    <row r="52" spans="1:10" ht="14.25" customHeight="1" x14ac:dyDescent="0.2">
      <c r="A52" s="19"/>
      <c r="B52" s="19"/>
      <c r="C52" s="34" t="s">
        <v>14</v>
      </c>
      <c r="D52" s="20">
        <v>650</v>
      </c>
      <c r="E52" s="20">
        <v>350</v>
      </c>
      <c r="F52" s="35">
        <v>0.3</v>
      </c>
      <c r="G52" s="36">
        <v>0.56999999999999995</v>
      </c>
      <c r="H52" s="12"/>
      <c r="I52" s="4"/>
      <c r="J52" s="4"/>
    </row>
    <row r="53" spans="1:10" ht="14.25" customHeight="1" x14ac:dyDescent="0.2">
      <c r="A53" s="19"/>
      <c r="B53" s="19"/>
      <c r="C53" s="34"/>
      <c r="D53" s="20">
        <v>600</v>
      </c>
      <c r="E53" s="20">
        <v>300</v>
      </c>
      <c r="F53" s="35"/>
      <c r="G53" s="36"/>
      <c r="H53" s="12"/>
      <c r="I53" s="4">
        <f>(D53+D53+E53+E53)/1000</f>
        <v>1.8</v>
      </c>
      <c r="J53" s="4">
        <f>I53*F52</f>
        <v>0.54</v>
      </c>
    </row>
    <row r="54" spans="1:10" ht="14.25" customHeight="1" x14ac:dyDescent="0.2">
      <c r="A54" s="19"/>
      <c r="B54" s="19"/>
      <c r="C54" s="23" t="s">
        <v>15</v>
      </c>
      <c r="D54" s="20">
        <v>600</v>
      </c>
      <c r="E54" s="20">
        <v>300</v>
      </c>
      <c r="F54" s="21">
        <v>1.5</v>
      </c>
      <c r="G54" s="22">
        <v>2.7</v>
      </c>
      <c r="H54" s="12"/>
      <c r="I54" s="4">
        <f>(D54+D54+E54+E54)/1000</f>
        <v>1.8</v>
      </c>
      <c r="J54" s="4">
        <f>I54*F54</f>
        <v>2.7</v>
      </c>
    </row>
    <row r="55" spans="1:10" ht="14.25" customHeight="1" x14ac:dyDescent="0.2">
      <c r="A55" s="19"/>
      <c r="B55" s="19"/>
      <c r="C55" s="34" t="s">
        <v>14</v>
      </c>
      <c r="D55" s="20">
        <v>600</v>
      </c>
      <c r="E55" s="20">
        <v>300</v>
      </c>
      <c r="F55" s="35">
        <v>0.3</v>
      </c>
      <c r="G55" s="36">
        <v>0.5</v>
      </c>
      <c r="H55" s="12"/>
      <c r="I55" s="4"/>
      <c r="J55" s="4"/>
    </row>
    <row r="56" spans="1:10" ht="14.25" customHeight="1" x14ac:dyDescent="0.2">
      <c r="A56" s="19"/>
      <c r="B56" s="19"/>
      <c r="C56" s="34"/>
      <c r="D56" s="20">
        <v>550</v>
      </c>
      <c r="E56" s="20">
        <v>200</v>
      </c>
      <c r="F56" s="35"/>
      <c r="G56" s="36"/>
      <c r="H56" s="12"/>
      <c r="I56" s="4">
        <f>(D56+D56+E56+E56)/1000</f>
        <v>1.5</v>
      </c>
      <c r="J56" s="4">
        <f>I56*F55</f>
        <v>0.44999999999999996</v>
      </c>
    </row>
    <row r="57" spans="1:10" ht="14.25" customHeight="1" x14ac:dyDescent="0.2">
      <c r="A57" s="19"/>
      <c r="B57" s="19"/>
      <c r="C57" s="23" t="s">
        <v>15</v>
      </c>
      <c r="D57" s="20">
        <v>550</v>
      </c>
      <c r="E57" s="20">
        <v>200</v>
      </c>
      <c r="F57" s="20">
        <v>3</v>
      </c>
      <c r="G57" s="22">
        <v>4.5</v>
      </c>
      <c r="H57" s="12"/>
      <c r="I57" s="4">
        <f>(D57+D57+E57+E57)/1000</f>
        <v>1.5</v>
      </c>
      <c r="J57" s="4">
        <f>I57*F57</f>
        <v>4.5</v>
      </c>
    </row>
    <row r="58" spans="1:10" ht="14.25" customHeight="1" x14ac:dyDescent="0.2">
      <c r="A58" s="19"/>
      <c r="B58" s="17" t="s">
        <v>20</v>
      </c>
      <c r="C58" s="23" t="s">
        <v>15</v>
      </c>
      <c r="D58" s="20">
        <v>450</v>
      </c>
      <c r="E58" s="20">
        <v>200</v>
      </c>
      <c r="F58" s="20">
        <v>2</v>
      </c>
      <c r="G58" s="22">
        <v>2.6</v>
      </c>
      <c r="H58" s="12"/>
      <c r="I58" s="4">
        <f>(D58+D58+E58+E58)/1000</f>
        <v>1.3</v>
      </c>
      <c r="J58" s="4">
        <f>I58*F58</f>
        <v>2.6</v>
      </c>
    </row>
    <row r="59" spans="1:10" ht="14.25" customHeight="1" x14ac:dyDescent="0.2">
      <c r="A59" s="19"/>
      <c r="B59" s="19"/>
      <c r="C59" s="34" t="s">
        <v>14</v>
      </c>
      <c r="D59" s="20">
        <v>450</v>
      </c>
      <c r="E59" s="20">
        <v>200</v>
      </c>
      <c r="F59" s="35">
        <v>0.3</v>
      </c>
      <c r="G59" s="36">
        <v>0.36</v>
      </c>
      <c r="H59" s="12"/>
      <c r="I59" s="4"/>
      <c r="J59" s="4"/>
    </row>
    <row r="60" spans="1:10" ht="14.25" customHeight="1" x14ac:dyDescent="0.2">
      <c r="A60" s="19"/>
      <c r="B60" s="19"/>
      <c r="C60" s="34"/>
      <c r="D60" s="20">
        <v>350</v>
      </c>
      <c r="E60" s="20">
        <v>200</v>
      </c>
      <c r="F60" s="35"/>
      <c r="G60" s="36"/>
      <c r="H60" s="12"/>
      <c r="I60" s="4">
        <f>(D60+D60+E60+E60)/1000</f>
        <v>1.1000000000000001</v>
      </c>
      <c r="J60" s="4">
        <f>I60*F59</f>
        <v>0.33</v>
      </c>
    </row>
    <row r="61" spans="1:10" ht="14.25" customHeight="1" x14ac:dyDescent="0.2">
      <c r="A61" s="19"/>
      <c r="B61" s="19"/>
      <c r="C61" s="23" t="s">
        <v>15</v>
      </c>
      <c r="D61" s="20">
        <v>350</v>
      </c>
      <c r="E61" s="20">
        <v>200</v>
      </c>
      <c r="F61" s="21">
        <v>1.3</v>
      </c>
      <c r="G61" s="22">
        <v>1.43</v>
      </c>
      <c r="H61" s="12"/>
      <c r="I61" s="4">
        <f>(D61+D61+E61+E61)/1000</f>
        <v>1.1000000000000001</v>
      </c>
      <c r="J61" s="4">
        <f>I61*F61</f>
        <v>1.4300000000000002</v>
      </c>
    </row>
    <row r="62" spans="1:10" ht="14.25" customHeight="1" x14ac:dyDescent="0.2">
      <c r="A62" s="19"/>
      <c r="B62" s="19"/>
      <c r="C62" s="34" t="s">
        <v>14</v>
      </c>
      <c r="D62" s="20">
        <v>350</v>
      </c>
      <c r="E62" s="20">
        <v>200</v>
      </c>
      <c r="F62" s="35">
        <v>0.3</v>
      </c>
      <c r="G62" s="36">
        <v>0.32</v>
      </c>
      <c r="H62" s="12"/>
      <c r="I62" s="4"/>
      <c r="J62" s="4"/>
    </row>
    <row r="63" spans="1:10" ht="14.25" customHeight="1" x14ac:dyDescent="0.2">
      <c r="A63" s="19"/>
      <c r="B63" s="19"/>
      <c r="C63" s="34"/>
      <c r="D63" s="20">
        <v>300</v>
      </c>
      <c r="E63" s="20">
        <v>200</v>
      </c>
      <c r="F63" s="35"/>
      <c r="G63" s="36"/>
      <c r="H63" s="12"/>
      <c r="I63" s="4">
        <f>(D63+D63+E63+E63)/1000</f>
        <v>1</v>
      </c>
      <c r="J63" s="4">
        <f>I63*F62</f>
        <v>0.3</v>
      </c>
    </row>
    <row r="64" spans="1:10" ht="14.25" customHeight="1" x14ac:dyDescent="0.2">
      <c r="A64" s="19"/>
      <c r="B64" s="19"/>
      <c r="C64" s="23" t="s">
        <v>15</v>
      </c>
      <c r="D64" s="20">
        <v>300</v>
      </c>
      <c r="E64" s="20">
        <v>200</v>
      </c>
      <c r="F64" s="21">
        <v>1.3</v>
      </c>
      <c r="G64" s="22">
        <v>1.3</v>
      </c>
      <c r="H64" s="12"/>
      <c r="I64" s="4">
        <f>(D64+D64+E64+E64)/1000</f>
        <v>1</v>
      </c>
      <c r="J64" s="4">
        <f>I64*F64</f>
        <v>1.3</v>
      </c>
    </row>
    <row r="65" spans="1:10" ht="14.25" customHeight="1" x14ac:dyDescent="0.2">
      <c r="A65" s="19"/>
      <c r="B65" s="19"/>
      <c r="C65" s="23" t="s">
        <v>16</v>
      </c>
      <c r="D65" s="20">
        <v>300</v>
      </c>
      <c r="E65" s="20">
        <v>200</v>
      </c>
      <c r="F65" s="19"/>
      <c r="G65" s="22">
        <v>0.06</v>
      </c>
      <c r="H65" s="12"/>
      <c r="I65" s="4"/>
      <c r="J65" s="6">
        <f>(E65*D65)/1000000</f>
        <v>0.06</v>
      </c>
    </row>
    <row r="66" spans="1:10" ht="14.25" customHeight="1" x14ac:dyDescent="0.2">
      <c r="A66" s="19"/>
      <c r="B66" s="17" t="s">
        <v>21</v>
      </c>
      <c r="C66" s="23" t="s">
        <v>15</v>
      </c>
      <c r="D66" s="20">
        <v>400</v>
      </c>
      <c r="E66" s="20">
        <v>200</v>
      </c>
      <c r="F66" s="21">
        <v>2.7</v>
      </c>
      <c r="G66" s="22">
        <v>3.24</v>
      </c>
      <c r="H66" s="12"/>
      <c r="I66" s="4">
        <f>(D66+D66+E66+E66)/1000</f>
        <v>1.2</v>
      </c>
      <c r="J66" s="4">
        <f>I66*F66</f>
        <v>3.24</v>
      </c>
    </row>
    <row r="67" spans="1:10" ht="14.25" customHeight="1" x14ac:dyDescent="0.2">
      <c r="A67" s="19"/>
      <c r="B67" s="19"/>
      <c r="C67" s="34" t="s">
        <v>14</v>
      </c>
      <c r="D67" s="20">
        <v>400</v>
      </c>
      <c r="E67" s="20">
        <v>200</v>
      </c>
      <c r="F67" s="35">
        <v>0.3</v>
      </c>
      <c r="G67" s="36">
        <v>0.35</v>
      </c>
      <c r="H67" s="12"/>
      <c r="I67" s="4"/>
      <c r="J67" s="4"/>
    </row>
    <row r="68" spans="1:10" ht="14.25" customHeight="1" x14ac:dyDescent="0.2">
      <c r="A68" s="19"/>
      <c r="B68" s="19"/>
      <c r="C68" s="34"/>
      <c r="D68" s="20">
        <v>400</v>
      </c>
      <c r="E68" s="20">
        <v>150</v>
      </c>
      <c r="F68" s="35"/>
      <c r="G68" s="36"/>
      <c r="H68" s="12"/>
      <c r="I68" s="4">
        <f>(D68+D68+E68+E68)/1000</f>
        <v>1.1000000000000001</v>
      </c>
      <c r="J68" s="4">
        <f>I68*F67</f>
        <v>0.33</v>
      </c>
    </row>
    <row r="69" spans="1:10" ht="14.25" customHeight="1" x14ac:dyDescent="0.2">
      <c r="A69" s="19"/>
      <c r="B69" s="19"/>
      <c r="C69" s="23" t="s">
        <v>15</v>
      </c>
      <c r="D69" s="20">
        <v>400</v>
      </c>
      <c r="E69" s="20">
        <v>150</v>
      </c>
      <c r="F69" s="20">
        <v>4</v>
      </c>
      <c r="G69" s="22">
        <v>4.4000000000000004</v>
      </c>
      <c r="H69" s="12"/>
      <c r="I69" s="4">
        <f>(D69+D69+E69+E69)/1000</f>
        <v>1.1000000000000001</v>
      </c>
      <c r="J69" s="4">
        <f>I69*F69</f>
        <v>4.4000000000000004</v>
      </c>
    </row>
    <row r="70" spans="1:10" ht="14.25" customHeight="1" x14ac:dyDescent="0.2">
      <c r="A70" s="19"/>
      <c r="B70" s="19"/>
      <c r="C70" s="23" t="s">
        <v>16</v>
      </c>
      <c r="D70" s="20">
        <v>400</v>
      </c>
      <c r="E70" s="20">
        <v>150</v>
      </c>
      <c r="F70" s="19"/>
      <c r="G70" s="22">
        <v>0.06</v>
      </c>
      <c r="H70" s="12"/>
      <c r="I70" s="4"/>
      <c r="J70" s="6">
        <f>(E70*D70)/1000000</f>
        <v>0.06</v>
      </c>
    </row>
    <row r="71" spans="1:10" ht="14.25" customHeight="1" x14ac:dyDescent="0.2">
      <c r="A71" s="19"/>
      <c r="B71" s="19"/>
      <c r="C71" s="23" t="s">
        <v>15</v>
      </c>
      <c r="D71" s="20">
        <v>400</v>
      </c>
      <c r="E71" s="20">
        <v>150</v>
      </c>
      <c r="F71" s="21">
        <v>2.2999999999999998</v>
      </c>
      <c r="G71" s="22">
        <v>2.5299999999999998</v>
      </c>
      <c r="H71" s="12"/>
      <c r="I71" s="4">
        <f>(D71+D71+E71+E71)/1000</f>
        <v>1.1000000000000001</v>
      </c>
      <c r="J71" s="4">
        <f>I71*F71</f>
        <v>2.5299999999999998</v>
      </c>
    </row>
    <row r="72" spans="1:10" ht="14.25" customHeight="1" x14ac:dyDescent="0.2">
      <c r="A72" s="19"/>
      <c r="B72" s="19"/>
      <c r="C72" s="23" t="s">
        <v>16</v>
      </c>
      <c r="D72" s="20">
        <v>400</v>
      </c>
      <c r="E72" s="20">
        <v>150</v>
      </c>
      <c r="F72" s="19"/>
      <c r="G72" s="22">
        <v>0.06</v>
      </c>
      <c r="H72" s="12"/>
      <c r="I72" s="4"/>
      <c r="J72" s="6">
        <f>(E72*D72)/1000000</f>
        <v>0.06</v>
      </c>
    </row>
    <row r="73" spans="1:10" ht="14.25" customHeight="1" x14ac:dyDescent="0.2">
      <c r="A73" s="19"/>
      <c r="B73" s="19"/>
      <c r="C73" s="23" t="s">
        <v>15</v>
      </c>
      <c r="D73" s="20">
        <v>400</v>
      </c>
      <c r="E73" s="20">
        <v>150</v>
      </c>
      <c r="F73" s="21">
        <v>2.2999999999999998</v>
      </c>
      <c r="G73" s="22">
        <v>2.5299999999999998</v>
      </c>
      <c r="H73" s="12"/>
      <c r="I73" s="4">
        <f>(D73+D73+E73+E73)/1000</f>
        <v>1.1000000000000001</v>
      </c>
      <c r="J73" s="4">
        <f>I73*F73</f>
        <v>2.5299999999999998</v>
      </c>
    </row>
    <row r="74" spans="1:10" ht="14.25" customHeight="1" x14ac:dyDescent="0.2">
      <c r="A74" s="19"/>
      <c r="B74" s="19"/>
      <c r="C74" s="23" t="s">
        <v>16</v>
      </c>
      <c r="D74" s="20">
        <v>400</v>
      </c>
      <c r="E74" s="20">
        <v>150</v>
      </c>
      <c r="F74" s="19"/>
      <c r="G74" s="22">
        <v>0.06</v>
      </c>
      <c r="H74" s="12"/>
      <c r="I74" s="4"/>
      <c r="J74" s="6">
        <f>(E74*D74)/1000000</f>
        <v>0.06</v>
      </c>
    </row>
    <row r="75" spans="1:10" ht="14.25" customHeight="1" x14ac:dyDescent="0.2">
      <c r="A75" s="19"/>
      <c r="B75" s="19"/>
      <c r="C75" s="23" t="s">
        <v>15</v>
      </c>
      <c r="D75" s="20">
        <v>400</v>
      </c>
      <c r="E75" s="20">
        <v>150</v>
      </c>
      <c r="F75" s="21">
        <v>0.8</v>
      </c>
      <c r="G75" s="22">
        <v>0.88</v>
      </c>
      <c r="H75" s="12"/>
      <c r="I75" s="4">
        <f>(D75+D75+E75+E75)/1000</f>
        <v>1.1000000000000001</v>
      </c>
      <c r="J75" s="4">
        <f>I75*F75</f>
        <v>0.88000000000000012</v>
      </c>
    </row>
    <row r="76" spans="1:10" ht="14.25" customHeight="1" x14ac:dyDescent="0.2">
      <c r="A76" s="19"/>
      <c r="B76" s="19"/>
      <c r="C76" s="23" t="s">
        <v>16</v>
      </c>
      <c r="D76" s="20">
        <v>400</v>
      </c>
      <c r="E76" s="20">
        <v>150</v>
      </c>
      <c r="F76" s="19"/>
      <c r="G76" s="22">
        <v>0.06</v>
      </c>
      <c r="H76" s="12"/>
      <c r="I76" s="4"/>
      <c r="J76" s="6">
        <f>(E76*D76)/1000000</f>
        <v>0.06</v>
      </c>
    </row>
    <row r="77" spans="1:10" ht="14.25" customHeight="1" x14ac:dyDescent="0.2">
      <c r="A77" s="19"/>
      <c r="B77" s="19"/>
      <c r="C77" s="23" t="s">
        <v>15</v>
      </c>
      <c r="D77" s="20">
        <v>400</v>
      </c>
      <c r="E77" s="20">
        <v>150</v>
      </c>
      <c r="F77" s="21">
        <v>0.8</v>
      </c>
      <c r="G77" s="22">
        <v>0.88</v>
      </c>
      <c r="H77" s="12"/>
      <c r="I77" s="4">
        <f>(D77+D77+E77+E77)/1000</f>
        <v>1.1000000000000001</v>
      </c>
      <c r="J77" s="4">
        <f>I77*F77</f>
        <v>0.88000000000000012</v>
      </c>
    </row>
    <row r="78" spans="1:10" ht="14.25" customHeight="1" x14ac:dyDescent="0.2">
      <c r="A78" s="19"/>
      <c r="B78" s="19"/>
      <c r="C78" s="23" t="s">
        <v>16</v>
      </c>
      <c r="D78" s="20">
        <v>400</v>
      </c>
      <c r="E78" s="20">
        <v>150</v>
      </c>
      <c r="F78" s="19"/>
      <c r="G78" s="22">
        <v>0.06</v>
      </c>
      <c r="H78" s="12"/>
      <c r="I78" s="4"/>
      <c r="J78" s="6">
        <f>(E78*D78)/1000000</f>
        <v>0.06</v>
      </c>
    </row>
    <row r="79" spans="1:10" ht="14.25" customHeight="1" x14ac:dyDescent="0.2">
      <c r="A79" s="37" t="s">
        <v>18</v>
      </c>
      <c r="B79" s="37"/>
      <c r="C79" s="37"/>
      <c r="D79" s="37"/>
      <c r="E79" s="37"/>
      <c r="F79" s="37"/>
      <c r="G79" s="25">
        <v>34.24</v>
      </c>
      <c r="H79" s="13"/>
      <c r="I79" s="4"/>
      <c r="J79" s="8">
        <f>SUM(J51:J78)</f>
        <v>34.100000000000009</v>
      </c>
    </row>
    <row r="80" spans="1:10" ht="32.25" customHeight="1" x14ac:dyDescent="0.2">
      <c r="A80" s="27" t="s">
        <v>0</v>
      </c>
      <c r="B80" s="27"/>
      <c r="C80" s="27"/>
      <c r="D80" s="27"/>
      <c r="E80" s="27"/>
      <c r="F80" s="27"/>
      <c r="G80" s="27"/>
      <c r="H80" s="27"/>
      <c r="I80" s="27"/>
      <c r="J80" s="27"/>
    </row>
    <row r="81" spans="1:13" ht="18.75" customHeight="1" x14ac:dyDescent="0.2">
      <c r="A81" s="28" t="s">
        <v>1</v>
      </c>
      <c r="B81" s="28"/>
      <c r="C81" s="28"/>
      <c r="D81" s="28"/>
      <c r="E81" s="28"/>
      <c r="F81" s="28"/>
      <c r="G81" s="28"/>
      <c r="H81" s="28"/>
      <c r="I81" s="28"/>
      <c r="J81" s="28"/>
    </row>
    <row r="82" spans="1:13" ht="16.5" customHeight="1" x14ac:dyDescent="0.2">
      <c r="A82" s="29" t="s">
        <v>2</v>
      </c>
      <c r="B82" s="29"/>
      <c r="C82" s="29"/>
      <c r="D82" s="29"/>
      <c r="E82" s="29"/>
      <c r="F82" s="29"/>
      <c r="G82" s="29"/>
      <c r="H82" s="29"/>
      <c r="I82" s="29"/>
      <c r="J82" s="29"/>
    </row>
    <row r="83" spans="1:13" ht="18" customHeight="1" x14ac:dyDescent="0.2">
      <c r="A83" s="1"/>
      <c r="B83" s="1"/>
      <c r="C83" s="1"/>
      <c r="D83" s="1"/>
      <c r="E83" s="1"/>
      <c r="F83" s="1"/>
      <c r="G83" s="2">
        <v>45207</v>
      </c>
      <c r="H83" s="2"/>
    </row>
    <row r="84" spans="1:13" ht="21.95" customHeight="1" x14ac:dyDescent="0.2">
      <c r="A84" s="30" t="s">
        <v>3</v>
      </c>
      <c r="B84" s="30"/>
      <c r="C84" s="30"/>
      <c r="D84" s="30"/>
      <c r="E84" s="30"/>
      <c r="F84" s="30"/>
      <c r="G84" s="30"/>
      <c r="H84" s="9"/>
    </row>
    <row r="85" spans="1:13" ht="14.25" customHeight="1" x14ac:dyDescent="0.2">
      <c r="A85" s="16" t="s">
        <v>4</v>
      </c>
      <c r="B85" s="32" t="s">
        <v>5</v>
      </c>
      <c r="C85" s="33" t="s">
        <v>6</v>
      </c>
      <c r="D85" s="33"/>
      <c r="E85" s="33"/>
      <c r="F85" s="33"/>
      <c r="G85" s="33"/>
      <c r="H85" s="10"/>
      <c r="I85" s="4"/>
      <c r="J85" s="4"/>
    </row>
    <row r="86" spans="1:13" ht="14.25" customHeight="1" x14ac:dyDescent="0.2">
      <c r="A86" s="16" t="s">
        <v>7</v>
      </c>
      <c r="B86" s="32"/>
      <c r="C86" s="17" t="s">
        <v>8</v>
      </c>
      <c r="D86" s="17" t="s">
        <v>9</v>
      </c>
      <c r="E86" s="17" t="s">
        <v>10</v>
      </c>
      <c r="F86" s="17" t="s">
        <v>11</v>
      </c>
      <c r="G86" s="18" t="s">
        <v>12</v>
      </c>
      <c r="H86" s="11"/>
      <c r="I86" s="4"/>
      <c r="J86" s="4"/>
    </row>
    <row r="87" spans="1:13" ht="14.25" customHeight="1" x14ac:dyDescent="0.2">
      <c r="A87" s="19"/>
      <c r="B87" s="17" t="s">
        <v>22</v>
      </c>
      <c r="C87" s="23" t="s">
        <v>23</v>
      </c>
      <c r="D87" s="20">
        <v>350</v>
      </c>
      <c r="E87" s="20">
        <v>350</v>
      </c>
      <c r="F87" s="21">
        <v>0.7</v>
      </c>
      <c r="G87" s="22">
        <v>7.84</v>
      </c>
      <c r="H87" s="12"/>
      <c r="I87" s="4">
        <f>(D87+D87+E87+E87)/1000</f>
        <v>1.4</v>
      </c>
      <c r="J87" s="4">
        <f>I87*F87*8</f>
        <v>7.839999999999999</v>
      </c>
    </row>
    <row r="88" spans="1:13" ht="14.25" customHeight="1" x14ac:dyDescent="0.2">
      <c r="A88" s="19"/>
      <c r="B88" s="17" t="s">
        <v>24</v>
      </c>
      <c r="C88" s="23" t="s">
        <v>25</v>
      </c>
      <c r="D88" s="20">
        <v>350</v>
      </c>
      <c r="E88" s="20">
        <v>350</v>
      </c>
      <c r="F88" s="21">
        <v>1.8</v>
      </c>
      <c r="G88" s="22">
        <v>2.52</v>
      </c>
      <c r="H88" s="12"/>
      <c r="I88" s="4">
        <f>(D88+D88+E88+E88)/1000</f>
        <v>1.4</v>
      </c>
      <c r="J88" s="4">
        <f>I88*F88</f>
        <v>2.52</v>
      </c>
    </row>
    <row r="89" spans="1:13" ht="14.25" customHeight="1" x14ac:dyDescent="0.2">
      <c r="A89" s="19"/>
      <c r="B89" s="19"/>
      <c r="C89" s="23" t="s">
        <v>16</v>
      </c>
      <c r="D89" s="20">
        <v>350</v>
      </c>
      <c r="E89" s="20">
        <v>350</v>
      </c>
      <c r="F89" s="19"/>
      <c r="G89" s="22">
        <v>0.25</v>
      </c>
      <c r="H89" s="12"/>
      <c r="I89" s="4"/>
      <c r="J89" s="6">
        <f>(E89*D89)/1000000</f>
        <v>0.1225</v>
      </c>
      <c r="L89" s="15" t="s">
        <v>40</v>
      </c>
      <c r="M89" s="15"/>
    </row>
    <row r="90" spans="1:13" ht="14.25" customHeight="1" x14ac:dyDescent="0.2">
      <c r="A90" s="19"/>
      <c r="B90" s="17" t="s">
        <v>24</v>
      </c>
      <c r="C90" s="23" t="s">
        <v>25</v>
      </c>
      <c r="D90" s="20">
        <v>350</v>
      </c>
      <c r="E90" s="20">
        <v>350</v>
      </c>
      <c r="F90" s="21">
        <v>1.8</v>
      </c>
      <c r="G90" s="22">
        <v>2.52</v>
      </c>
      <c r="H90" s="12"/>
      <c r="I90" s="4">
        <f>(D90+D90+E90+E90)/1000</f>
        <v>1.4</v>
      </c>
      <c r="J90" s="4">
        <f>I90*F90</f>
        <v>2.52</v>
      </c>
    </row>
    <row r="91" spans="1:13" ht="14.25" customHeight="1" x14ac:dyDescent="0.2">
      <c r="A91" s="19"/>
      <c r="B91" s="19"/>
      <c r="C91" s="23" t="s">
        <v>16</v>
      </c>
      <c r="D91" s="20">
        <v>350</v>
      </c>
      <c r="E91" s="20">
        <v>350</v>
      </c>
      <c r="F91" s="19"/>
      <c r="G91" s="22">
        <v>0.25</v>
      </c>
      <c r="H91" s="12"/>
      <c r="I91" s="4"/>
      <c r="J91" s="6">
        <f>(E91*D91)/1000000</f>
        <v>0.1225</v>
      </c>
      <c r="L91" s="15" t="s">
        <v>40</v>
      </c>
      <c r="M91" s="15"/>
    </row>
    <row r="92" spans="1:13" ht="14.25" customHeight="1" x14ac:dyDescent="0.2">
      <c r="A92" s="19"/>
      <c r="B92" s="17" t="s">
        <v>24</v>
      </c>
      <c r="C92" s="23" t="s">
        <v>25</v>
      </c>
      <c r="D92" s="20">
        <v>350</v>
      </c>
      <c r="E92" s="20">
        <v>350</v>
      </c>
      <c r="F92" s="21">
        <v>0.8</v>
      </c>
      <c r="G92" s="22">
        <v>1.1200000000000001</v>
      </c>
      <c r="H92" s="12"/>
      <c r="I92" s="4">
        <f>(D92+D92+E92+E92)/1000</f>
        <v>1.4</v>
      </c>
      <c r="J92" s="4">
        <f>I92*F92</f>
        <v>1.1199999999999999</v>
      </c>
    </row>
    <row r="93" spans="1:13" ht="14.25" customHeight="1" x14ac:dyDescent="0.2">
      <c r="A93" s="19"/>
      <c r="B93" s="19"/>
      <c r="C93" s="23" t="s">
        <v>16</v>
      </c>
      <c r="D93" s="20">
        <v>350</v>
      </c>
      <c r="E93" s="20">
        <v>350</v>
      </c>
      <c r="F93" s="19"/>
      <c r="G93" s="22">
        <v>0.25</v>
      </c>
      <c r="H93" s="12"/>
      <c r="I93" s="4"/>
      <c r="J93" s="6">
        <f>(E93*D93)/1000000</f>
        <v>0.1225</v>
      </c>
      <c r="L93" s="15" t="s">
        <v>40</v>
      </c>
      <c r="M93" s="15"/>
    </row>
    <row r="94" spans="1:13" ht="14.25" customHeight="1" x14ac:dyDescent="0.2">
      <c r="A94" s="19"/>
      <c r="B94" s="17" t="s">
        <v>24</v>
      </c>
      <c r="C94" s="23" t="s">
        <v>25</v>
      </c>
      <c r="D94" s="20">
        <v>350</v>
      </c>
      <c r="E94" s="20">
        <v>350</v>
      </c>
      <c r="F94" s="21">
        <v>0.8</v>
      </c>
      <c r="G94" s="22">
        <v>1.1200000000000001</v>
      </c>
      <c r="H94" s="12"/>
      <c r="I94" s="4">
        <f>(D94+D94+E94+E94)/1000</f>
        <v>1.4</v>
      </c>
      <c r="J94" s="4">
        <f>I94*F94</f>
        <v>1.1199999999999999</v>
      </c>
    </row>
    <row r="95" spans="1:13" ht="14.25" customHeight="1" x14ac:dyDescent="0.2">
      <c r="A95" s="19"/>
      <c r="B95" s="19"/>
      <c r="C95" s="23" t="s">
        <v>16</v>
      </c>
      <c r="D95" s="20">
        <v>350</v>
      </c>
      <c r="E95" s="20">
        <v>350</v>
      </c>
      <c r="F95" s="19"/>
      <c r="G95" s="22">
        <v>0.25</v>
      </c>
      <c r="H95" s="12"/>
      <c r="I95" s="4"/>
      <c r="J95" s="6">
        <f>(E95*D95)/1000000</f>
        <v>0.1225</v>
      </c>
      <c r="L95" s="15" t="s">
        <v>40</v>
      </c>
      <c r="M95" s="15"/>
    </row>
    <row r="96" spans="1:13" ht="14.25" customHeight="1" x14ac:dyDescent="0.2">
      <c r="A96" s="19"/>
      <c r="B96" s="17" t="s">
        <v>24</v>
      </c>
      <c r="C96" s="23" t="s">
        <v>25</v>
      </c>
      <c r="D96" s="20">
        <v>350</v>
      </c>
      <c r="E96" s="20">
        <v>350</v>
      </c>
      <c r="F96" s="21">
        <v>1.5</v>
      </c>
      <c r="G96" s="22">
        <v>2.1</v>
      </c>
      <c r="H96" s="12"/>
      <c r="I96" s="4">
        <f>(D96+D96+E96+E96)/1000</f>
        <v>1.4</v>
      </c>
      <c r="J96" s="4">
        <f>I96*F96</f>
        <v>2.0999999999999996</v>
      </c>
    </row>
    <row r="97" spans="1:13" ht="14.25" customHeight="1" x14ac:dyDescent="0.2">
      <c r="A97" s="19"/>
      <c r="B97" s="19"/>
      <c r="C97" s="23" t="s">
        <v>16</v>
      </c>
      <c r="D97" s="20">
        <v>350</v>
      </c>
      <c r="E97" s="20">
        <v>350</v>
      </c>
      <c r="F97" s="19"/>
      <c r="G97" s="22">
        <v>0.25</v>
      </c>
      <c r="H97" s="12"/>
      <c r="I97" s="4"/>
      <c r="J97" s="6">
        <f>(E97*D97)/1000000</f>
        <v>0.1225</v>
      </c>
      <c r="L97" s="15" t="s">
        <v>40</v>
      </c>
      <c r="M97" s="15"/>
    </row>
    <row r="98" spans="1:13" ht="14.25" customHeight="1" x14ac:dyDescent="0.2">
      <c r="A98" s="19"/>
      <c r="B98" s="17" t="s">
        <v>24</v>
      </c>
      <c r="C98" s="23" t="s">
        <v>25</v>
      </c>
      <c r="D98" s="20">
        <v>350</v>
      </c>
      <c r="E98" s="20">
        <v>350</v>
      </c>
      <c r="F98" s="21">
        <v>1.2</v>
      </c>
      <c r="G98" s="22">
        <v>1.68</v>
      </c>
      <c r="H98" s="12"/>
      <c r="I98" s="4">
        <f>(D98+D98+E98+E98)/1000</f>
        <v>1.4</v>
      </c>
      <c r="J98" s="4">
        <f>I98*F98</f>
        <v>1.68</v>
      </c>
    </row>
    <row r="99" spans="1:13" ht="14.25" customHeight="1" x14ac:dyDescent="0.2">
      <c r="A99" s="19"/>
      <c r="B99" s="19"/>
      <c r="C99" s="23" t="s">
        <v>16</v>
      </c>
      <c r="D99" s="20">
        <v>350</v>
      </c>
      <c r="E99" s="20">
        <v>350</v>
      </c>
      <c r="F99" s="19"/>
      <c r="G99" s="22">
        <v>0.25</v>
      </c>
      <c r="H99" s="12"/>
      <c r="I99" s="4"/>
      <c r="J99" s="6">
        <f>(E99*D99)/1000000</f>
        <v>0.1225</v>
      </c>
      <c r="L99" s="15" t="s">
        <v>40</v>
      </c>
      <c r="M99" s="15"/>
    </row>
    <row r="100" spans="1:13" ht="14.25" customHeight="1" x14ac:dyDescent="0.2">
      <c r="A100" s="19"/>
      <c r="B100" s="17" t="s">
        <v>24</v>
      </c>
      <c r="C100" s="23" t="s">
        <v>25</v>
      </c>
      <c r="D100" s="20">
        <v>350</v>
      </c>
      <c r="E100" s="20">
        <v>350</v>
      </c>
      <c r="F100" s="22">
        <v>0.85</v>
      </c>
      <c r="G100" s="22">
        <v>1.19</v>
      </c>
      <c r="H100" s="12"/>
      <c r="I100" s="4">
        <f>(D100+D100+E100+E100)/1000</f>
        <v>1.4</v>
      </c>
      <c r="J100" s="4">
        <f>I100*F100</f>
        <v>1.19</v>
      </c>
    </row>
    <row r="101" spans="1:13" ht="14.25" customHeight="1" x14ac:dyDescent="0.2">
      <c r="A101" s="19"/>
      <c r="B101" s="19"/>
      <c r="C101" s="23" t="s">
        <v>16</v>
      </c>
      <c r="D101" s="20">
        <v>350</v>
      </c>
      <c r="E101" s="20">
        <v>350</v>
      </c>
      <c r="F101" s="19"/>
      <c r="G101" s="22">
        <v>0.25</v>
      </c>
      <c r="H101" s="12"/>
      <c r="I101" s="4"/>
      <c r="J101" s="6">
        <f>(E101*D101)/1000000</f>
        <v>0.1225</v>
      </c>
      <c r="L101" s="15" t="s">
        <v>40</v>
      </c>
      <c r="M101" s="15"/>
    </row>
    <row r="102" spans="1:13" ht="14.25" customHeight="1" x14ac:dyDescent="0.2">
      <c r="A102" s="19"/>
      <c r="B102" s="17" t="s">
        <v>24</v>
      </c>
      <c r="C102" s="23" t="s">
        <v>25</v>
      </c>
      <c r="D102" s="20">
        <v>350</v>
      </c>
      <c r="E102" s="20">
        <v>350</v>
      </c>
      <c r="F102" s="21">
        <v>1.5</v>
      </c>
      <c r="G102" s="22">
        <v>2.1</v>
      </c>
      <c r="H102" s="12"/>
      <c r="I102" s="4">
        <f>(D102+D102+E102+E102)/1000</f>
        <v>1.4</v>
      </c>
      <c r="J102" s="4">
        <f>I102*F102</f>
        <v>2.0999999999999996</v>
      </c>
    </row>
    <row r="103" spans="1:13" ht="14.25" customHeight="1" x14ac:dyDescent="0.2">
      <c r="A103" s="19"/>
      <c r="B103" s="19"/>
      <c r="C103" s="23" t="s">
        <v>16</v>
      </c>
      <c r="D103" s="20">
        <v>350</v>
      </c>
      <c r="E103" s="20">
        <v>350</v>
      </c>
      <c r="F103" s="19"/>
      <c r="G103" s="22">
        <v>0.25</v>
      </c>
      <c r="H103" s="12"/>
      <c r="I103" s="4"/>
      <c r="J103" s="6">
        <f>(E103*D103)/1000000</f>
        <v>0.1225</v>
      </c>
      <c r="L103" s="15" t="s">
        <v>40</v>
      </c>
      <c r="M103" s="15"/>
    </row>
    <row r="104" spans="1:13" ht="14.25" customHeight="1" x14ac:dyDescent="0.2">
      <c r="A104" s="19"/>
      <c r="B104" s="17" t="s">
        <v>24</v>
      </c>
      <c r="C104" s="23" t="s">
        <v>25</v>
      </c>
      <c r="D104" s="20">
        <v>350</v>
      </c>
      <c r="E104" s="20">
        <v>350</v>
      </c>
      <c r="F104" s="21">
        <v>1.5</v>
      </c>
      <c r="G104" s="22">
        <v>2.1</v>
      </c>
      <c r="H104" s="12"/>
      <c r="I104" s="4">
        <f>(D104+D104+E104+E104)/1000</f>
        <v>1.4</v>
      </c>
      <c r="J104" s="4">
        <f>I104*F104</f>
        <v>2.0999999999999996</v>
      </c>
    </row>
    <row r="105" spans="1:13" ht="14.25" customHeight="1" x14ac:dyDescent="0.2">
      <c r="A105" s="19"/>
      <c r="B105" s="19"/>
      <c r="C105" s="23" t="s">
        <v>16</v>
      </c>
      <c r="D105" s="20">
        <v>350</v>
      </c>
      <c r="E105" s="20">
        <v>350</v>
      </c>
      <c r="F105" s="19"/>
      <c r="G105" s="22">
        <v>0.25</v>
      </c>
      <c r="H105" s="12"/>
      <c r="I105" s="4"/>
      <c r="J105" s="6">
        <f>(E105*D105)/1000000</f>
        <v>0.1225</v>
      </c>
      <c r="L105" s="15" t="s">
        <v>40</v>
      </c>
      <c r="M105" s="15"/>
    </row>
    <row r="106" spans="1:13" ht="14.25" customHeight="1" x14ac:dyDescent="0.2">
      <c r="A106" s="19"/>
      <c r="B106" s="17" t="s">
        <v>24</v>
      </c>
      <c r="C106" s="23" t="s">
        <v>25</v>
      </c>
      <c r="D106" s="20">
        <v>350</v>
      </c>
      <c r="E106" s="20">
        <v>350</v>
      </c>
      <c r="F106" s="21">
        <v>1.5</v>
      </c>
      <c r="G106" s="22">
        <v>2.1</v>
      </c>
      <c r="H106" s="12"/>
      <c r="I106" s="4">
        <f>(D106+D106+E106+E106)/1000</f>
        <v>1.4</v>
      </c>
      <c r="J106" s="4">
        <f>I106*F106</f>
        <v>2.0999999999999996</v>
      </c>
    </row>
    <row r="107" spans="1:13" ht="14.25" customHeight="1" x14ac:dyDescent="0.2">
      <c r="A107" s="19"/>
      <c r="B107" s="19"/>
      <c r="C107" s="23" t="s">
        <v>16</v>
      </c>
      <c r="D107" s="20">
        <v>350</v>
      </c>
      <c r="E107" s="20">
        <v>350</v>
      </c>
      <c r="F107" s="19"/>
      <c r="G107" s="22">
        <v>0.25</v>
      </c>
      <c r="H107" s="12"/>
      <c r="I107" s="4"/>
      <c r="J107" s="6">
        <f>(E107*D107)/1000000</f>
        <v>0.1225</v>
      </c>
      <c r="L107" s="15" t="s">
        <v>40</v>
      </c>
      <c r="M107" s="15"/>
    </row>
    <row r="108" spans="1:13" ht="14.25" customHeight="1" x14ac:dyDescent="0.2">
      <c r="A108" s="19"/>
      <c r="B108" s="17" t="s">
        <v>26</v>
      </c>
      <c r="C108" s="23" t="s">
        <v>27</v>
      </c>
      <c r="D108" s="20">
        <v>150</v>
      </c>
      <c r="E108" s="20">
        <v>150</v>
      </c>
      <c r="F108" s="21">
        <v>0.5</v>
      </c>
      <c r="G108" s="22">
        <v>15.73</v>
      </c>
      <c r="H108" s="12"/>
      <c r="I108" s="4">
        <f>(D108+D108+E108+E108)/1000</f>
        <v>0.6</v>
      </c>
      <c r="J108" s="4">
        <f>I108*F108*20</f>
        <v>6</v>
      </c>
    </row>
    <row r="109" spans="1:13" ht="14.25" customHeight="1" x14ac:dyDescent="0.2">
      <c r="A109" s="37" t="s">
        <v>18</v>
      </c>
      <c r="B109" s="37"/>
      <c r="C109" s="37"/>
      <c r="D109" s="37"/>
      <c r="E109" s="37"/>
      <c r="F109" s="37"/>
      <c r="G109" s="25">
        <v>44.57</v>
      </c>
      <c r="H109" s="13"/>
      <c r="I109" s="4"/>
      <c r="J109" s="8">
        <f>SUM(J87:J108)</f>
        <v>33.614999999999995</v>
      </c>
    </row>
    <row r="110" spans="1:13" ht="14.25" customHeight="1" x14ac:dyDescent="0.2">
      <c r="A110" s="37" t="s">
        <v>28</v>
      </c>
      <c r="B110" s="37"/>
      <c r="C110" s="37"/>
      <c r="D110" s="37"/>
      <c r="E110" s="37"/>
      <c r="F110" s="37"/>
      <c r="G110" s="26">
        <v>120.79</v>
      </c>
      <c r="H110" s="14"/>
      <c r="I110" s="4"/>
      <c r="J110" s="8">
        <f>J109+J79+J43</f>
        <v>109.50049999999999</v>
      </c>
    </row>
    <row r="111" spans="1:13" ht="32.25" customHeight="1" x14ac:dyDescent="0.2">
      <c r="A111" s="27" t="s">
        <v>0</v>
      </c>
      <c r="B111" s="27"/>
      <c r="C111" s="27"/>
      <c r="D111" s="27"/>
      <c r="E111" s="27"/>
      <c r="F111" s="27"/>
      <c r="G111" s="27"/>
      <c r="H111" s="27"/>
      <c r="I111" s="27"/>
      <c r="J111" s="27"/>
    </row>
    <row r="112" spans="1:13" ht="18.75" customHeight="1" x14ac:dyDescent="0.2">
      <c r="A112" s="28" t="s">
        <v>1</v>
      </c>
      <c r="B112" s="28"/>
      <c r="C112" s="28"/>
      <c r="D112" s="28"/>
      <c r="E112" s="28"/>
      <c r="F112" s="28"/>
      <c r="G112" s="28"/>
      <c r="H112" s="28"/>
      <c r="I112" s="28"/>
      <c r="J112" s="28"/>
    </row>
    <row r="113" spans="1:10" ht="16.5" customHeight="1" x14ac:dyDescent="0.2">
      <c r="A113" s="39" t="s">
        <v>2</v>
      </c>
      <c r="B113" s="39"/>
      <c r="C113" s="39"/>
      <c r="D113" s="39"/>
      <c r="E113" s="39"/>
      <c r="F113" s="39"/>
      <c r="G113" s="39"/>
      <c r="H113" s="39"/>
      <c r="I113" s="39"/>
      <c r="J113" s="39"/>
    </row>
    <row r="114" spans="1:10" ht="18" customHeight="1" x14ac:dyDescent="0.2">
      <c r="A114" s="1"/>
      <c r="B114" s="1"/>
      <c r="C114" s="1"/>
      <c r="D114" s="1"/>
      <c r="E114" s="1"/>
      <c r="F114" s="1"/>
      <c r="G114" s="2">
        <v>45207</v>
      </c>
      <c r="H114" s="2"/>
    </row>
    <row r="115" spans="1:10" ht="21.95" customHeight="1" x14ac:dyDescent="0.2">
      <c r="A115" s="30" t="s">
        <v>3</v>
      </c>
      <c r="B115" s="30"/>
      <c r="C115" s="30"/>
      <c r="D115" s="30"/>
      <c r="E115" s="30"/>
      <c r="F115" s="30"/>
      <c r="G115" s="30"/>
      <c r="H115" s="9"/>
    </row>
    <row r="116" spans="1:10" ht="14.25" customHeight="1" x14ac:dyDescent="0.2">
      <c r="A116" s="16" t="s">
        <v>4</v>
      </c>
      <c r="B116" s="32" t="s">
        <v>5</v>
      </c>
      <c r="C116" s="33" t="s">
        <v>6</v>
      </c>
      <c r="D116" s="33"/>
      <c r="E116" s="33"/>
      <c r="F116" s="33"/>
      <c r="G116" s="33"/>
      <c r="H116" s="10"/>
      <c r="I116" s="4"/>
      <c r="J116" s="4"/>
    </row>
    <row r="117" spans="1:10" ht="14.25" customHeight="1" x14ac:dyDescent="0.2">
      <c r="A117" s="16" t="s">
        <v>7</v>
      </c>
      <c r="B117" s="32"/>
      <c r="C117" s="17" t="s">
        <v>8</v>
      </c>
      <c r="D117" s="17" t="s">
        <v>9</v>
      </c>
      <c r="E117" s="17" t="s">
        <v>10</v>
      </c>
      <c r="F117" s="17" t="s">
        <v>11</v>
      </c>
      <c r="G117" s="18" t="s">
        <v>12</v>
      </c>
      <c r="H117" s="11"/>
      <c r="I117" s="4"/>
      <c r="J117" s="4"/>
    </row>
    <row r="118" spans="1:10" ht="14.25" customHeight="1" x14ac:dyDescent="0.2">
      <c r="A118" s="19"/>
      <c r="B118" s="19"/>
      <c r="C118" s="23" t="s">
        <v>29</v>
      </c>
      <c r="D118" s="20">
        <v>350</v>
      </c>
      <c r="E118" s="20">
        <v>300</v>
      </c>
      <c r="F118" s="21">
        <v>5.4</v>
      </c>
      <c r="G118" s="22">
        <v>7.02</v>
      </c>
      <c r="H118" s="12"/>
      <c r="I118" s="4">
        <f>(D118+D118+E118+E118)/1000</f>
        <v>1.3</v>
      </c>
      <c r="J118" s="4">
        <f>I118*F118</f>
        <v>7.0200000000000005</v>
      </c>
    </row>
    <row r="119" spans="1:10" ht="14.25" customHeight="1" x14ac:dyDescent="0.2">
      <c r="A119" s="19"/>
      <c r="B119" s="19"/>
      <c r="C119" s="34" t="s">
        <v>14</v>
      </c>
      <c r="D119" s="20">
        <v>350</v>
      </c>
      <c r="E119" s="20">
        <v>300</v>
      </c>
      <c r="F119" s="35">
        <v>0.5</v>
      </c>
      <c r="G119" s="36">
        <v>0.8</v>
      </c>
      <c r="H119" s="12"/>
      <c r="I119" s="4"/>
      <c r="J119" s="4"/>
    </row>
    <row r="120" spans="1:10" ht="14.25" customHeight="1" x14ac:dyDescent="0.2">
      <c r="A120" s="19"/>
      <c r="B120" s="19"/>
      <c r="C120" s="34"/>
      <c r="D120" s="20">
        <v>650</v>
      </c>
      <c r="E120" s="20">
        <v>300</v>
      </c>
      <c r="F120" s="35"/>
      <c r="G120" s="36"/>
      <c r="H120" s="12"/>
      <c r="I120" s="4">
        <f>(D120+D120+E120+E120)/1000</f>
        <v>1.9</v>
      </c>
      <c r="J120" s="4">
        <f>I120*F119</f>
        <v>0.95</v>
      </c>
    </row>
    <row r="121" spans="1:10" ht="14.25" customHeight="1" x14ac:dyDescent="0.2">
      <c r="A121" s="19"/>
      <c r="B121" s="19"/>
      <c r="C121" s="23" t="s">
        <v>25</v>
      </c>
      <c r="D121" s="20">
        <v>1220</v>
      </c>
      <c r="E121" s="20">
        <v>920</v>
      </c>
      <c r="F121" s="21">
        <v>0.5</v>
      </c>
      <c r="G121" s="22">
        <v>2.14</v>
      </c>
      <c r="H121" s="12"/>
      <c r="I121" s="4">
        <f>(D121+D121+E121+E121)/1000</f>
        <v>4.28</v>
      </c>
      <c r="J121" s="4">
        <f>I121*F121</f>
        <v>2.14</v>
      </c>
    </row>
    <row r="122" spans="1:10" ht="14.25" customHeight="1" x14ac:dyDescent="0.2">
      <c r="A122" s="19"/>
      <c r="B122" s="16" t="s">
        <v>30</v>
      </c>
      <c r="C122" s="23" t="s">
        <v>16</v>
      </c>
      <c r="D122" s="20">
        <v>1220</v>
      </c>
      <c r="E122" s="20">
        <v>920</v>
      </c>
      <c r="F122" s="19"/>
      <c r="G122" s="22">
        <v>2.2400000000000002</v>
      </c>
      <c r="H122" s="12"/>
      <c r="I122" s="4"/>
      <c r="J122" s="6">
        <f>(E122*D122)/1000000*2</f>
        <v>2.2448000000000001</v>
      </c>
    </row>
    <row r="123" spans="1:10" ht="14.25" customHeight="1" x14ac:dyDescent="0.2">
      <c r="A123" s="19"/>
      <c r="B123" s="19"/>
      <c r="C123" s="23" t="s">
        <v>31</v>
      </c>
      <c r="D123" s="20">
        <v>400</v>
      </c>
      <c r="E123" s="20">
        <v>200</v>
      </c>
      <c r="F123" s="21">
        <v>2.9</v>
      </c>
      <c r="G123" s="22">
        <v>3.48</v>
      </c>
      <c r="H123" s="12"/>
      <c r="I123" s="4">
        <f>(D123+D123+E123+E123)/1000</f>
        <v>1.2</v>
      </c>
      <c r="J123" s="4">
        <f>I123*F123</f>
        <v>3.48</v>
      </c>
    </row>
    <row r="124" spans="1:10" ht="14.25" customHeight="1" x14ac:dyDescent="0.2">
      <c r="A124" s="37" t="s">
        <v>18</v>
      </c>
      <c r="B124" s="37"/>
      <c r="C124" s="37"/>
      <c r="D124" s="37"/>
      <c r="E124" s="37"/>
      <c r="F124" s="37"/>
      <c r="G124" s="25">
        <v>15.68</v>
      </c>
      <c r="H124" s="13"/>
      <c r="I124" s="4"/>
      <c r="J124" s="8">
        <f>SUM(J118:J123)</f>
        <v>15.834800000000001</v>
      </c>
    </row>
    <row r="125" spans="1:10" ht="32.25" customHeight="1" x14ac:dyDescent="0.2">
      <c r="A125" s="27" t="s">
        <v>0</v>
      </c>
      <c r="B125" s="27"/>
      <c r="C125" s="27"/>
      <c r="D125" s="27"/>
      <c r="E125" s="27"/>
      <c r="F125" s="27"/>
      <c r="G125" s="27"/>
      <c r="H125" s="27"/>
      <c r="I125" s="27"/>
      <c r="J125" s="27"/>
    </row>
    <row r="126" spans="1:10" ht="18.75" customHeight="1" x14ac:dyDescent="0.2">
      <c r="A126" s="28" t="s">
        <v>1</v>
      </c>
      <c r="B126" s="28"/>
      <c r="C126" s="28"/>
      <c r="D126" s="28"/>
      <c r="E126" s="28"/>
      <c r="F126" s="28"/>
      <c r="G126" s="28"/>
      <c r="H126" s="28"/>
      <c r="I126" s="28"/>
      <c r="J126" s="28"/>
    </row>
    <row r="127" spans="1:10" ht="16.5" customHeight="1" x14ac:dyDescent="0.2">
      <c r="A127" s="29" t="s">
        <v>2</v>
      </c>
      <c r="B127" s="29"/>
      <c r="C127" s="29"/>
      <c r="D127" s="29"/>
      <c r="E127" s="29"/>
      <c r="F127" s="29"/>
      <c r="G127" s="29"/>
      <c r="H127" s="29"/>
      <c r="I127" s="29"/>
      <c r="J127" s="29"/>
    </row>
    <row r="128" spans="1:10" ht="18" customHeight="1" x14ac:dyDescent="0.2">
      <c r="A128" s="1"/>
      <c r="B128" s="1"/>
      <c r="C128" s="1"/>
      <c r="D128" s="1"/>
      <c r="E128" s="1"/>
      <c r="F128" s="1"/>
      <c r="G128" s="2">
        <v>45207</v>
      </c>
      <c r="H128" s="2"/>
    </row>
    <row r="129" spans="1:10" ht="21.95" customHeight="1" x14ac:dyDescent="0.2">
      <c r="A129" s="30" t="s">
        <v>3</v>
      </c>
      <c r="B129" s="30"/>
      <c r="C129" s="30"/>
      <c r="D129" s="30"/>
      <c r="E129" s="30"/>
      <c r="F129" s="30"/>
      <c r="G129" s="30"/>
      <c r="H129" s="9"/>
    </row>
    <row r="130" spans="1:10" ht="14.25" customHeight="1" x14ac:dyDescent="0.2">
      <c r="A130" s="16" t="s">
        <v>4</v>
      </c>
      <c r="B130" s="32" t="s">
        <v>5</v>
      </c>
      <c r="C130" s="33" t="s">
        <v>6</v>
      </c>
      <c r="D130" s="33"/>
      <c r="E130" s="33"/>
      <c r="F130" s="33"/>
      <c r="G130" s="33"/>
      <c r="H130" s="10"/>
      <c r="I130" s="4"/>
      <c r="J130" s="4"/>
    </row>
    <row r="131" spans="1:10" ht="14.25" customHeight="1" x14ac:dyDescent="0.2">
      <c r="A131" s="16" t="s">
        <v>7</v>
      </c>
      <c r="B131" s="32"/>
      <c r="C131" s="17" t="s">
        <v>8</v>
      </c>
      <c r="D131" s="17" t="s">
        <v>9</v>
      </c>
      <c r="E131" s="17" t="s">
        <v>10</v>
      </c>
      <c r="F131" s="17" t="s">
        <v>11</v>
      </c>
      <c r="G131" s="18" t="s">
        <v>12</v>
      </c>
      <c r="H131" s="11"/>
      <c r="I131" s="4"/>
      <c r="J131" s="4"/>
    </row>
    <row r="132" spans="1:10" ht="14.25" customHeight="1" x14ac:dyDescent="0.2">
      <c r="A132" s="19"/>
      <c r="B132" s="17" t="s">
        <v>32</v>
      </c>
      <c r="C132" s="34" t="s">
        <v>14</v>
      </c>
      <c r="D132" s="20">
        <v>300</v>
      </c>
      <c r="E132" s="20">
        <v>300</v>
      </c>
      <c r="F132" s="35">
        <v>0.3</v>
      </c>
      <c r="G132" s="36">
        <v>0.38</v>
      </c>
      <c r="H132" s="12"/>
      <c r="I132" s="4"/>
      <c r="J132" s="4"/>
    </row>
    <row r="133" spans="1:10" ht="14.25" customHeight="1" x14ac:dyDescent="0.2">
      <c r="A133" s="19"/>
      <c r="B133" s="19"/>
      <c r="C133" s="34"/>
      <c r="D133" s="20">
        <v>350</v>
      </c>
      <c r="E133" s="20">
        <v>300</v>
      </c>
      <c r="F133" s="35"/>
      <c r="G133" s="36"/>
      <c r="H133" s="12"/>
      <c r="I133" s="4">
        <f>(D133+D133+E133+E133)/1000</f>
        <v>1.3</v>
      </c>
      <c r="J133" s="4">
        <f>I133*F132</f>
        <v>0.39</v>
      </c>
    </row>
    <row r="134" spans="1:10" ht="14.25" customHeight="1" x14ac:dyDescent="0.2">
      <c r="A134" s="19"/>
      <c r="B134" s="19"/>
      <c r="C134" s="23" t="s">
        <v>33</v>
      </c>
      <c r="D134" s="20">
        <v>350</v>
      </c>
      <c r="E134" s="20">
        <v>300</v>
      </c>
      <c r="F134" s="24">
        <v>1.7250000000000001</v>
      </c>
      <c r="G134" s="22">
        <v>2.2400000000000002</v>
      </c>
      <c r="H134" s="12"/>
      <c r="I134" s="4">
        <f>(D134+D134+E134+E134)/1000</f>
        <v>1.3</v>
      </c>
      <c r="J134" s="4">
        <f>I134*F134</f>
        <v>2.2425000000000002</v>
      </c>
    </row>
    <row r="135" spans="1:10" ht="14.25" customHeight="1" x14ac:dyDescent="0.2">
      <c r="A135" s="19"/>
      <c r="B135" s="19"/>
      <c r="C135" s="34" t="s">
        <v>14</v>
      </c>
      <c r="D135" s="20">
        <v>350</v>
      </c>
      <c r="E135" s="20">
        <v>300</v>
      </c>
      <c r="F135" s="35">
        <v>0.3</v>
      </c>
      <c r="G135" s="36">
        <v>0.38</v>
      </c>
      <c r="H135" s="12"/>
      <c r="I135" s="4"/>
      <c r="J135" s="4"/>
    </row>
    <row r="136" spans="1:10" ht="14.25" customHeight="1" x14ac:dyDescent="0.2">
      <c r="A136" s="19"/>
      <c r="B136" s="19"/>
      <c r="C136" s="34"/>
      <c r="D136" s="20">
        <v>300</v>
      </c>
      <c r="E136" s="20">
        <v>300</v>
      </c>
      <c r="F136" s="35"/>
      <c r="G136" s="36"/>
      <c r="H136" s="12"/>
      <c r="I136" s="4">
        <f>(D136+D136+E136+E136)/1000</f>
        <v>1.2</v>
      </c>
      <c r="J136" s="4">
        <f>I136*F135</f>
        <v>0.36</v>
      </c>
    </row>
    <row r="137" spans="1:10" ht="14.25" customHeight="1" x14ac:dyDescent="0.2">
      <c r="A137" s="19"/>
      <c r="B137" s="19"/>
      <c r="C137" s="23" t="s">
        <v>33</v>
      </c>
      <c r="D137" s="20">
        <v>300</v>
      </c>
      <c r="E137" s="20">
        <v>300</v>
      </c>
      <c r="F137" s="20">
        <v>1</v>
      </c>
      <c r="G137" s="22">
        <v>1.2</v>
      </c>
      <c r="H137" s="12"/>
      <c r="I137" s="4">
        <f>(D137+D137+E137+E137)/1000</f>
        <v>1.2</v>
      </c>
      <c r="J137" s="4">
        <f>I137*F137</f>
        <v>1.2</v>
      </c>
    </row>
    <row r="138" spans="1:10" ht="14.25" customHeight="1" x14ac:dyDescent="0.2">
      <c r="A138" s="19"/>
      <c r="B138" s="19"/>
      <c r="C138" s="34" t="s">
        <v>14</v>
      </c>
      <c r="D138" s="20">
        <v>300</v>
      </c>
      <c r="E138" s="20">
        <v>300</v>
      </c>
      <c r="F138" s="35">
        <v>0.3</v>
      </c>
      <c r="G138" s="36">
        <v>0.35</v>
      </c>
      <c r="H138" s="12"/>
      <c r="I138" s="4"/>
      <c r="J138" s="4"/>
    </row>
    <row r="139" spans="1:10" ht="14.25" customHeight="1" x14ac:dyDescent="0.2">
      <c r="A139" s="19"/>
      <c r="B139" s="19"/>
      <c r="C139" s="34"/>
      <c r="D139" s="20">
        <v>300</v>
      </c>
      <c r="E139" s="20">
        <v>250</v>
      </c>
      <c r="F139" s="35"/>
      <c r="G139" s="36"/>
      <c r="H139" s="12"/>
      <c r="I139" s="4">
        <f>(D139+D139+E139+E139)/1000</f>
        <v>1.1000000000000001</v>
      </c>
      <c r="J139" s="4">
        <f>I139*F138</f>
        <v>0.33</v>
      </c>
    </row>
    <row r="140" spans="1:10" ht="14.25" customHeight="1" x14ac:dyDescent="0.2">
      <c r="A140" s="19"/>
      <c r="B140" s="19"/>
      <c r="C140" s="23" t="s">
        <v>33</v>
      </c>
      <c r="D140" s="20">
        <v>300</v>
      </c>
      <c r="E140" s="20">
        <v>250</v>
      </c>
      <c r="F140" s="21">
        <v>0.8</v>
      </c>
      <c r="G140" s="22">
        <v>0.88</v>
      </c>
      <c r="H140" s="12"/>
      <c r="I140" s="4">
        <f>(D140+D140+E140+E140)/1000</f>
        <v>1.1000000000000001</v>
      </c>
      <c r="J140" s="4">
        <f>I140*F140</f>
        <v>0.88000000000000012</v>
      </c>
    </row>
    <row r="141" spans="1:10" ht="14.25" customHeight="1" x14ac:dyDescent="0.2">
      <c r="A141" s="19"/>
      <c r="B141" s="19"/>
      <c r="C141" s="34" t="s">
        <v>14</v>
      </c>
      <c r="D141" s="20">
        <v>300</v>
      </c>
      <c r="E141" s="20">
        <v>250</v>
      </c>
      <c r="F141" s="35">
        <v>0.3</v>
      </c>
      <c r="G141" s="36">
        <v>0.32</v>
      </c>
      <c r="H141" s="12"/>
      <c r="I141" s="4"/>
      <c r="J141" s="4"/>
    </row>
    <row r="142" spans="1:10" ht="14.25" customHeight="1" x14ac:dyDescent="0.2">
      <c r="A142" s="19"/>
      <c r="B142" s="19"/>
      <c r="C142" s="34"/>
      <c r="D142" s="20">
        <v>250</v>
      </c>
      <c r="E142" s="20">
        <v>250</v>
      </c>
      <c r="F142" s="35"/>
      <c r="G142" s="36"/>
      <c r="H142" s="12"/>
      <c r="I142" s="4">
        <f>(D142+D142+E142+E142)/1000</f>
        <v>1</v>
      </c>
      <c r="J142" s="4">
        <f>I142*F141</f>
        <v>0.3</v>
      </c>
    </row>
    <row r="143" spans="1:10" ht="14.25" customHeight="1" x14ac:dyDescent="0.2">
      <c r="A143" s="19"/>
      <c r="B143" s="19"/>
      <c r="C143" s="23" t="s">
        <v>33</v>
      </c>
      <c r="D143" s="20">
        <v>250</v>
      </c>
      <c r="E143" s="20">
        <v>250</v>
      </c>
      <c r="F143" s="21">
        <v>0.8</v>
      </c>
      <c r="G143" s="22">
        <v>0.8</v>
      </c>
      <c r="H143" s="12"/>
      <c r="I143" s="4">
        <f>(D143+D143+E143+E143)/1000</f>
        <v>1</v>
      </c>
      <c r="J143" s="4">
        <f>I143*F143</f>
        <v>0.8</v>
      </c>
    </row>
    <row r="144" spans="1:10" ht="14.25" customHeight="1" x14ac:dyDescent="0.2">
      <c r="A144" s="19"/>
      <c r="B144" s="19"/>
      <c r="C144" s="23" t="s">
        <v>16</v>
      </c>
      <c r="D144" s="20">
        <v>250</v>
      </c>
      <c r="E144" s="20">
        <v>250</v>
      </c>
      <c r="F144" s="19"/>
      <c r="G144" s="22">
        <v>0.06</v>
      </c>
      <c r="H144" s="12"/>
      <c r="I144" s="4"/>
      <c r="J144" s="6">
        <f>(E144*D144)/1000000</f>
        <v>6.25E-2</v>
      </c>
    </row>
    <row r="145" spans="1:10" ht="14.25" customHeight="1" x14ac:dyDescent="0.2">
      <c r="A145" s="19"/>
      <c r="B145" s="17" t="s">
        <v>17</v>
      </c>
      <c r="C145" s="23" t="s">
        <v>33</v>
      </c>
      <c r="D145" s="20">
        <v>200</v>
      </c>
      <c r="E145" s="20">
        <v>250</v>
      </c>
      <c r="F145" s="21">
        <v>0.9</v>
      </c>
      <c r="G145" s="22">
        <v>0.81</v>
      </c>
      <c r="H145" s="12"/>
      <c r="I145" s="4">
        <f>(D145+D145+E145+E145)/1000</f>
        <v>0.9</v>
      </c>
      <c r="J145" s="4">
        <f>I145*F145</f>
        <v>0.81</v>
      </c>
    </row>
    <row r="146" spans="1:10" ht="14.25" customHeight="1" x14ac:dyDescent="0.2">
      <c r="A146" s="19"/>
      <c r="B146" s="19"/>
      <c r="C146" s="34" t="s">
        <v>14</v>
      </c>
      <c r="D146" s="20">
        <v>200</v>
      </c>
      <c r="E146" s="20">
        <v>250</v>
      </c>
      <c r="F146" s="35">
        <v>0.3</v>
      </c>
      <c r="G146" s="36">
        <v>0.26</v>
      </c>
      <c r="H146" s="12"/>
      <c r="I146" s="4"/>
      <c r="J146" s="4"/>
    </row>
    <row r="147" spans="1:10" ht="14.25" customHeight="1" x14ac:dyDescent="0.2">
      <c r="A147" s="19"/>
      <c r="B147" s="19"/>
      <c r="C147" s="34"/>
      <c r="D147" s="20">
        <v>200</v>
      </c>
      <c r="E147" s="20">
        <v>200</v>
      </c>
      <c r="F147" s="35"/>
      <c r="G147" s="36"/>
      <c r="H147" s="12"/>
      <c r="I147" s="4">
        <f>(D147+D147+E147+E147)/1000</f>
        <v>0.8</v>
      </c>
      <c r="J147" s="4">
        <f>I147*F146</f>
        <v>0.24</v>
      </c>
    </row>
    <row r="148" spans="1:10" ht="14.25" customHeight="1" x14ac:dyDescent="0.2">
      <c r="A148" s="19"/>
      <c r="B148" s="19"/>
      <c r="C148" s="23" t="s">
        <v>33</v>
      </c>
      <c r="D148" s="20">
        <v>200</v>
      </c>
      <c r="E148" s="20">
        <v>200</v>
      </c>
      <c r="F148" s="24">
        <v>1.135</v>
      </c>
      <c r="G148" s="22">
        <v>0.91</v>
      </c>
      <c r="H148" s="12"/>
      <c r="I148" s="4">
        <f>(D148+D148+E148+E148)/1000</f>
        <v>0.8</v>
      </c>
      <c r="J148" s="4">
        <f>I148*F148</f>
        <v>0.90800000000000003</v>
      </c>
    </row>
    <row r="149" spans="1:10" ht="14.25" customHeight="1" x14ac:dyDescent="0.2">
      <c r="A149" s="19"/>
      <c r="B149" s="19"/>
      <c r="C149" s="34" t="s">
        <v>14</v>
      </c>
      <c r="D149" s="20">
        <v>200</v>
      </c>
      <c r="E149" s="20">
        <v>200</v>
      </c>
      <c r="F149" s="35">
        <v>0.3</v>
      </c>
      <c r="G149" s="36">
        <v>0.23</v>
      </c>
      <c r="H149" s="12"/>
      <c r="I149" s="4"/>
      <c r="J149" s="4"/>
    </row>
    <row r="150" spans="1:10" ht="14.25" customHeight="1" x14ac:dyDescent="0.2">
      <c r="A150" s="19"/>
      <c r="B150" s="19"/>
      <c r="C150" s="34"/>
      <c r="D150" s="20">
        <v>150</v>
      </c>
      <c r="E150" s="20">
        <v>200</v>
      </c>
      <c r="F150" s="35"/>
      <c r="G150" s="36"/>
      <c r="H150" s="12"/>
      <c r="I150" s="4">
        <f>(D150+D150+E150+E150)/1000</f>
        <v>0.7</v>
      </c>
      <c r="J150" s="4">
        <f>I150*F149</f>
        <v>0.21</v>
      </c>
    </row>
    <row r="151" spans="1:10" ht="14.25" customHeight="1" x14ac:dyDescent="0.2">
      <c r="A151" s="19"/>
      <c r="B151" s="19"/>
      <c r="C151" s="23" t="s">
        <v>33</v>
      </c>
      <c r="D151" s="20">
        <v>150</v>
      </c>
      <c r="E151" s="20">
        <v>200</v>
      </c>
      <c r="F151" s="24">
        <v>1.375</v>
      </c>
      <c r="G151" s="22">
        <v>0.96</v>
      </c>
      <c r="H151" s="12"/>
      <c r="I151" s="4">
        <f>(D151+D151+E151+E151)/1000</f>
        <v>0.7</v>
      </c>
      <c r="J151" s="4">
        <f>I151*F151</f>
        <v>0.96249999999999991</v>
      </c>
    </row>
    <row r="152" spans="1:10" ht="14.25" customHeight="1" x14ac:dyDescent="0.2">
      <c r="A152" s="19"/>
      <c r="B152" s="19"/>
      <c r="C152" s="23" t="s">
        <v>16</v>
      </c>
      <c r="D152" s="20">
        <v>150</v>
      </c>
      <c r="E152" s="20">
        <v>200</v>
      </c>
      <c r="F152" s="19"/>
      <c r="G152" s="22">
        <v>0.03</v>
      </c>
      <c r="H152" s="12"/>
      <c r="I152" s="4"/>
      <c r="J152" s="6">
        <f>(E152*D152)/1000000</f>
        <v>0.03</v>
      </c>
    </row>
    <row r="153" spans="1:10" ht="14.25" customHeight="1" x14ac:dyDescent="0.2">
      <c r="A153" s="19"/>
      <c r="B153" s="19"/>
      <c r="C153" s="34" t="s">
        <v>14</v>
      </c>
      <c r="D153" s="20">
        <v>300</v>
      </c>
      <c r="E153" s="20">
        <v>300</v>
      </c>
      <c r="F153" s="35">
        <v>0.3</v>
      </c>
      <c r="G153" s="36">
        <v>0.38</v>
      </c>
      <c r="H153" s="12"/>
      <c r="I153" s="4"/>
      <c r="J153" s="4"/>
    </row>
    <row r="154" spans="1:10" ht="14.25" customHeight="1" x14ac:dyDescent="0.2">
      <c r="A154" s="19"/>
      <c r="B154" s="19"/>
      <c r="C154" s="34"/>
      <c r="D154" s="20">
        <v>350</v>
      </c>
      <c r="E154" s="20">
        <v>300</v>
      </c>
      <c r="F154" s="35"/>
      <c r="G154" s="36"/>
      <c r="H154" s="12"/>
      <c r="I154" s="4">
        <f>(D154+D154+E154+E154)/1000</f>
        <v>1.3</v>
      </c>
      <c r="J154" s="4">
        <f>I154*F153</f>
        <v>0.39</v>
      </c>
    </row>
    <row r="155" spans="1:10" ht="14.25" customHeight="1" x14ac:dyDescent="0.2">
      <c r="A155" s="19"/>
      <c r="B155" s="19"/>
      <c r="C155" s="23" t="s">
        <v>33</v>
      </c>
      <c r="D155" s="20">
        <v>350</v>
      </c>
      <c r="E155" s="20">
        <v>300</v>
      </c>
      <c r="F155" s="22">
        <v>4.42</v>
      </c>
      <c r="G155" s="22">
        <v>5.75</v>
      </c>
      <c r="H155" s="12"/>
      <c r="I155" s="4">
        <f>(D155+D155+E155+E155)/1000</f>
        <v>1.3</v>
      </c>
      <c r="J155" s="4">
        <f>I155*F155</f>
        <v>5.7460000000000004</v>
      </c>
    </row>
    <row r="156" spans="1:10" ht="14.25" customHeight="1" x14ac:dyDescent="0.2">
      <c r="A156" s="19"/>
      <c r="B156" s="17" t="s">
        <v>34</v>
      </c>
      <c r="C156" s="23" t="s">
        <v>27</v>
      </c>
      <c r="D156" s="20">
        <v>150</v>
      </c>
      <c r="E156" s="20">
        <v>150</v>
      </c>
      <c r="F156" s="21">
        <v>0.5</v>
      </c>
      <c r="G156" s="22">
        <v>3.93</v>
      </c>
      <c r="H156" s="12"/>
      <c r="I156" s="4">
        <f>(D156+D156+E156+E156)/1000</f>
        <v>0.6</v>
      </c>
      <c r="J156" s="4">
        <f>I156*F156*5</f>
        <v>1.5</v>
      </c>
    </row>
    <row r="157" spans="1:10" ht="14.25" customHeight="1" x14ac:dyDescent="0.2">
      <c r="A157" s="19"/>
      <c r="B157" s="17" t="s">
        <v>35</v>
      </c>
      <c r="C157" s="23" t="s">
        <v>25</v>
      </c>
      <c r="D157" s="20">
        <v>300</v>
      </c>
      <c r="E157" s="20">
        <v>300</v>
      </c>
      <c r="F157" s="22">
        <v>0.45</v>
      </c>
      <c r="G157" s="22">
        <v>2.7</v>
      </c>
      <c r="H157" s="12"/>
      <c r="I157" s="4">
        <f>(D157+D157+E157+E157)/1000</f>
        <v>1.2</v>
      </c>
      <c r="J157" s="4">
        <f>I157*F157*5</f>
        <v>2.7</v>
      </c>
    </row>
    <row r="158" spans="1:10" ht="14.25" customHeight="1" x14ac:dyDescent="0.2">
      <c r="A158" s="19"/>
      <c r="B158" s="19"/>
      <c r="C158" s="23" t="s">
        <v>16</v>
      </c>
      <c r="D158" s="20">
        <v>300</v>
      </c>
      <c r="E158" s="20">
        <v>300</v>
      </c>
      <c r="F158" s="19"/>
      <c r="G158" s="22">
        <v>1.26</v>
      </c>
      <c r="H158" s="12"/>
      <c r="I158" s="4"/>
      <c r="J158" s="6">
        <f>(E158*D158)/1000000</f>
        <v>0.09</v>
      </c>
    </row>
    <row r="159" spans="1:10" ht="14.25" customHeight="1" x14ac:dyDescent="0.2">
      <c r="A159" s="37" t="s">
        <v>18</v>
      </c>
      <c r="B159" s="37"/>
      <c r="C159" s="37"/>
      <c r="D159" s="37"/>
      <c r="E159" s="37"/>
      <c r="F159" s="37"/>
      <c r="G159" s="25">
        <v>23.8</v>
      </c>
      <c r="H159" s="13"/>
      <c r="I159" s="4"/>
      <c r="J159" s="8">
        <f>SUM(J132:J158)</f>
        <v>20.151499999999999</v>
      </c>
    </row>
    <row r="160" spans="1:10" ht="14.25" customHeight="1" x14ac:dyDescent="0.2">
      <c r="A160" s="37" t="s">
        <v>36</v>
      </c>
      <c r="B160" s="37"/>
      <c r="C160" s="37"/>
      <c r="D160" s="37"/>
      <c r="E160" s="37"/>
      <c r="F160" s="37"/>
      <c r="G160" s="26">
        <v>160.27000000000001</v>
      </c>
      <c r="H160" s="14"/>
      <c r="I160" s="4"/>
      <c r="J160" s="8">
        <f>J159+J124+J110</f>
        <v>145.48679999999999</v>
      </c>
    </row>
    <row r="161" spans="1:10" ht="32.25" customHeight="1" x14ac:dyDescent="0.2">
      <c r="A161" s="27" t="s">
        <v>0</v>
      </c>
      <c r="B161" s="27"/>
      <c r="C161" s="27"/>
      <c r="D161" s="27"/>
      <c r="E161" s="27"/>
      <c r="F161" s="27"/>
      <c r="G161" s="27"/>
      <c r="H161" s="27"/>
      <c r="I161" s="27"/>
      <c r="J161" s="27"/>
    </row>
    <row r="162" spans="1:10" ht="18.75" customHeight="1" x14ac:dyDescent="0.2">
      <c r="A162" s="28" t="s">
        <v>1</v>
      </c>
      <c r="B162" s="28"/>
      <c r="C162" s="28"/>
      <c r="D162" s="28"/>
      <c r="E162" s="28"/>
      <c r="F162" s="28"/>
      <c r="G162" s="28"/>
      <c r="H162" s="28"/>
      <c r="I162" s="28"/>
      <c r="J162" s="28"/>
    </row>
    <row r="163" spans="1:10" ht="16.5" customHeight="1" x14ac:dyDescent="0.2">
      <c r="A163" s="29" t="s">
        <v>2</v>
      </c>
      <c r="B163" s="29"/>
      <c r="C163" s="29"/>
      <c r="D163" s="29"/>
      <c r="E163" s="29"/>
      <c r="F163" s="29"/>
      <c r="G163" s="29"/>
      <c r="H163" s="29"/>
      <c r="I163" s="29"/>
      <c r="J163" s="29"/>
    </row>
    <row r="164" spans="1:10" ht="18" customHeight="1" x14ac:dyDescent="0.2">
      <c r="A164" s="1"/>
      <c r="B164" s="1"/>
      <c r="C164" s="1"/>
      <c r="D164" s="1"/>
      <c r="E164" s="1"/>
      <c r="F164" s="1"/>
      <c r="G164" s="2">
        <v>45207</v>
      </c>
      <c r="H164" s="2"/>
    </row>
    <row r="165" spans="1:10" ht="21.95" customHeight="1" x14ac:dyDescent="0.2">
      <c r="A165" s="30" t="s">
        <v>3</v>
      </c>
      <c r="B165" s="30"/>
      <c r="C165" s="30"/>
      <c r="D165" s="30"/>
      <c r="E165" s="30"/>
      <c r="F165" s="30"/>
      <c r="G165" s="30"/>
      <c r="H165" s="30"/>
      <c r="I165" s="30"/>
      <c r="J165" s="30"/>
    </row>
    <row r="166" spans="1:10" ht="14.25" customHeight="1" x14ac:dyDescent="0.2">
      <c r="A166" s="16" t="s">
        <v>4</v>
      </c>
      <c r="B166" s="32" t="s">
        <v>5</v>
      </c>
      <c r="C166" s="33" t="s">
        <v>6</v>
      </c>
      <c r="D166" s="33"/>
      <c r="E166" s="33"/>
      <c r="F166" s="33"/>
      <c r="G166" s="33"/>
      <c r="H166" s="10"/>
    </row>
    <row r="167" spans="1:10" ht="14.25" customHeight="1" x14ac:dyDescent="0.2">
      <c r="A167" s="16" t="s">
        <v>7</v>
      </c>
      <c r="B167" s="32"/>
      <c r="C167" s="17" t="s">
        <v>8</v>
      </c>
      <c r="D167" s="17" t="s">
        <v>9</v>
      </c>
      <c r="E167" s="17" t="s">
        <v>10</v>
      </c>
      <c r="F167" s="17" t="s">
        <v>11</v>
      </c>
      <c r="G167" s="18" t="s">
        <v>12</v>
      </c>
      <c r="H167" s="11"/>
    </row>
    <row r="168" spans="1:10" ht="24" customHeight="1" x14ac:dyDescent="0.2">
      <c r="A168" s="31" t="s">
        <v>37</v>
      </c>
      <c r="B168" s="31"/>
      <c r="C168" s="31"/>
      <c r="D168" s="31"/>
      <c r="E168" s="31"/>
      <c r="F168" s="31"/>
      <c r="G168" s="31"/>
      <c r="H168" s="31"/>
      <c r="I168" s="31"/>
      <c r="J168" s="31"/>
    </row>
    <row r="169" spans="1:10" ht="14.25" customHeight="1" x14ac:dyDescent="0.2">
      <c r="A169" s="16" t="s">
        <v>4</v>
      </c>
      <c r="B169" s="32" t="s">
        <v>5</v>
      </c>
      <c r="C169" s="33" t="s">
        <v>6</v>
      </c>
      <c r="D169" s="33"/>
      <c r="E169" s="33"/>
      <c r="F169" s="33"/>
      <c r="G169" s="33"/>
      <c r="H169" s="10"/>
      <c r="I169" s="4"/>
      <c r="J169" s="4"/>
    </row>
    <row r="170" spans="1:10" ht="14.25" customHeight="1" x14ac:dyDescent="0.2">
      <c r="A170" s="16" t="s">
        <v>7</v>
      </c>
      <c r="B170" s="32"/>
      <c r="C170" s="17" t="s">
        <v>8</v>
      </c>
      <c r="D170" s="17" t="s">
        <v>9</v>
      </c>
      <c r="E170" s="17" t="s">
        <v>10</v>
      </c>
      <c r="F170" s="17" t="s">
        <v>11</v>
      </c>
      <c r="G170" s="18" t="s">
        <v>12</v>
      </c>
      <c r="H170" s="11"/>
      <c r="I170" s="4"/>
      <c r="J170" s="4"/>
    </row>
    <row r="171" spans="1:10" ht="14.25" customHeight="1" x14ac:dyDescent="0.2">
      <c r="A171" s="19"/>
      <c r="B171" s="17" t="s">
        <v>13</v>
      </c>
      <c r="C171" s="34" t="s">
        <v>14</v>
      </c>
      <c r="D171" s="20">
        <v>500</v>
      </c>
      <c r="E171" s="20">
        <v>500</v>
      </c>
      <c r="F171" s="35">
        <v>0.4</v>
      </c>
      <c r="G171" s="36">
        <v>0.9</v>
      </c>
      <c r="H171" s="12"/>
      <c r="I171" s="4"/>
      <c r="J171" s="4"/>
    </row>
    <row r="172" spans="1:10" ht="14.25" customHeight="1" x14ac:dyDescent="0.2">
      <c r="A172" s="19"/>
      <c r="B172" s="19"/>
      <c r="C172" s="34"/>
      <c r="D172" s="20">
        <v>800</v>
      </c>
      <c r="E172" s="20">
        <v>450</v>
      </c>
      <c r="F172" s="35"/>
      <c r="G172" s="36"/>
      <c r="H172" s="12"/>
      <c r="I172" s="4">
        <f>(D172+D172+E172+E172)/1000</f>
        <v>2.5</v>
      </c>
      <c r="J172" s="4">
        <f>I172*F171</f>
        <v>1</v>
      </c>
    </row>
    <row r="173" spans="1:10" ht="14.25" customHeight="1" x14ac:dyDescent="0.2">
      <c r="A173" s="19"/>
      <c r="B173" s="19"/>
      <c r="C173" s="23" t="s">
        <v>15</v>
      </c>
      <c r="D173" s="20">
        <v>850</v>
      </c>
      <c r="E173" s="20">
        <v>450</v>
      </c>
      <c r="F173" s="21">
        <v>2.4</v>
      </c>
      <c r="G173" s="22">
        <v>6.24</v>
      </c>
      <c r="H173" s="12"/>
      <c r="I173" s="4">
        <f>(D173+D173+E173+E173)/1000</f>
        <v>2.6</v>
      </c>
      <c r="J173" s="4">
        <f>I173*F173</f>
        <v>6.24</v>
      </c>
    </row>
    <row r="174" spans="1:10" ht="14.25" customHeight="1" x14ac:dyDescent="0.2">
      <c r="A174" s="37" t="s">
        <v>18</v>
      </c>
      <c r="B174" s="37"/>
      <c r="C174" s="37"/>
      <c r="D174" s="37"/>
      <c r="E174" s="37"/>
      <c r="F174" s="37"/>
      <c r="G174" s="25">
        <v>7.14</v>
      </c>
      <c r="H174" s="13"/>
      <c r="I174" s="4"/>
      <c r="J174" s="8">
        <f>SUM(J172:J173)</f>
        <v>7.24</v>
      </c>
    </row>
    <row r="175" spans="1:10" ht="14.25" customHeight="1" x14ac:dyDescent="0.2">
      <c r="A175" s="19"/>
      <c r="B175" s="19"/>
      <c r="C175" s="23" t="s">
        <v>29</v>
      </c>
      <c r="D175" s="20">
        <v>350</v>
      </c>
      <c r="E175" s="20">
        <v>300</v>
      </c>
      <c r="F175" s="21">
        <v>3.8</v>
      </c>
      <c r="G175" s="22">
        <v>4.9400000000000004</v>
      </c>
      <c r="H175" s="12"/>
      <c r="I175" s="4">
        <f>(D175+D175+E175+E175)/1000</f>
        <v>1.3</v>
      </c>
      <c r="J175" s="4">
        <f>I175*F175</f>
        <v>4.9399999999999995</v>
      </c>
    </row>
    <row r="176" spans="1:10" ht="14.25" customHeight="1" x14ac:dyDescent="0.2">
      <c r="A176" s="19"/>
      <c r="B176" s="19"/>
      <c r="C176" s="23" t="s">
        <v>25</v>
      </c>
      <c r="D176" s="20">
        <v>1220</v>
      </c>
      <c r="E176" s="20">
        <v>920</v>
      </c>
      <c r="F176" s="21">
        <v>0.5</v>
      </c>
      <c r="G176" s="22">
        <v>2.14</v>
      </c>
      <c r="H176" s="12"/>
      <c r="I176" s="4">
        <f>(D176+D176+E176+E176)/1000</f>
        <v>4.28</v>
      </c>
      <c r="J176" s="4">
        <f>I176*F176</f>
        <v>2.14</v>
      </c>
    </row>
    <row r="177" spans="1:10" ht="14.25" customHeight="1" x14ac:dyDescent="0.2">
      <c r="A177" s="19"/>
      <c r="B177" s="17" t="s">
        <v>30</v>
      </c>
      <c r="C177" s="23" t="s">
        <v>16</v>
      </c>
      <c r="D177" s="20">
        <v>1220</v>
      </c>
      <c r="E177" s="20">
        <v>920</v>
      </c>
      <c r="F177" s="19"/>
      <c r="G177" s="22">
        <v>2.2400000000000002</v>
      </c>
      <c r="H177" s="12"/>
      <c r="I177" s="4"/>
      <c r="J177" s="6">
        <f>(E177*D177)/1000000*2</f>
        <v>2.2448000000000001</v>
      </c>
    </row>
    <row r="178" spans="1:10" ht="14.25" customHeight="1" x14ac:dyDescent="0.2">
      <c r="A178" s="19"/>
      <c r="B178" s="19"/>
      <c r="C178" s="23" t="s">
        <v>31</v>
      </c>
      <c r="D178" s="20">
        <v>400</v>
      </c>
      <c r="E178" s="20">
        <v>200</v>
      </c>
      <c r="F178" s="21">
        <v>2.9</v>
      </c>
      <c r="G178" s="22">
        <v>3.48</v>
      </c>
      <c r="H178" s="12"/>
      <c r="I178" s="4">
        <f>(D178+D178+E178+E178)/1000</f>
        <v>1.2</v>
      </c>
      <c r="J178" s="4">
        <f>I178*F178</f>
        <v>3.48</v>
      </c>
    </row>
    <row r="179" spans="1:10" ht="14.25" customHeight="1" x14ac:dyDescent="0.2">
      <c r="A179" s="37" t="s">
        <v>18</v>
      </c>
      <c r="B179" s="37"/>
      <c r="C179" s="37"/>
      <c r="D179" s="37"/>
      <c r="E179" s="37"/>
      <c r="F179" s="37"/>
      <c r="G179" s="25">
        <v>12.8</v>
      </c>
      <c r="H179" s="13"/>
      <c r="I179" s="4"/>
      <c r="J179" s="8">
        <f>SUM(J175:J178)</f>
        <v>12.8048</v>
      </c>
    </row>
  </sheetData>
  <mergeCells count="112">
    <mergeCell ref="A5:G5"/>
    <mergeCell ref="B6:B7"/>
    <mergeCell ref="C6:G6"/>
    <mergeCell ref="C8:C9"/>
    <mergeCell ref="F8:F9"/>
    <mergeCell ref="G8:G9"/>
    <mergeCell ref="A1:J1"/>
    <mergeCell ref="A2:J2"/>
    <mergeCell ref="A3:J3"/>
    <mergeCell ref="C11:C12"/>
    <mergeCell ref="F11:F12"/>
    <mergeCell ref="G11:G12"/>
    <mergeCell ref="C14:C15"/>
    <mergeCell ref="F14:F15"/>
    <mergeCell ref="G14:G15"/>
    <mergeCell ref="C17:C18"/>
    <mergeCell ref="F17:F18"/>
    <mergeCell ref="G17:G18"/>
    <mergeCell ref="C26:C27"/>
    <mergeCell ref="F26:F27"/>
    <mergeCell ref="G26:G27"/>
    <mergeCell ref="C29:C30"/>
    <mergeCell ref="F29:F30"/>
    <mergeCell ref="G29:G30"/>
    <mergeCell ref="C32:C33"/>
    <mergeCell ref="F32:F33"/>
    <mergeCell ref="G32:G33"/>
    <mergeCell ref="A43:F43"/>
    <mergeCell ref="A48:G48"/>
    <mergeCell ref="B49:B50"/>
    <mergeCell ref="C49:G49"/>
    <mergeCell ref="C52:C53"/>
    <mergeCell ref="F52:F53"/>
    <mergeCell ref="G52:G53"/>
    <mergeCell ref="A44:J44"/>
    <mergeCell ref="A45:J45"/>
    <mergeCell ref="A46:J46"/>
    <mergeCell ref="C55:C56"/>
    <mergeCell ref="F55:F56"/>
    <mergeCell ref="G55:G56"/>
    <mergeCell ref="C59:C60"/>
    <mergeCell ref="F59:F60"/>
    <mergeCell ref="G59:G60"/>
    <mergeCell ref="C62:C63"/>
    <mergeCell ref="F62:F63"/>
    <mergeCell ref="G62:G63"/>
    <mergeCell ref="C67:C68"/>
    <mergeCell ref="F67:F68"/>
    <mergeCell ref="G67:G68"/>
    <mergeCell ref="A79:F79"/>
    <mergeCell ref="A84:G84"/>
    <mergeCell ref="B85:B86"/>
    <mergeCell ref="C85:G85"/>
    <mergeCell ref="A80:J80"/>
    <mergeCell ref="A81:J81"/>
    <mergeCell ref="A82:J82"/>
    <mergeCell ref="A109:F109"/>
    <mergeCell ref="A110:F110"/>
    <mergeCell ref="A115:G115"/>
    <mergeCell ref="B116:B117"/>
    <mergeCell ref="C116:G116"/>
    <mergeCell ref="C119:C120"/>
    <mergeCell ref="F119:F120"/>
    <mergeCell ref="G119:G120"/>
    <mergeCell ref="A111:J111"/>
    <mergeCell ref="A112:J112"/>
    <mergeCell ref="A113:J113"/>
    <mergeCell ref="G141:G142"/>
    <mergeCell ref="A124:F124"/>
    <mergeCell ref="A129:G129"/>
    <mergeCell ref="B130:B131"/>
    <mergeCell ref="C130:G130"/>
    <mergeCell ref="C132:C133"/>
    <mergeCell ref="F132:F133"/>
    <mergeCell ref="G132:G133"/>
    <mergeCell ref="A125:J125"/>
    <mergeCell ref="A126:J126"/>
    <mergeCell ref="A127:J127"/>
    <mergeCell ref="A174:F174"/>
    <mergeCell ref="A179:F179"/>
    <mergeCell ref="I5:J5"/>
    <mergeCell ref="A159:F159"/>
    <mergeCell ref="A160:F160"/>
    <mergeCell ref="B166:B167"/>
    <mergeCell ref="C166:G166"/>
    <mergeCell ref="C146:C147"/>
    <mergeCell ref="F146:F147"/>
    <mergeCell ref="G146:G147"/>
    <mergeCell ref="C149:C150"/>
    <mergeCell ref="F149:F150"/>
    <mergeCell ref="G149:G150"/>
    <mergeCell ref="C153:C154"/>
    <mergeCell ref="F153:F154"/>
    <mergeCell ref="G153:G154"/>
    <mergeCell ref="C135:C136"/>
    <mergeCell ref="F135:F136"/>
    <mergeCell ref="G135:G136"/>
    <mergeCell ref="C138:C139"/>
    <mergeCell ref="F138:F139"/>
    <mergeCell ref="G138:G139"/>
    <mergeCell ref="C141:C142"/>
    <mergeCell ref="F141:F142"/>
    <mergeCell ref="A161:J161"/>
    <mergeCell ref="A162:J162"/>
    <mergeCell ref="A163:J163"/>
    <mergeCell ref="A165:J165"/>
    <mergeCell ref="A168:J168"/>
    <mergeCell ref="B169:B170"/>
    <mergeCell ref="C169:G169"/>
    <mergeCell ref="C171:C172"/>
    <mergeCell ref="F171:F172"/>
    <mergeCell ref="G171:G172"/>
  </mergeCells>
  <pageMargins left="0.7" right="0.7" top="0.75" bottom="0.75" header="0.3" footer="0.3"/>
  <pageSetup orientation="portrait" verticalDpi="0" r:id="rId1"/>
  <rowBreaks count="3" manualBreakCount="3">
    <brk id="43" max="9" man="1"/>
    <brk id="79" max="9" man="1"/>
    <brk id="110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Jalal</dc:creator>
  <cp:lastModifiedBy>Muhammad Danish</cp:lastModifiedBy>
  <cp:lastPrinted>2024-06-27T21:10:55Z</cp:lastPrinted>
  <dcterms:created xsi:type="dcterms:W3CDTF">2024-06-26T17:11:25Z</dcterms:created>
  <dcterms:modified xsi:type="dcterms:W3CDTF">2024-06-27T21:15:12Z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2024-02-20T00:00:00Z</vt:filetime>
  </property>
  <property fmtid="{D5CDD505-2E9C-101B-9397-08002B2CF9AE}" pid="3" name="Creator">
    <vt:lpwstr>Microsoft® Excel® 2013</vt:lpwstr>
  </property>
  <property fmtid="{D5CDD505-2E9C-101B-9397-08002B2CF9AE}" pid="4" name="LastSaved">
    <vt:filetime>2024-06-26T00:00:00Z</vt:filetime>
  </property>
  <property fmtid="{D5CDD505-2E9C-101B-9397-08002B2CF9AE}" pid="5" name="Producer">
    <vt:lpwstr>Microsoft® Excel® 2013</vt:lpwstr>
  </property>
</Properties>
</file>