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ioneer\Projects 2023\Daftar Khuwan\"/>
    </mc:Choice>
  </mc:AlternateContent>
  <xr:revisionPtr revIDLastSave="0" documentId="13_ncr:1_{CF8B9A43-21C5-43D8-84DA-AA819A27A386}" xr6:coauthVersionLast="47" xr6:coauthVersionMax="47" xr10:uidLastSave="{00000000-0000-0000-0000-000000000000}"/>
  <bookViews>
    <workbookView showHorizontalScroll="0" showVerticalScroll="0" xWindow="-120" yWindow="-120" windowWidth="29040" windowHeight="15840" activeTab="1" xr2:uid="{00000000-000D-0000-FFFF-FFFF00000000}"/>
  </bookViews>
  <sheets>
    <sheet name="MEZZ" sheetId="2" r:id="rId1"/>
    <sheet name="GROUND" sheetId="1" r:id="rId2"/>
  </sheets>
  <definedNames>
    <definedName name="_xlnm.Print_Area" localSheetId="1">GROUND!$A$1:$G$57</definedName>
    <definedName name="_xlnm.Print_Area" localSheetId="0">MEZZ!$A$1:$G$552</definedName>
    <definedName name="_xlnm.Print_Titles" localSheetId="1">GROUND!$1:$5</definedName>
    <definedName name="_xlnm.Print_Titles" localSheetId="0">MEZZ!$1:$8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34" i="1"/>
  <c r="G36" i="1"/>
  <c r="G46" i="1"/>
  <c r="G550" i="2" l="1"/>
  <c r="G549" i="2"/>
  <c r="G547" i="2"/>
  <c r="G543" i="2"/>
  <c r="G535" i="2"/>
  <c r="G519" i="2"/>
  <c r="G518" i="2"/>
  <c r="G136" i="2"/>
  <c r="G135" i="2"/>
  <c r="G41" i="2"/>
  <c r="G12" i="2"/>
  <c r="G531" i="2" l="1"/>
  <c r="G520" i="2"/>
  <c r="G510" i="2"/>
  <c r="G500" i="2"/>
  <c r="G492" i="2"/>
  <c r="G486" i="2"/>
  <c r="G464" i="2"/>
  <c r="G449" i="2"/>
  <c r="G438" i="2"/>
  <c r="G421" i="2"/>
  <c r="G408" i="2"/>
  <c r="G393" i="2"/>
  <c r="G380" i="2"/>
  <c r="G368" i="2"/>
  <c r="G354" i="2"/>
  <c r="G336" i="2"/>
  <c r="G323" i="2"/>
  <c r="G315" i="2"/>
  <c r="G303" i="2"/>
  <c r="G279" i="2"/>
  <c r="G263" i="2"/>
  <c r="G248" i="2"/>
  <c r="G233" i="2"/>
  <c r="G218" i="2"/>
  <c r="G203" i="2"/>
  <c r="G188" i="2"/>
  <c r="G173" i="2"/>
  <c r="G158" i="2"/>
  <c r="G143" i="2"/>
  <c r="G131" i="2"/>
  <c r="G116" i="2"/>
  <c r="G104" i="2"/>
  <c r="G81" i="2"/>
  <c r="G66" i="2"/>
  <c r="G54" i="2"/>
  <c r="G39" i="2"/>
  <c r="G24" i="2"/>
  <c r="G530" i="2" l="1"/>
  <c r="G529" i="2"/>
  <c r="G517" i="2"/>
  <c r="G515" i="2"/>
  <c r="G514" i="2"/>
  <c r="G392" i="2"/>
  <c r="G391" i="2"/>
  <c r="G367" i="2"/>
  <c r="G366" i="2"/>
  <c r="G353" i="2"/>
  <c r="G352" i="2"/>
  <c r="G351" i="2"/>
  <c r="G350" i="2"/>
  <c r="G349" i="2"/>
  <c r="G348" i="2"/>
  <c r="G300" i="2"/>
  <c r="G299" i="2"/>
  <c r="G548" i="2" l="1"/>
  <c r="G546" i="2"/>
  <c r="G545" i="2"/>
  <c r="G551" i="2" s="1"/>
  <c r="G542" i="2" l="1"/>
  <c r="G541" i="2"/>
  <c r="G540" i="2"/>
  <c r="G537" i="2"/>
  <c r="G536" i="2"/>
  <c r="G533" i="2"/>
  <c r="G539" i="2"/>
  <c r="G278" i="2"/>
  <c r="G277" i="2"/>
  <c r="G276" i="2"/>
  <c r="G528" i="2"/>
  <c r="G527" i="2"/>
  <c r="G525" i="2"/>
  <c r="G524" i="2"/>
  <c r="G522" i="2"/>
  <c r="G532" i="2" s="1"/>
  <c r="G512" i="2"/>
  <c r="G521" i="2" s="1"/>
  <c r="G509" i="2"/>
  <c r="G508" i="2"/>
  <c r="G507" i="2"/>
  <c r="G506" i="2"/>
  <c r="G505" i="2"/>
  <c r="G504" i="2"/>
  <c r="G502" i="2"/>
  <c r="G491" i="2"/>
  <c r="G544" i="2" l="1"/>
  <c r="G511" i="2"/>
  <c r="G494" i="2"/>
  <c r="G499" i="2"/>
  <c r="G498" i="2"/>
  <c r="G496" i="2"/>
  <c r="G490" i="2"/>
  <c r="G488" i="2"/>
  <c r="G493" i="2" s="1"/>
  <c r="G501" i="2" l="1"/>
  <c r="G26" i="2"/>
  <c r="G10" i="2"/>
  <c r="G133" i="2"/>
  <c r="G325" i="2"/>
  <c r="G68" i="2"/>
  <c r="G118" i="2"/>
  <c r="G410" i="2"/>
  <c r="G395" i="2"/>
  <c r="G382" i="2"/>
  <c r="G338" i="2"/>
  <c r="G356" i="2"/>
  <c r="G281" i="2"/>
  <c r="G440" i="2"/>
  <c r="G423" i="2"/>
  <c r="G370" i="2"/>
  <c r="G305" i="2"/>
  <c r="G466" i="2"/>
  <c r="G472" i="2"/>
  <c r="G471" i="2"/>
  <c r="G485" i="2"/>
  <c r="G484" i="2"/>
  <c r="G483" i="2"/>
  <c r="G482" i="2"/>
  <c r="G481" i="2"/>
  <c r="G478" i="2"/>
  <c r="G477" i="2"/>
  <c r="G480" i="2"/>
  <c r="G479" i="2"/>
  <c r="G474" i="2"/>
  <c r="G475" i="2"/>
  <c r="G469" i="2"/>
  <c r="G468" i="2"/>
  <c r="G462" i="2"/>
  <c r="G460" i="2"/>
  <c r="G459" i="2"/>
  <c r="G457" i="2"/>
  <c r="G451" i="2"/>
  <c r="G463" i="2"/>
  <c r="G456" i="2"/>
  <c r="G454" i="2"/>
  <c r="G453" i="2"/>
  <c r="G448" i="2"/>
  <c r="G443" i="2"/>
  <c r="G447" i="2"/>
  <c r="G445" i="2"/>
  <c r="G444" i="2"/>
  <c r="G442" i="2"/>
  <c r="G434" i="2"/>
  <c r="G432" i="2"/>
  <c r="G429" i="2"/>
  <c r="G428" i="2"/>
  <c r="G437" i="2"/>
  <c r="G436" i="2"/>
  <c r="G435" i="2"/>
  <c r="G431" i="2"/>
  <c r="G426" i="2"/>
  <c r="G425" i="2"/>
  <c r="G465" i="2" l="1"/>
  <c r="G487" i="2"/>
  <c r="G450" i="2"/>
  <c r="G439" i="2"/>
  <c r="G317" i="2" l="1"/>
  <c r="G160" i="2" l="1"/>
  <c r="G14" i="1" l="1"/>
  <c r="G25" i="1" s="1"/>
  <c r="I44" i="1" s="1"/>
  <c r="G250" i="2"/>
  <c r="G235" i="2"/>
  <c r="G220" i="2"/>
  <c r="G205" i="2"/>
  <c r="G190" i="2"/>
  <c r="G175" i="2"/>
  <c r="G145" i="2"/>
  <c r="G106" i="2"/>
  <c r="G83" i="2"/>
  <c r="G56" i="2"/>
  <c r="G414" i="2" l="1"/>
  <c r="G413" i="2"/>
  <c r="G420" i="2"/>
  <c r="G419" i="2"/>
  <c r="G418" i="2"/>
  <c r="G417" i="2"/>
  <c r="G415" i="2"/>
  <c r="G412" i="2"/>
  <c r="G401" i="2"/>
  <c r="G407" i="2"/>
  <c r="G406" i="2"/>
  <c r="G405" i="2"/>
  <c r="G404" i="2"/>
  <c r="G403" i="2"/>
  <c r="G402" i="2"/>
  <c r="G400" i="2"/>
  <c r="G398" i="2"/>
  <c r="G397" i="2"/>
  <c r="G390" i="2"/>
  <c r="G388" i="2"/>
  <c r="G387" i="2"/>
  <c r="G385" i="2"/>
  <c r="G384" i="2"/>
  <c r="G394" i="2" l="1"/>
  <c r="G409" i="2"/>
  <c r="G422" i="2"/>
  <c r="G379" i="2"/>
  <c r="G378" i="2"/>
  <c r="G376" i="2"/>
  <c r="G375" i="2"/>
  <c r="G373" i="2"/>
  <c r="G372" i="2"/>
  <c r="G362" i="2"/>
  <c r="G365" i="2"/>
  <c r="G364" i="2"/>
  <c r="G361" i="2"/>
  <c r="G359" i="2"/>
  <c r="G358" i="2"/>
  <c r="G341" i="2"/>
  <c r="G347" i="2"/>
  <c r="G346" i="2"/>
  <c r="G344" i="2"/>
  <c r="G343" i="2"/>
  <c r="G340" i="2"/>
  <c r="G333" i="2"/>
  <c r="G332" i="2"/>
  <c r="G335" i="2"/>
  <c r="G334" i="2"/>
  <c r="G330" i="2"/>
  <c r="G329" i="2"/>
  <c r="G328" i="2"/>
  <c r="G327" i="2"/>
  <c r="G322" i="2"/>
  <c r="G321" i="2"/>
  <c r="G319" i="2"/>
  <c r="G318" i="2"/>
  <c r="G302" i="2"/>
  <c r="G301" i="2"/>
  <c r="G298" i="2"/>
  <c r="G297" i="2"/>
  <c r="G296" i="2"/>
  <c r="G295" i="2"/>
  <c r="G294" i="2"/>
  <c r="G293" i="2"/>
  <c r="G292" i="2"/>
  <c r="G291" i="2"/>
  <c r="G269" i="2"/>
  <c r="G268" i="2"/>
  <c r="G261" i="2"/>
  <c r="G259" i="2"/>
  <c r="G247" i="2"/>
  <c r="G169" i="2"/>
  <c r="G168" i="2"/>
  <c r="G369" i="2" l="1"/>
  <c r="G337" i="2"/>
  <c r="G355" i="2"/>
  <c r="G324" i="2"/>
  <c r="G381" i="2"/>
  <c r="G142" i="2"/>
  <c r="G126" i="2"/>
  <c r="G125" i="2"/>
  <c r="G124" i="2"/>
  <c r="G114" i="2"/>
  <c r="G112" i="2"/>
  <c r="G101" i="2"/>
  <c r="G100" i="2"/>
  <c r="G88" i="2"/>
  <c r="G86" i="2"/>
  <c r="G74" i="2"/>
  <c r="G73" i="2"/>
  <c r="G65" i="2"/>
  <c r="G64" i="2"/>
  <c r="G62" i="2"/>
  <c r="G52" i="2"/>
  <c r="G50" i="2"/>
  <c r="G37" i="2"/>
  <c r="G35" i="2"/>
  <c r="G18" i="2"/>
  <c r="G16" i="2"/>
  <c r="G314" i="2" l="1"/>
  <c r="G313" i="2"/>
  <c r="G311" i="2"/>
  <c r="G310" i="2"/>
  <c r="G308" i="2"/>
  <c r="G307" i="2"/>
  <c r="G290" i="2"/>
  <c r="G289" i="2"/>
  <c r="G287" i="2"/>
  <c r="G286" i="2"/>
  <c r="G284" i="2"/>
  <c r="G283" i="2"/>
  <c r="G275" i="2"/>
  <c r="G274" i="2"/>
  <c r="G272" i="2"/>
  <c r="G271" i="2"/>
  <c r="G266" i="2"/>
  <c r="G265" i="2"/>
  <c r="G262" i="2"/>
  <c r="G258" i="2"/>
  <c r="G256" i="2"/>
  <c r="G255" i="2"/>
  <c r="G253" i="2"/>
  <c r="G252" i="2"/>
  <c r="G246" i="2"/>
  <c r="G244" i="2"/>
  <c r="G243" i="2"/>
  <c r="G241" i="2"/>
  <c r="G240" i="2"/>
  <c r="G238" i="2"/>
  <c r="G237" i="2"/>
  <c r="G232" i="2"/>
  <c r="G231" i="2"/>
  <c r="G229" i="2"/>
  <c r="G228" i="2"/>
  <c r="G226" i="2"/>
  <c r="G225" i="2"/>
  <c r="G223" i="2"/>
  <c r="G222" i="2"/>
  <c r="G217" i="2"/>
  <c r="G216" i="2"/>
  <c r="G214" i="2"/>
  <c r="G213" i="2"/>
  <c r="G211" i="2"/>
  <c r="G210" i="2"/>
  <c r="G208" i="2"/>
  <c r="G207" i="2"/>
  <c r="G202" i="2"/>
  <c r="G201" i="2"/>
  <c r="G199" i="2"/>
  <c r="G198" i="2"/>
  <c r="G196" i="2"/>
  <c r="G195" i="2"/>
  <c r="G193" i="2"/>
  <c r="G192" i="2"/>
  <c r="G187" i="2"/>
  <c r="G186" i="2"/>
  <c r="G184" i="2"/>
  <c r="G183" i="2"/>
  <c r="G181" i="2"/>
  <c r="G180" i="2"/>
  <c r="G178" i="2"/>
  <c r="G177" i="2"/>
  <c r="G172" i="2"/>
  <c r="G171" i="2"/>
  <c r="G166" i="2"/>
  <c r="G165" i="2"/>
  <c r="G163" i="2"/>
  <c r="G162" i="2"/>
  <c r="G157" i="2"/>
  <c r="G156" i="2"/>
  <c r="G154" i="2"/>
  <c r="G153" i="2"/>
  <c r="G151" i="2"/>
  <c r="G150" i="2"/>
  <c r="G148" i="2"/>
  <c r="G147" i="2"/>
  <c r="G141" i="2"/>
  <c r="G139" i="2"/>
  <c r="G138" i="2"/>
  <c r="G130" i="2"/>
  <c r="G129" i="2"/>
  <c r="G128" i="2"/>
  <c r="G127" i="2"/>
  <c r="G123" i="2"/>
  <c r="G121" i="2"/>
  <c r="G120" i="2"/>
  <c r="G115" i="2"/>
  <c r="G111" i="2"/>
  <c r="G109" i="2"/>
  <c r="G108" i="2"/>
  <c r="G103" i="2"/>
  <c r="G102" i="2"/>
  <c r="G99" i="2"/>
  <c r="G98" i="2"/>
  <c r="G97" i="2"/>
  <c r="G96" i="2"/>
  <c r="G95" i="2"/>
  <c r="G94" i="2"/>
  <c r="G92" i="2"/>
  <c r="G91" i="2"/>
  <c r="G89" i="2"/>
  <c r="G85" i="2"/>
  <c r="G80" i="2"/>
  <c r="G79" i="2"/>
  <c r="G77" i="2"/>
  <c r="G76" i="2"/>
  <c r="G71" i="2"/>
  <c r="G70" i="2"/>
  <c r="G61" i="2"/>
  <c r="G59" i="2"/>
  <c r="G58" i="2"/>
  <c r="G53" i="2"/>
  <c r="G49" i="2"/>
  <c r="G47" i="2"/>
  <c r="G46" i="2"/>
  <c r="G44" i="2"/>
  <c r="G43" i="2"/>
  <c r="G38" i="2"/>
  <c r="G34" i="2"/>
  <c r="G32" i="2"/>
  <c r="G31" i="2"/>
  <c r="G29" i="2"/>
  <c r="G28" i="2"/>
  <c r="G40" i="2" s="1"/>
  <c r="G23" i="2"/>
  <c r="G22" i="2"/>
  <c r="G21" i="2"/>
  <c r="G20" i="2"/>
  <c r="G19" i="2"/>
  <c r="G15" i="2"/>
  <c r="G13" i="2"/>
  <c r="G67" i="2" l="1"/>
  <c r="G144" i="2"/>
  <c r="G264" i="2"/>
  <c r="G304" i="2"/>
  <c r="G25" i="2"/>
  <c r="G105" i="2"/>
  <c r="G132" i="2"/>
  <c r="G204" i="2"/>
  <c r="G219" i="2"/>
  <c r="G234" i="2"/>
  <c r="G249" i="2"/>
  <c r="G280" i="2"/>
  <c r="G316" i="2"/>
  <c r="G159" i="2"/>
  <c r="G174" i="2"/>
  <c r="G117" i="2"/>
  <c r="G189" i="2"/>
  <c r="G55" i="2"/>
  <c r="G82" i="2"/>
  <c r="G552" i="2" l="1"/>
  <c r="G56" i="1" s="1"/>
  <c r="G55" i="1" l="1"/>
  <c r="G57" i="1" s="1"/>
</calcChain>
</file>

<file path=xl/sharedStrings.xml><?xml version="1.0" encoding="utf-8"?>
<sst xmlns="http://schemas.openxmlformats.org/spreadsheetml/2006/main" count="704" uniqueCount="101">
  <si>
    <t>Measurement Sheet For Running Bill.</t>
  </si>
  <si>
    <t>BOQ</t>
  </si>
  <si>
    <t>Grid</t>
  </si>
  <si>
    <t xml:space="preserve">  FLOOR HVAC PLAN (SUPPLY,RETURN &amp; EXHAUST AIR DUCT ) DWG NO…..</t>
  </si>
  <si>
    <t>ITEM</t>
  </si>
  <si>
    <t>Description</t>
  </si>
  <si>
    <t>Width inch</t>
  </si>
  <si>
    <t>Height inch</t>
  </si>
  <si>
    <t>Length ft</t>
  </si>
  <si>
    <t>Area Sq.ft.</t>
  </si>
  <si>
    <t>Reducer</t>
  </si>
  <si>
    <t xml:space="preserve"> </t>
  </si>
  <si>
    <t>Supply Air Duct</t>
  </si>
  <si>
    <t>End Cap</t>
  </si>
  <si>
    <t xml:space="preserve">TOTAL </t>
  </si>
  <si>
    <t>IMTIAZ SUPER MARKET (THE PLACE).</t>
  </si>
  <si>
    <t>FCU 3</t>
  </si>
  <si>
    <t>FCU 4</t>
  </si>
  <si>
    <t>FCU 5</t>
  </si>
  <si>
    <t>FCU 6</t>
  </si>
  <si>
    <t>FCU 7</t>
  </si>
  <si>
    <t>FCU 8</t>
  </si>
  <si>
    <t>FCU 9</t>
  </si>
  <si>
    <t>FCU 10</t>
  </si>
  <si>
    <t>FCU 11</t>
  </si>
  <si>
    <t>FCU 12</t>
  </si>
  <si>
    <t>FCU 14</t>
  </si>
  <si>
    <t>FCU 15</t>
  </si>
  <si>
    <t>FCU 16</t>
  </si>
  <si>
    <t>FCU 17</t>
  </si>
  <si>
    <t>FCU 18</t>
  </si>
  <si>
    <t>FCU 19</t>
  </si>
  <si>
    <t>FCU 20</t>
  </si>
  <si>
    <t>FCU 21</t>
  </si>
  <si>
    <t>FCU 22</t>
  </si>
  <si>
    <t>FCU 23</t>
  </si>
  <si>
    <t>FCU 24</t>
  </si>
  <si>
    <t>TOTAL DUCTS QUANTITIES SUMMARY (SQ.FT.)</t>
  </si>
  <si>
    <t>Fresh Air Ducts</t>
  </si>
  <si>
    <t>Exhaust Air Ducts</t>
  </si>
  <si>
    <t>GRAND TOTAL OF DUCT WORKS.</t>
  </si>
  <si>
    <t>FCU 27</t>
  </si>
  <si>
    <t>FCU 29</t>
  </si>
  <si>
    <t>FCU 30</t>
  </si>
  <si>
    <t>FCU 31</t>
  </si>
  <si>
    <t>FCU 32</t>
  </si>
  <si>
    <t>FCU 33</t>
  </si>
  <si>
    <t>FCU 34</t>
  </si>
  <si>
    <t>FCU 35</t>
  </si>
  <si>
    <t>fcu</t>
  </si>
  <si>
    <t xml:space="preserve">fcu </t>
  </si>
  <si>
    <t>eaf</t>
  </si>
  <si>
    <t>faf</t>
  </si>
  <si>
    <t xml:space="preserve">GRAND TOTAL </t>
  </si>
  <si>
    <t>FCU</t>
  </si>
  <si>
    <t>FAF</t>
  </si>
  <si>
    <t>EAF</t>
  </si>
  <si>
    <t>Ground Floor Fcu Units Supply Air Ducts</t>
  </si>
  <si>
    <t>Mezzanine Floor Fcu Units Supply Air Ducts</t>
  </si>
  <si>
    <t>Plenum Box</t>
  </si>
  <si>
    <t>Pioneer Services</t>
  </si>
  <si>
    <t>Mezzanine Floor</t>
  </si>
  <si>
    <t>FCU 1</t>
  </si>
  <si>
    <t>FCU 13</t>
  </si>
  <si>
    <t>FCU 28</t>
  </si>
  <si>
    <t>5 FCU CLAIM DUCT</t>
  </si>
  <si>
    <t>FCU 25</t>
  </si>
  <si>
    <t>FCU 26</t>
  </si>
  <si>
    <t>FCU 37</t>
  </si>
  <si>
    <t>FCU 2</t>
  </si>
  <si>
    <t>FCU 36</t>
  </si>
  <si>
    <t>revise</t>
  </si>
  <si>
    <t xml:space="preserve">EAD </t>
  </si>
  <si>
    <t>Exhaust Air Duct</t>
  </si>
  <si>
    <t>FAD A</t>
  </si>
  <si>
    <t>Fresh Air Duct</t>
  </si>
  <si>
    <t>3 nos</t>
  </si>
  <si>
    <t>GRAND TOTAL</t>
  </si>
  <si>
    <t>Drop neck</t>
  </si>
  <si>
    <t>4 nos</t>
  </si>
  <si>
    <t>1 nos</t>
  </si>
  <si>
    <t>2 nos</t>
  </si>
  <si>
    <t>7 nos</t>
  </si>
  <si>
    <t>Drop neck 15" dia</t>
  </si>
  <si>
    <t>6 nos</t>
  </si>
  <si>
    <t>24 Nov 2021</t>
  </si>
  <si>
    <t>Ground Floor Layout</t>
  </si>
  <si>
    <t>AHU 8</t>
  </si>
  <si>
    <t>Branch</t>
  </si>
  <si>
    <t>AHU 12</t>
  </si>
  <si>
    <t>24 nos</t>
  </si>
  <si>
    <t>FAHU 10</t>
  </si>
  <si>
    <t>FAHU 11</t>
  </si>
  <si>
    <t>Duct Connections</t>
  </si>
  <si>
    <t>Dafter Khwan NASTP</t>
  </si>
  <si>
    <t>04-08-23</t>
  </si>
  <si>
    <t>12'</t>
  </si>
  <si>
    <t>FCU - 12 # 02</t>
  </si>
  <si>
    <t>18"</t>
  </si>
  <si>
    <t>6' -6"</t>
  </si>
  <si>
    <t>3'-6"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</si>
</sst>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36"/>
      <color indexed="8"/>
      <name val="Calibri"/>
      <family val="2"/>
      <scheme val="minor"/>
    </font>
    <font>
      <b/>
      <sz val="36"/>
      <color indexed="8"/>
      <name val="Calibri"/>
      <family val="2"/>
      <scheme val="minor"/>
    </font>
    <font>
      <b/>
      <u/>
      <sz val="1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4" fillId="0" borderId="0" xfId="0" quotePrefix="1" applyFont="1" applyAlignment="1">
      <alignment horizontal="right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quotePrefix="1" applyFont="1"/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8"/>
  <sheetViews>
    <sheetView view="pageBreakPreview" topLeftCell="A520" zoomScale="80" zoomScaleNormal="100" zoomScaleSheetLayoutView="80" workbookViewId="0">
      <selection activeCell="A2" sqref="A2:G2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8" bestFit="1" customWidth="1"/>
    <col min="4" max="4" width="14" customWidth="1"/>
    <col min="5" max="5" width="13.85546875" customWidth="1"/>
    <col min="6" max="6" width="11" customWidth="1"/>
    <col min="7" max="7" width="12.85546875" customWidth="1"/>
  </cols>
  <sheetData>
    <row r="1" spans="1:13" ht="46.5" x14ac:dyDescent="0.7">
      <c r="A1" s="30" t="s">
        <v>60</v>
      </c>
      <c r="B1" s="30"/>
      <c r="C1" s="30"/>
      <c r="D1" s="30"/>
      <c r="E1" s="30"/>
      <c r="F1" s="30"/>
      <c r="G1" s="30"/>
    </row>
    <row r="2" spans="1:13" ht="21" x14ac:dyDescent="0.35">
      <c r="A2" s="31" t="s">
        <v>0</v>
      </c>
      <c r="B2" s="31"/>
      <c r="C2" s="31"/>
      <c r="D2" s="31"/>
      <c r="E2" s="31"/>
      <c r="F2" s="31"/>
      <c r="G2" s="31"/>
    </row>
    <row r="3" spans="1:13" ht="18.75" x14ac:dyDescent="0.3">
      <c r="A3" s="32" t="s">
        <v>15</v>
      </c>
      <c r="B3" s="32"/>
      <c r="C3" s="32"/>
      <c r="D3" s="32"/>
      <c r="E3" s="32"/>
      <c r="F3" s="32"/>
      <c r="G3" s="32"/>
    </row>
    <row r="4" spans="1:13" x14ac:dyDescent="0.25">
      <c r="C4" s="9"/>
      <c r="D4" s="9"/>
      <c r="E4" s="9"/>
      <c r="F4" s="9"/>
    </row>
    <row r="5" spans="1:13" x14ac:dyDescent="0.25">
      <c r="C5" s="9"/>
      <c r="D5" s="9"/>
      <c r="E5" s="9"/>
      <c r="F5" s="9"/>
      <c r="G5" s="1" t="s">
        <v>85</v>
      </c>
    </row>
    <row r="6" spans="1:13" ht="23.25" x14ac:dyDescent="0.35">
      <c r="A6" s="29" t="s">
        <v>61</v>
      </c>
      <c r="B6" s="29"/>
      <c r="C6" s="29"/>
      <c r="D6" s="29"/>
      <c r="E6" s="29"/>
      <c r="F6" s="29"/>
      <c r="G6" s="29"/>
    </row>
    <row r="7" spans="1:13" x14ac:dyDescent="0.25">
      <c r="C7" s="9"/>
      <c r="D7" s="9"/>
      <c r="E7" s="9"/>
      <c r="F7" s="9"/>
      <c r="G7" s="10"/>
    </row>
    <row r="8" spans="1:13" x14ac:dyDescent="0.25">
      <c r="A8" s="11" t="s">
        <v>1</v>
      </c>
      <c r="B8" s="28" t="s">
        <v>2</v>
      </c>
      <c r="C8" s="33" t="s">
        <v>3</v>
      </c>
      <c r="D8" s="33"/>
      <c r="E8" s="33"/>
      <c r="F8" s="33"/>
      <c r="G8" s="33"/>
    </row>
    <row r="9" spans="1:13" x14ac:dyDescent="0.25">
      <c r="A9" s="11" t="s">
        <v>4</v>
      </c>
      <c r="B9" s="28"/>
      <c r="C9" s="12" t="s">
        <v>5</v>
      </c>
      <c r="D9" s="12" t="s">
        <v>6</v>
      </c>
      <c r="E9" s="12" t="s">
        <v>7</v>
      </c>
      <c r="F9" s="12" t="s">
        <v>8</v>
      </c>
      <c r="G9" s="13" t="s">
        <v>9</v>
      </c>
    </row>
    <row r="10" spans="1:13" x14ac:dyDescent="0.25">
      <c r="A10" s="11"/>
      <c r="B10" s="6" t="s">
        <v>16</v>
      </c>
      <c r="C10" s="27" t="s">
        <v>10</v>
      </c>
      <c r="D10" s="4">
        <v>41.5</v>
      </c>
      <c r="E10" s="4">
        <v>11.5</v>
      </c>
      <c r="F10" s="27">
        <v>1.66</v>
      </c>
      <c r="G10" s="26">
        <f>SUM(D10+E10+D11+E11)/6*F10/2</f>
        <v>12.173333333333332</v>
      </c>
    </row>
    <row r="11" spans="1:13" x14ac:dyDescent="0.25">
      <c r="A11" s="11"/>
      <c r="B11" s="6"/>
      <c r="C11" s="27"/>
      <c r="D11" s="4">
        <v>25.5</v>
      </c>
      <c r="E11" s="4">
        <v>9.5</v>
      </c>
      <c r="F11" s="27"/>
      <c r="G11" s="26"/>
    </row>
    <row r="12" spans="1:13" x14ac:dyDescent="0.25">
      <c r="A12" s="11"/>
      <c r="C12" s="4" t="s">
        <v>12</v>
      </c>
      <c r="D12" s="4">
        <v>25.5</v>
      </c>
      <c r="E12" s="4">
        <v>9.5</v>
      </c>
      <c r="F12" s="4">
        <v>5</v>
      </c>
      <c r="G12" s="14">
        <f>SUM(D12+E12)/6*F12</f>
        <v>29.166666666666664</v>
      </c>
    </row>
    <row r="13" spans="1:13" x14ac:dyDescent="0.25">
      <c r="A13" s="11"/>
      <c r="B13" s="6"/>
      <c r="C13" s="27" t="s">
        <v>10</v>
      </c>
      <c r="D13" s="4">
        <v>25.5</v>
      </c>
      <c r="E13" s="4">
        <v>9.5</v>
      </c>
      <c r="F13" s="27">
        <v>1.5</v>
      </c>
      <c r="G13" s="26">
        <f>SUM(D13+E13+D14+E14)/6*F13/2</f>
        <v>8.5</v>
      </c>
      <c r="K13">
        <v>28</v>
      </c>
      <c r="L13" t="s">
        <v>50</v>
      </c>
      <c r="M13" t="s">
        <v>65</v>
      </c>
    </row>
    <row r="14" spans="1:13" x14ac:dyDescent="0.25">
      <c r="A14" s="11"/>
      <c r="B14" s="6"/>
      <c r="C14" s="27"/>
      <c r="D14" s="4">
        <v>23.5</v>
      </c>
      <c r="E14" s="4">
        <v>9.5</v>
      </c>
      <c r="F14" s="27"/>
      <c r="G14" s="26"/>
      <c r="K14">
        <v>9</v>
      </c>
      <c r="L14" t="s">
        <v>49</v>
      </c>
    </row>
    <row r="15" spans="1:13" x14ac:dyDescent="0.25">
      <c r="A15" s="11"/>
      <c r="B15" s="6"/>
      <c r="C15" s="4" t="s">
        <v>12</v>
      </c>
      <c r="D15" s="4">
        <v>23.5</v>
      </c>
      <c r="E15" s="4">
        <v>9.5</v>
      </c>
      <c r="F15" s="4">
        <v>11</v>
      </c>
      <c r="G15" s="15">
        <f>SUM(D15+E15)/6*F15</f>
        <v>60.5</v>
      </c>
      <c r="K15">
        <v>2</v>
      </c>
      <c r="L15" t="s">
        <v>52</v>
      </c>
    </row>
    <row r="16" spans="1:13" x14ac:dyDescent="0.25">
      <c r="A16" s="11"/>
      <c r="B16" s="6"/>
      <c r="C16" s="27" t="s">
        <v>10</v>
      </c>
      <c r="D16" s="4">
        <v>23.5</v>
      </c>
      <c r="E16" s="4">
        <v>9.5</v>
      </c>
      <c r="F16" s="27">
        <v>1.5</v>
      </c>
      <c r="G16" s="26">
        <f>SUM(D16+E16+D17+E17)/6*F16/2</f>
        <v>7.25</v>
      </c>
      <c r="K16">
        <v>1</v>
      </c>
      <c r="L16" t="s">
        <v>51</v>
      </c>
    </row>
    <row r="17" spans="1:7" x14ac:dyDescent="0.25">
      <c r="A17" s="11"/>
      <c r="B17" s="6"/>
      <c r="C17" s="27"/>
      <c r="D17" s="4">
        <v>17.5</v>
      </c>
      <c r="E17" s="4">
        <v>7.5</v>
      </c>
      <c r="F17" s="27"/>
      <c r="G17" s="26"/>
    </row>
    <row r="18" spans="1:7" x14ac:dyDescent="0.25">
      <c r="A18" s="11"/>
      <c r="B18" s="6"/>
      <c r="C18" s="4" t="s">
        <v>12</v>
      </c>
      <c r="D18" s="4">
        <v>17.5</v>
      </c>
      <c r="E18" s="4">
        <v>7.5</v>
      </c>
      <c r="F18" s="4">
        <v>12</v>
      </c>
      <c r="G18" s="15">
        <f>SUM(D18+E18)/6*F18</f>
        <v>50</v>
      </c>
    </row>
    <row r="19" spans="1:7" x14ac:dyDescent="0.25">
      <c r="A19" s="11"/>
      <c r="B19" s="6"/>
      <c r="C19" s="4" t="s">
        <v>13</v>
      </c>
      <c r="D19" s="4">
        <v>17.5</v>
      </c>
      <c r="E19" s="4">
        <v>7.5</v>
      </c>
      <c r="F19" s="4" t="s">
        <v>11</v>
      </c>
      <c r="G19" s="15">
        <f>SUM(D19*E19)/144</f>
        <v>0.91145833333333337</v>
      </c>
    </row>
    <row r="20" spans="1:7" x14ac:dyDescent="0.25">
      <c r="A20" s="11"/>
      <c r="B20" s="6"/>
      <c r="C20" s="4" t="s">
        <v>12</v>
      </c>
      <c r="D20" s="4">
        <v>17.5</v>
      </c>
      <c r="E20" s="4">
        <v>7.5</v>
      </c>
      <c r="F20" s="4">
        <v>5</v>
      </c>
      <c r="G20" s="15">
        <f>SUM(D20+E20)/6*F20</f>
        <v>20.833333333333336</v>
      </c>
    </row>
    <row r="21" spans="1:7" x14ac:dyDescent="0.25">
      <c r="A21" s="11"/>
      <c r="B21" s="6"/>
      <c r="C21" s="4" t="s">
        <v>13</v>
      </c>
      <c r="D21" s="4">
        <v>17.5</v>
      </c>
      <c r="E21" s="4">
        <v>7.5</v>
      </c>
      <c r="F21" s="4" t="s">
        <v>11</v>
      </c>
      <c r="G21" s="15">
        <f>SUM(D21*E21)/144</f>
        <v>0.91145833333333337</v>
      </c>
    </row>
    <row r="22" spans="1:7" x14ac:dyDescent="0.25">
      <c r="A22" s="11"/>
      <c r="B22" s="6"/>
      <c r="C22" s="4" t="s">
        <v>12</v>
      </c>
      <c r="D22" s="4">
        <v>17.5</v>
      </c>
      <c r="E22" s="4">
        <v>7.5</v>
      </c>
      <c r="F22" s="4">
        <v>5</v>
      </c>
      <c r="G22" s="15">
        <f>SUM(D22+E22)/6*F22</f>
        <v>20.833333333333336</v>
      </c>
    </row>
    <row r="23" spans="1:7" x14ac:dyDescent="0.25">
      <c r="A23" s="11"/>
      <c r="B23" s="6"/>
      <c r="C23" s="4" t="s">
        <v>13</v>
      </c>
      <c r="D23" s="4">
        <v>17.5</v>
      </c>
      <c r="E23" s="4">
        <v>7.5</v>
      </c>
      <c r="F23" s="4" t="s">
        <v>11</v>
      </c>
      <c r="G23" s="15">
        <f>SUM(D23*E23)/144</f>
        <v>0.91145833333333337</v>
      </c>
    </row>
    <row r="24" spans="1:7" x14ac:dyDescent="0.25">
      <c r="A24" s="11"/>
      <c r="B24" s="6" t="s">
        <v>76</v>
      </c>
      <c r="C24" s="4" t="s">
        <v>78</v>
      </c>
      <c r="D24" s="4">
        <v>16.5</v>
      </c>
      <c r="E24" s="4">
        <v>16.5</v>
      </c>
      <c r="F24" s="4">
        <v>0.5</v>
      </c>
      <c r="G24" s="15">
        <f>SUM(D24+E24)/6*F24*3</f>
        <v>8.25</v>
      </c>
    </row>
    <row r="25" spans="1:7" x14ac:dyDescent="0.25">
      <c r="A25" s="28" t="s">
        <v>14</v>
      </c>
      <c r="B25" s="28"/>
      <c r="C25" s="28"/>
      <c r="D25" s="28"/>
      <c r="E25" s="28"/>
      <c r="F25" s="28"/>
      <c r="G25" s="16">
        <f>SUM(G10:G24)</f>
        <v>220.24104166666672</v>
      </c>
    </row>
    <row r="26" spans="1:7" x14ac:dyDescent="0.25">
      <c r="A26" s="6"/>
      <c r="B26" s="6" t="s">
        <v>17</v>
      </c>
      <c r="C26" s="27" t="s">
        <v>10</v>
      </c>
      <c r="D26" s="4">
        <v>41.5</v>
      </c>
      <c r="E26" s="4">
        <v>11.5</v>
      </c>
      <c r="F26" s="27">
        <v>2</v>
      </c>
      <c r="G26" s="26">
        <f>SUM(D26+E26+D27+E27)/6*F26/2</f>
        <v>14.666666666666666</v>
      </c>
    </row>
    <row r="27" spans="1:7" x14ac:dyDescent="0.25">
      <c r="A27" s="6"/>
      <c r="B27" s="6"/>
      <c r="C27" s="27"/>
      <c r="D27" s="4">
        <v>25.5</v>
      </c>
      <c r="E27" s="4">
        <v>9.5</v>
      </c>
      <c r="F27" s="27"/>
      <c r="G27" s="26"/>
    </row>
    <row r="28" spans="1:7" x14ac:dyDescent="0.25">
      <c r="A28" s="11"/>
      <c r="C28" s="4" t="s">
        <v>12</v>
      </c>
      <c r="D28" s="4">
        <v>25.5</v>
      </c>
      <c r="E28" s="4">
        <v>9.5</v>
      </c>
      <c r="F28" s="4">
        <v>8</v>
      </c>
      <c r="G28" s="14">
        <f>SUM(D28+E28)/6*F28</f>
        <v>46.666666666666664</v>
      </c>
    </row>
    <row r="29" spans="1:7" x14ac:dyDescent="0.25">
      <c r="A29" s="11"/>
      <c r="B29" s="6"/>
      <c r="C29" s="27" t="s">
        <v>10</v>
      </c>
      <c r="D29" s="4">
        <v>25.5</v>
      </c>
      <c r="E29" s="4">
        <v>9.5</v>
      </c>
      <c r="F29" s="27">
        <v>1.5</v>
      </c>
      <c r="G29" s="26">
        <f>SUM(D29+E29+D30+E30)/6*F29/2</f>
        <v>8.5</v>
      </c>
    </row>
    <row r="30" spans="1:7" x14ac:dyDescent="0.25">
      <c r="A30" s="11"/>
      <c r="B30" s="6"/>
      <c r="C30" s="27"/>
      <c r="D30" s="4">
        <v>23.5</v>
      </c>
      <c r="E30" s="4">
        <v>9.5</v>
      </c>
      <c r="F30" s="27"/>
      <c r="G30" s="26"/>
    </row>
    <row r="31" spans="1:7" x14ac:dyDescent="0.25">
      <c r="A31" s="11"/>
      <c r="B31" s="6"/>
      <c r="C31" s="4" t="s">
        <v>12</v>
      </c>
      <c r="D31" s="4">
        <v>23.5</v>
      </c>
      <c r="E31" s="4">
        <v>9.5</v>
      </c>
      <c r="F31" s="4">
        <v>13</v>
      </c>
      <c r="G31" s="15">
        <f>SUM(D31+E31)/6*F31</f>
        <v>71.5</v>
      </c>
    </row>
    <row r="32" spans="1:7" x14ac:dyDescent="0.25">
      <c r="A32" s="11"/>
      <c r="B32" s="6"/>
      <c r="C32" s="27" t="s">
        <v>10</v>
      </c>
      <c r="D32" s="4">
        <v>23.5</v>
      </c>
      <c r="E32" s="4">
        <v>9.5</v>
      </c>
      <c r="F32" s="27">
        <v>1.5</v>
      </c>
      <c r="G32" s="26">
        <f>SUM(D32+E32+D33+E33)/6*F32/2</f>
        <v>7.75</v>
      </c>
    </row>
    <row r="33" spans="1:7" x14ac:dyDescent="0.25">
      <c r="A33" s="11"/>
      <c r="B33" s="6"/>
      <c r="C33" s="27"/>
      <c r="D33" s="4">
        <v>19.5</v>
      </c>
      <c r="E33" s="4">
        <v>9.5</v>
      </c>
      <c r="F33" s="27"/>
      <c r="G33" s="26"/>
    </row>
    <row r="34" spans="1:7" x14ac:dyDescent="0.25">
      <c r="A34" s="11"/>
      <c r="B34" s="6"/>
      <c r="C34" s="4" t="s">
        <v>12</v>
      </c>
      <c r="D34" s="4">
        <v>19.5</v>
      </c>
      <c r="E34" s="4">
        <v>9.5</v>
      </c>
      <c r="F34" s="4">
        <v>13</v>
      </c>
      <c r="G34" s="15">
        <f>SUM(D34+E34)/6*F34</f>
        <v>62.833333333333329</v>
      </c>
    </row>
    <row r="35" spans="1:7" x14ac:dyDescent="0.25">
      <c r="A35" s="11"/>
      <c r="B35" s="6"/>
      <c r="C35" s="27" t="s">
        <v>10</v>
      </c>
      <c r="D35" s="4">
        <v>19.5</v>
      </c>
      <c r="E35" s="4">
        <v>9.5</v>
      </c>
      <c r="F35" s="27">
        <v>1.5</v>
      </c>
      <c r="G35" s="26">
        <f>SUM(D35+E35+D36+E36)/6*F35/2</f>
        <v>6.75</v>
      </c>
    </row>
    <row r="36" spans="1:7" x14ac:dyDescent="0.25">
      <c r="A36" s="11"/>
      <c r="B36" s="6"/>
      <c r="C36" s="27"/>
      <c r="D36" s="4">
        <v>17.5</v>
      </c>
      <c r="E36" s="4">
        <v>7.5</v>
      </c>
      <c r="F36" s="27"/>
      <c r="G36" s="26"/>
    </row>
    <row r="37" spans="1:7" x14ac:dyDescent="0.25">
      <c r="A37" s="11"/>
      <c r="B37" s="6"/>
      <c r="C37" s="4" t="s">
        <v>12</v>
      </c>
      <c r="D37" s="4">
        <v>17.5</v>
      </c>
      <c r="E37" s="4">
        <v>7.5</v>
      </c>
      <c r="F37" s="4">
        <v>8</v>
      </c>
      <c r="G37" s="15">
        <f>SUM(D37+E37)/6*F37</f>
        <v>33.333333333333336</v>
      </c>
    </row>
    <row r="38" spans="1:7" x14ac:dyDescent="0.25">
      <c r="A38" s="11"/>
      <c r="B38" s="6"/>
      <c r="C38" s="4" t="s">
        <v>13</v>
      </c>
      <c r="D38" s="4">
        <v>17.5</v>
      </c>
      <c r="E38" s="4">
        <v>7.5</v>
      </c>
      <c r="F38" s="4" t="s">
        <v>11</v>
      </c>
      <c r="G38" s="15">
        <f>SUM(D38*E38)/144</f>
        <v>0.91145833333333337</v>
      </c>
    </row>
    <row r="39" spans="1:7" x14ac:dyDescent="0.25">
      <c r="A39" s="11"/>
      <c r="B39" s="6" t="s">
        <v>79</v>
      </c>
      <c r="C39" s="4" t="s">
        <v>78</v>
      </c>
      <c r="D39" s="4">
        <v>16.5</v>
      </c>
      <c r="E39" s="4">
        <v>16.5</v>
      </c>
      <c r="F39" s="4">
        <v>0.5</v>
      </c>
      <c r="G39" s="15">
        <f>SUM(D39+E39)/6*F39*4</f>
        <v>11</v>
      </c>
    </row>
    <row r="40" spans="1:7" x14ac:dyDescent="0.25">
      <c r="A40" s="28" t="s">
        <v>14</v>
      </c>
      <c r="B40" s="28"/>
      <c r="C40" s="28"/>
      <c r="D40" s="28"/>
      <c r="E40" s="28"/>
      <c r="F40" s="28"/>
      <c r="G40" s="16">
        <f>SUM(G26:G39)</f>
        <v>263.91145833333331</v>
      </c>
    </row>
    <row r="41" spans="1:7" x14ac:dyDescent="0.25">
      <c r="A41" s="6"/>
      <c r="B41" s="6" t="s">
        <v>18</v>
      </c>
      <c r="C41" s="27" t="s">
        <v>10</v>
      </c>
      <c r="D41" s="4">
        <v>41.5</v>
      </c>
      <c r="E41" s="4">
        <v>11.5</v>
      </c>
      <c r="F41" s="27">
        <v>1.66</v>
      </c>
      <c r="G41" s="26">
        <f>SUM(D41+E41+D42+E42)/6*F41/2</f>
        <v>12.173333333333332</v>
      </c>
    </row>
    <row r="42" spans="1:7" x14ac:dyDescent="0.25">
      <c r="A42" s="6"/>
      <c r="B42" s="6"/>
      <c r="C42" s="27"/>
      <c r="D42" s="4">
        <v>25.5</v>
      </c>
      <c r="E42" s="4">
        <v>9.5</v>
      </c>
      <c r="F42" s="27"/>
      <c r="G42" s="26"/>
    </row>
    <row r="43" spans="1:7" x14ac:dyDescent="0.25">
      <c r="A43" s="11"/>
      <c r="C43" s="4" t="s">
        <v>12</v>
      </c>
      <c r="D43" s="4">
        <v>25.5</v>
      </c>
      <c r="E43" s="4">
        <v>9.5</v>
      </c>
      <c r="F43" s="4">
        <v>8</v>
      </c>
      <c r="G43" s="14">
        <f>SUM(D43+E43)/6*F43</f>
        <v>46.666666666666664</v>
      </c>
    </row>
    <row r="44" spans="1:7" x14ac:dyDescent="0.25">
      <c r="A44" s="11"/>
      <c r="B44" s="6"/>
      <c r="C44" s="27" t="s">
        <v>10</v>
      </c>
      <c r="D44" s="4">
        <v>25.5</v>
      </c>
      <c r="E44" s="4">
        <v>9.5</v>
      </c>
      <c r="F44" s="27">
        <v>1.5</v>
      </c>
      <c r="G44" s="26">
        <f>SUM(D44+E44+D45+E45)/6*F44/2</f>
        <v>8.5</v>
      </c>
    </row>
    <row r="45" spans="1:7" x14ac:dyDescent="0.25">
      <c r="A45" s="11"/>
      <c r="B45" s="6"/>
      <c r="C45" s="27"/>
      <c r="D45" s="4">
        <v>23.5</v>
      </c>
      <c r="E45" s="4">
        <v>9.5</v>
      </c>
      <c r="F45" s="27"/>
      <c r="G45" s="26"/>
    </row>
    <row r="46" spans="1:7" x14ac:dyDescent="0.25">
      <c r="A46" s="11"/>
      <c r="B46" s="6"/>
      <c r="C46" s="4" t="s">
        <v>12</v>
      </c>
      <c r="D46" s="4">
        <v>23.5</v>
      </c>
      <c r="E46" s="4">
        <v>9.5</v>
      </c>
      <c r="F46" s="4">
        <v>14</v>
      </c>
      <c r="G46" s="15">
        <f>SUM(D46+E46)/6*F46</f>
        <v>77</v>
      </c>
    </row>
    <row r="47" spans="1:7" x14ac:dyDescent="0.25">
      <c r="A47" s="11"/>
      <c r="B47" s="6"/>
      <c r="C47" s="27" t="s">
        <v>10</v>
      </c>
      <c r="D47" s="4">
        <v>23.5</v>
      </c>
      <c r="E47" s="4">
        <v>9.5</v>
      </c>
      <c r="F47" s="27">
        <v>1.5</v>
      </c>
      <c r="G47" s="26">
        <f>SUM(D47+E47+D48+E48)/6*F47/2</f>
        <v>7.75</v>
      </c>
    </row>
    <row r="48" spans="1:7" x14ac:dyDescent="0.25">
      <c r="A48" s="11"/>
      <c r="B48" s="6"/>
      <c r="C48" s="27"/>
      <c r="D48" s="4">
        <v>19.5</v>
      </c>
      <c r="E48" s="4">
        <v>9.5</v>
      </c>
      <c r="F48" s="27"/>
      <c r="G48" s="26"/>
    </row>
    <row r="49" spans="1:7" x14ac:dyDescent="0.25">
      <c r="A49" s="11"/>
      <c r="B49" s="6"/>
      <c r="C49" s="4" t="s">
        <v>12</v>
      </c>
      <c r="D49" s="4">
        <v>19.5</v>
      </c>
      <c r="E49" s="4">
        <v>9.5</v>
      </c>
      <c r="F49" s="4">
        <v>14</v>
      </c>
      <c r="G49" s="15">
        <f>SUM(D49+E49)/6*F49</f>
        <v>67.666666666666657</v>
      </c>
    </row>
    <row r="50" spans="1:7" x14ac:dyDescent="0.25">
      <c r="A50" s="11"/>
      <c r="B50" s="6"/>
      <c r="C50" s="27" t="s">
        <v>10</v>
      </c>
      <c r="D50" s="4">
        <v>19.5</v>
      </c>
      <c r="E50" s="4">
        <v>9.5</v>
      </c>
      <c r="F50" s="27">
        <v>1.5</v>
      </c>
      <c r="G50" s="26">
        <f>SUM(D50+E50+D51+E51)/6*F50/2</f>
        <v>6.75</v>
      </c>
    </row>
    <row r="51" spans="1:7" x14ac:dyDescent="0.25">
      <c r="A51" s="11"/>
      <c r="B51" s="6"/>
      <c r="C51" s="27"/>
      <c r="D51" s="4">
        <v>17.5</v>
      </c>
      <c r="E51" s="4">
        <v>7.5</v>
      </c>
      <c r="F51" s="27"/>
      <c r="G51" s="26"/>
    </row>
    <row r="52" spans="1:7" x14ac:dyDescent="0.25">
      <c r="A52" s="11"/>
      <c r="B52" s="6"/>
      <c r="C52" s="4" t="s">
        <v>12</v>
      </c>
      <c r="D52" s="4">
        <v>17.5</v>
      </c>
      <c r="E52" s="4">
        <v>7.5</v>
      </c>
      <c r="F52" s="4">
        <v>14</v>
      </c>
      <c r="G52" s="15">
        <f>SUM(D52+E52)/6*F52</f>
        <v>58.333333333333336</v>
      </c>
    </row>
    <row r="53" spans="1:7" x14ac:dyDescent="0.25">
      <c r="A53" s="11"/>
      <c r="B53" s="6"/>
      <c r="C53" s="4" t="s">
        <v>13</v>
      </c>
      <c r="D53" s="4">
        <v>17.5</v>
      </c>
      <c r="E53" s="4">
        <v>7.5</v>
      </c>
      <c r="F53" s="4" t="s">
        <v>11</v>
      </c>
      <c r="G53" s="15">
        <f>SUM(D53*E53)/144</f>
        <v>0.91145833333333337</v>
      </c>
    </row>
    <row r="54" spans="1:7" x14ac:dyDescent="0.25">
      <c r="A54" s="11"/>
      <c r="B54" s="6" t="s">
        <v>79</v>
      </c>
      <c r="C54" s="4" t="s">
        <v>78</v>
      </c>
      <c r="D54" s="4">
        <v>16.5</v>
      </c>
      <c r="E54" s="4">
        <v>16.5</v>
      </c>
      <c r="F54" s="4">
        <v>0.5</v>
      </c>
      <c r="G54" s="15">
        <f>SUM(D54+E54)/6*F54*4</f>
        <v>11</v>
      </c>
    </row>
    <row r="55" spans="1:7" x14ac:dyDescent="0.25">
      <c r="A55" s="28" t="s">
        <v>14</v>
      </c>
      <c r="B55" s="28"/>
      <c r="C55" s="28"/>
      <c r="D55" s="28"/>
      <c r="E55" s="28"/>
      <c r="F55" s="28"/>
      <c r="G55" s="16">
        <f>SUM(G41:G54)</f>
        <v>296.75145833333329</v>
      </c>
    </row>
    <row r="56" spans="1:7" x14ac:dyDescent="0.25">
      <c r="A56" s="6"/>
      <c r="B56" s="6" t="s">
        <v>19</v>
      </c>
      <c r="C56" s="27" t="s">
        <v>10</v>
      </c>
      <c r="D56" s="4">
        <v>41.5</v>
      </c>
      <c r="E56" s="4">
        <v>11.5</v>
      </c>
      <c r="F56" s="27">
        <v>1.5</v>
      </c>
      <c r="G56" s="26">
        <f>SUM(D56+E56+D57+E57)/6*F56/2</f>
        <v>10.75</v>
      </c>
    </row>
    <row r="57" spans="1:7" x14ac:dyDescent="0.25">
      <c r="A57" s="6"/>
      <c r="B57" s="6"/>
      <c r="C57" s="27"/>
      <c r="D57" s="4">
        <v>23.5</v>
      </c>
      <c r="E57" s="4">
        <v>9.5</v>
      </c>
      <c r="F57" s="27"/>
      <c r="G57" s="26"/>
    </row>
    <row r="58" spans="1:7" x14ac:dyDescent="0.25">
      <c r="A58" s="11"/>
      <c r="C58" s="4" t="s">
        <v>12</v>
      </c>
      <c r="D58" s="4">
        <v>23.5</v>
      </c>
      <c r="E58" s="4">
        <v>9.5</v>
      </c>
      <c r="F58" s="4">
        <v>4</v>
      </c>
      <c r="G58" s="15">
        <f>SUM(D58+E58)/6*F58</f>
        <v>22</v>
      </c>
    </row>
    <row r="59" spans="1:7" x14ac:dyDescent="0.25">
      <c r="A59" s="11"/>
      <c r="B59" s="6"/>
      <c r="C59" s="27" t="s">
        <v>10</v>
      </c>
      <c r="D59" s="4">
        <v>23.5</v>
      </c>
      <c r="E59" s="4">
        <v>9.5</v>
      </c>
      <c r="F59" s="27">
        <v>1.5</v>
      </c>
      <c r="G59" s="26">
        <f>SUM(D59+E59+D60+E60)/6*F59/2</f>
        <v>7.75</v>
      </c>
    </row>
    <row r="60" spans="1:7" x14ac:dyDescent="0.25">
      <c r="A60" s="11"/>
      <c r="B60" s="6"/>
      <c r="C60" s="27"/>
      <c r="D60" s="4">
        <v>19.5</v>
      </c>
      <c r="E60" s="4">
        <v>9.5</v>
      </c>
      <c r="F60" s="27"/>
      <c r="G60" s="26"/>
    </row>
    <row r="61" spans="1:7" x14ac:dyDescent="0.25">
      <c r="A61" s="11"/>
      <c r="B61" s="6"/>
      <c r="C61" s="4" t="s">
        <v>12</v>
      </c>
      <c r="D61" s="4">
        <v>19.5</v>
      </c>
      <c r="E61" s="4">
        <v>9.5</v>
      </c>
      <c r="F61" s="4">
        <v>9</v>
      </c>
      <c r="G61" s="15">
        <f>SUM(D61+E61)/6*F61</f>
        <v>43.5</v>
      </c>
    </row>
    <row r="62" spans="1:7" x14ac:dyDescent="0.25">
      <c r="A62" s="11"/>
      <c r="B62" s="6"/>
      <c r="C62" s="27" t="s">
        <v>10</v>
      </c>
      <c r="D62" s="4">
        <v>19.5</v>
      </c>
      <c r="E62" s="4">
        <v>9.5</v>
      </c>
      <c r="F62" s="27">
        <v>1.5</v>
      </c>
      <c r="G62" s="26">
        <f>SUM(D62+E62+D63+E63)/6*F62/2</f>
        <v>6.75</v>
      </c>
    </row>
    <row r="63" spans="1:7" x14ac:dyDescent="0.25">
      <c r="A63" s="11"/>
      <c r="B63" s="6"/>
      <c r="C63" s="27"/>
      <c r="D63" s="4">
        <v>17.5</v>
      </c>
      <c r="E63" s="4">
        <v>7.5</v>
      </c>
      <c r="F63" s="27"/>
      <c r="G63" s="26"/>
    </row>
    <row r="64" spans="1:7" x14ac:dyDescent="0.25">
      <c r="A64" s="11"/>
      <c r="B64" s="6"/>
      <c r="C64" s="4" t="s">
        <v>12</v>
      </c>
      <c r="D64" s="4">
        <v>17.5</v>
      </c>
      <c r="E64" s="4">
        <v>7.5</v>
      </c>
      <c r="F64" s="4">
        <v>12</v>
      </c>
      <c r="G64" s="15">
        <f>SUM(D64+E64)/6*F64</f>
        <v>50</v>
      </c>
    </row>
    <row r="65" spans="1:7" x14ac:dyDescent="0.25">
      <c r="A65" s="11"/>
      <c r="B65" s="6"/>
      <c r="C65" s="4" t="s">
        <v>13</v>
      </c>
      <c r="D65" s="4">
        <v>17.5</v>
      </c>
      <c r="E65" s="4">
        <v>7.5</v>
      </c>
      <c r="F65" s="4" t="s">
        <v>11</v>
      </c>
      <c r="G65" s="15">
        <f>SUM(D65*E65)/144</f>
        <v>0.91145833333333337</v>
      </c>
    </row>
    <row r="66" spans="1:7" x14ac:dyDescent="0.25">
      <c r="A66" s="11"/>
      <c r="B66" s="6" t="s">
        <v>76</v>
      </c>
      <c r="C66" s="4" t="s">
        <v>78</v>
      </c>
      <c r="D66" s="4">
        <v>16.5</v>
      </c>
      <c r="E66" s="4">
        <v>16.5</v>
      </c>
      <c r="F66" s="4">
        <v>0.5</v>
      </c>
      <c r="G66" s="15">
        <f>SUM(D66+E66)/6*F66*3</f>
        <v>8.25</v>
      </c>
    </row>
    <row r="67" spans="1:7" x14ac:dyDescent="0.25">
      <c r="A67" s="28" t="s">
        <v>14</v>
      </c>
      <c r="B67" s="28"/>
      <c r="C67" s="28"/>
      <c r="D67" s="28"/>
      <c r="E67" s="28"/>
      <c r="F67" s="28"/>
      <c r="G67" s="16">
        <f>SUM(G56:G66)</f>
        <v>149.91145833333334</v>
      </c>
    </row>
    <row r="68" spans="1:7" x14ac:dyDescent="0.25">
      <c r="A68" s="6"/>
      <c r="B68" s="6" t="s">
        <v>20</v>
      </c>
      <c r="C68" s="27" t="s">
        <v>10</v>
      </c>
      <c r="D68" s="4">
        <v>41.5</v>
      </c>
      <c r="E68" s="4">
        <v>11.5</v>
      </c>
      <c r="F68" s="27">
        <v>1.83</v>
      </c>
      <c r="G68" s="26">
        <f>SUM(D68+E68+D69+E69)/6*F68/2</f>
        <v>13.42</v>
      </c>
    </row>
    <row r="69" spans="1:7" x14ac:dyDescent="0.25">
      <c r="A69" s="6"/>
      <c r="B69" s="6"/>
      <c r="C69" s="27"/>
      <c r="D69" s="4">
        <v>25.5</v>
      </c>
      <c r="E69" s="4">
        <v>9.5</v>
      </c>
      <c r="F69" s="27"/>
      <c r="G69" s="26"/>
    </row>
    <row r="70" spans="1:7" x14ac:dyDescent="0.25">
      <c r="A70" s="11"/>
      <c r="C70" s="4" t="s">
        <v>12</v>
      </c>
      <c r="D70" s="4">
        <v>25.5</v>
      </c>
      <c r="E70" s="4">
        <v>9.5</v>
      </c>
      <c r="F70" s="4">
        <v>2</v>
      </c>
      <c r="G70" s="14">
        <f>SUM(D70+E70)/6*F70</f>
        <v>11.666666666666666</v>
      </c>
    </row>
    <row r="71" spans="1:7" x14ac:dyDescent="0.25">
      <c r="A71" s="11"/>
      <c r="B71" s="6"/>
      <c r="C71" s="27" t="s">
        <v>10</v>
      </c>
      <c r="D71" s="4">
        <v>25.5</v>
      </c>
      <c r="E71" s="4">
        <v>9.5</v>
      </c>
      <c r="F71" s="27">
        <v>1.5</v>
      </c>
      <c r="G71" s="26">
        <f>SUM(D71+E71+D72+E72)/6*F71/2</f>
        <v>8.5</v>
      </c>
    </row>
    <row r="72" spans="1:7" x14ac:dyDescent="0.25">
      <c r="A72" s="11"/>
      <c r="B72" s="6"/>
      <c r="C72" s="27"/>
      <c r="D72" s="4">
        <v>23.5</v>
      </c>
      <c r="E72" s="4">
        <v>9.5</v>
      </c>
      <c r="F72" s="27"/>
      <c r="G72" s="26"/>
    </row>
    <row r="73" spans="1:7" x14ac:dyDescent="0.25">
      <c r="A73" s="11"/>
      <c r="B73" s="6"/>
      <c r="C73" s="4" t="s">
        <v>12</v>
      </c>
      <c r="D73" s="4">
        <v>23.5</v>
      </c>
      <c r="E73" s="4">
        <v>9.5</v>
      </c>
      <c r="F73" s="4">
        <v>9.5</v>
      </c>
      <c r="G73" s="15">
        <f>SUM(D73+E73)/6*F73</f>
        <v>52.25</v>
      </c>
    </row>
    <row r="74" spans="1:7" x14ac:dyDescent="0.25">
      <c r="A74" s="11"/>
      <c r="B74" s="6"/>
      <c r="C74" s="27" t="s">
        <v>10</v>
      </c>
      <c r="D74" s="4">
        <v>23.5</v>
      </c>
      <c r="E74" s="4">
        <v>9.5</v>
      </c>
      <c r="F74" s="27">
        <v>1</v>
      </c>
      <c r="G74" s="26">
        <f>SUM(D74+E74+D75+E75)/6*F74/2</f>
        <v>5.166666666666667</v>
      </c>
    </row>
    <row r="75" spans="1:7" x14ac:dyDescent="0.25">
      <c r="A75" s="11"/>
      <c r="B75" s="6"/>
      <c r="C75" s="27"/>
      <c r="D75" s="4">
        <v>19.5</v>
      </c>
      <c r="E75" s="4">
        <v>9.5</v>
      </c>
      <c r="F75" s="27"/>
      <c r="G75" s="26"/>
    </row>
    <row r="76" spans="1:7" x14ac:dyDescent="0.25">
      <c r="A76" s="11"/>
      <c r="B76" s="6"/>
      <c r="C76" s="4" t="s">
        <v>12</v>
      </c>
      <c r="D76" s="4">
        <v>19.5</v>
      </c>
      <c r="E76" s="4">
        <v>9.5</v>
      </c>
      <c r="F76" s="4">
        <v>10</v>
      </c>
      <c r="G76" s="15">
        <f>SUM(D76+E76)/6*F76</f>
        <v>48.333333333333329</v>
      </c>
    </row>
    <row r="77" spans="1:7" x14ac:dyDescent="0.25">
      <c r="A77" s="11"/>
      <c r="B77" s="6"/>
      <c r="C77" s="27" t="s">
        <v>10</v>
      </c>
      <c r="D77" s="4">
        <v>19.5</v>
      </c>
      <c r="E77" s="4">
        <v>9.5</v>
      </c>
      <c r="F77" s="27">
        <v>1</v>
      </c>
      <c r="G77" s="26">
        <f>SUM(D77+E77+D78+E78)/6*F77/2</f>
        <v>4.5</v>
      </c>
    </row>
    <row r="78" spans="1:7" x14ac:dyDescent="0.25">
      <c r="A78" s="11"/>
      <c r="B78" s="6"/>
      <c r="C78" s="27"/>
      <c r="D78" s="4">
        <v>17.5</v>
      </c>
      <c r="E78" s="4">
        <v>7.5</v>
      </c>
      <c r="F78" s="27"/>
      <c r="G78" s="26"/>
    </row>
    <row r="79" spans="1:7" x14ac:dyDescent="0.25">
      <c r="A79" s="11"/>
      <c r="B79" s="6"/>
      <c r="C79" s="4" t="s">
        <v>12</v>
      </c>
      <c r="D79" s="4">
        <v>17.5</v>
      </c>
      <c r="E79" s="4">
        <v>7.5</v>
      </c>
      <c r="F79" s="4">
        <v>10.5</v>
      </c>
      <c r="G79" s="15">
        <f>SUM(D79+E79)/6*F79</f>
        <v>43.75</v>
      </c>
    </row>
    <row r="80" spans="1:7" x14ac:dyDescent="0.25">
      <c r="A80" s="11"/>
      <c r="B80" s="6"/>
      <c r="C80" s="4" t="s">
        <v>13</v>
      </c>
      <c r="D80" s="4">
        <v>17.5</v>
      </c>
      <c r="E80" s="4">
        <v>7.5</v>
      </c>
      <c r="F80" s="4" t="s">
        <v>11</v>
      </c>
      <c r="G80" s="15">
        <f>SUM(D80*E80)/144</f>
        <v>0.91145833333333337</v>
      </c>
    </row>
    <row r="81" spans="1:7" x14ac:dyDescent="0.25">
      <c r="A81" s="11"/>
      <c r="B81" s="6" t="s">
        <v>79</v>
      </c>
      <c r="C81" s="4" t="s">
        <v>78</v>
      </c>
      <c r="D81" s="4">
        <v>16.5</v>
      </c>
      <c r="E81" s="4">
        <v>16.5</v>
      </c>
      <c r="F81" s="4">
        <v>0.5</v>
      </c>
      <c r="G81" s="15">
        <f>SUM(D81+E81)/6*F81*4</f>
        <v>11</v>
      </c>
    </row>
    <row r="82" spans="1:7" x14ac:dyDescent="0.25">
      <c r="A82" s="28" t="s">
        <v>14</v>
      </c>
      <c r="B82" s="28"/>
      <c r="C82" s="28"/>
      <c r="D82" s="28"/>
      <c r="E82" s="28"/>
      <c r="F82" s="28"/>
      <c r="G82" s="16">
        <f>SUM(G68:G81)</f>
        <v>199.49812500000002</v>
      </c>
    </row>
    <row r="83" spans="1:7" x14ac:dyDescent="0.25">
      <c r="A83" s="6"/>
      <c r="B83" s="6" t="s">
        <v>21</v>
      </c>
      <c r="C83" s="27" t="s">
        <v>10</v>
      </c>
      <c r="D83" s="4">
        <v>41.5</v>
      </c>
      <c r="E83" s="4">
        <v>11.5</v>
      </c>
      <c r="F83" s="27">
        <v>1.5</v>
      </c>
      <c r="G83" s="26">
        <f>SUM(D83+E83+D84+E84)/6*F83/2</f>
        <v>11</v>
      </c>
    </row>
    <row r="84" spans="1:7" x14ac:dyDescent="0.25">
      <c r="A84" s="6"/>
      <c r="B84" s="6"/>
      <c r="C84" s="27"/>
      <c r="D84" s="4">
        <v>25.5</v>
      </c>
      <c r="E84" s="4">
        <v>9.5</v>
      </c>
      <c r="F84" s="27"/>
      <c r="G84" s="26"/>
    </row>
    <row r="85" spans="1:7" x14ac:dyDescent="0.25">
      <c r="A85" s="11"/>
      <c r="C85" s="4" t="s">
        <v>12</v>
      </c>
      <c r="D85" s="4">
        <v>25.5</v>
      </c>
      <c r="E85" s="4">
        <v>9.5</v>
      </c>
      <c r="F85" s="4">
        <v>2</v>
      </c>
      <c r="G85" s="14">
        <f>SUM(D85+E85)/6*F85</f>
        <v>11.666666666666666</v>
      </c>
    </row>
    <row r="86" spans="1:7" x14ac:dyDescent="0.25">
      <c r="A86" s="11"/>
      <c r="B86" s="6"/>
      <c r="C86" s="27" t="s">
        <v>10</v>
      </c>
      <c r="D86" s="4">
        <v>25.5</v>
      </c>
      <c r="E86" s="4">
        <v>9.5</v>
      </c>
      <c r="F86" s="27">
        <v>1.5</v>
      </c>
      <c r="G86" s="26">
        <f>SUM(D86+E86+D87+E87)/6*F86/2</f>
        <v>8.5</v>
      </c>
    </row>
    <row r="87" spans="1:7" x14ac:dyDescent="0.25">
      <c r="A87" s="11"/>
      <c r="B87" s="6"/>
      <c r="C87" s="27"/>
      <c r="D87" s="4">
        <v>23.5</v>
      </c>
      <c r="E87" s="4">
        <v>9.5</v>
      </c>
      <c r="F87" s="27"/>
      <c r="G87" s="26"/>
    </row>
    <row r="88" spans="1:7" x14ac:dyDescent="0.25">
      <c r="A88" s="11"/>
      <c r="B88" s="6"/>
      <c r="C88" s="4" t="s">
        <v>12</v>
      </c>
      <c r="D88" s="4">
        <v>23.5</v>
      </c>
      <c r="E88" s="4">
        <v>9.5</v>
      </c>
      <c r="F88" s="4">
        <v>10.5</v>
      </c>
      <c r="G88" s="15">
        <f>SUM(D88+E88)/6*F88</f>
        <v>57.75</v>
      </c>
    </row>
    <row r="89" spans="1:7" x14ac:dyDescent="0.25">
      <c r="A89" s="11"/>
      <c r="B89" s="6"/>
      <c r="C89" s="27" t="s">
        <v>10</v>
      </c>
      <c r="D89" s="4">
        <v>23.5</v>
      </c>
      <c r="E89" s="4">
        <v>9.5</v>
      </c>
      <c r="F89" s="27">
        <v>1</v>
      </c>
      <c r="G89" s="26">
        <f>SUM(D89+E89+D90+E90)/6*F89/2</f>
        <v>5.166666666666667</v>
      </c>
    </row>
    <row r="90" spans="1:7" x14ac:dyDescent="0.25">
      <c r="A90" s="11"/>
      <c r="B90" s="6"/>
      <c r="C90" s="27"/>
      <c r="D90" s="4">
        <v>19.5</v>
      </c>
      <c r="E90" s="4">
        <v>9.5</v>
      </c>
      <c r="F90" s="27"/>
      <c r="G90" s="26"/>
    </row>
    <row r="91" spans="1:7" x14ac:dyDescent="0.25">
      <c r="A91" s="11"/>
      <c r="B91" s="6"/>
      <c r="C91" s="4" t="s">
        <v>12</v>
      </c>
      <c r="D91" s="4">
        <v>19.5</v>
      </c>
      <c r="E91" s="4">
        <v>9.5</v>
      </c>
      <c r="F91" s="4">
        <v>11</v>
      </c>
      <c r="G91" s="15">
        <f>SUM(D91+E91)/6*F91</f>
        <v>53.166666666666664</v>
      </c>
    </row>
    <row r="92" spans="1:7" x14ac:dyDescent="0.25">
      <c r="A92" s="11"/>
      <c r="B92" s="6"/>
      <c r="C92" s="27" t="s">
        <v>10</v>
      </c>
      <c r="D92" s="4">
        <v>19.5</v>
      </c>
      <c r="E92" s="4">
        <v>9.5</v>
      </c>
      <c r="F92" s="27">
        <v>1</v>
      </c>
      <c r="G92" s="26">
        <f>SUM(D92+E92+D93+E93)/6*F92/2</f>
        <v>4.5</v>
      </c>
    </row>
    <row r="93" spans="1:7" x14ac:dyDescent="0.25">
      <c r="A93" s="11"/>
      <c r="B93" s="6"/>
      <c r="C93" s="27"/>
      <c r="D93" s="4">
        <v>17.5</v>
      </c>
      <c r="E93" s="4">
        <v>7.5</v>
      </c>
      <c r="F93" s="27"/>
      <c r="G93" s="26"/>
    </row>
    <row r="94" spans="1:7" x14ac:dyDescent="0.25">
      <c r="A94" s="11"/>
      <c r="B94" s="6"/>
      <c r="C94" s="4" t="s">
        <v>12</v>
      </c>
      <c r="D94" s="4">
        <v>17.5</v>
      </c>
      <c r="E94" s="4">
        <v>7.5</v>
      </c>
      <c r="F94" s="4">
        <v>10.5</v>
      </c>
      <c r="G94" s="15">
        <f>SUM(D94+E94)/6*F94</f>
        <v>43.75</v>
      </c>
    </row>
    <row r="95" spans="1:7" x14ac:dyDescent="0.25">
      <c r="A95" s="11"/>
      <c r="B95" s="6"/>
      <c r="C95" s="4" t="s">
        <v>13</v>
      </c>
      <c r="D95" s="4">
        <v>17.5</v>
      </c>
      <c r="E95" s="4">
        <v>7.5</v>
      </c>
      <c r="F95" s="4" t="s">
        <v>11</v>
      </c>
      <c r="G95" s="15">
        <f>SUM(D95*E95)/144</f>
        <v>0.91145833333333337</v>
      </c>
    </row>
    <row r="96" spans="1:7" x14ac:dyDescent="0.25">
      <c r="A96" s="11"/>
      <c r="B96" s="6"/>
      <c r="C96" s="4" t="s">
        <v>12</v>
      </c>
      <c r="D96" s="4">
        <v>17.5</v>
      </c>
      <c r="E96" s="4">
        <v>7.5</v>
      </c>
      <c r="F96" s="4">
        <v>2.58</v>
      </c>
      <c r="G96" s="15">
        <f>SUM(D96+E96)/6*F96</f>
        <v>10.750000000000002</v>
      </c>
    </row>
    <row r="97" spans="1:7" x14ac:dyDescent="0.25">
      <c r="A97" s="11"/>
      <c r="B97" s="6"/>
      <c r="C97" s="4" t="s">
        <v>13</v>
      </c>
      <c r="D97" s="4">
        <v>17.5</v>
      </c>
      <c r="E97" s="4">
        <v>7.5</v>
      </c>
      <c r="F97" s="4" t="s">
        <v>11</v>
      </c>
      <c r="G97" s="15">
        <f>SUM(D97*E97)/144</f>
        <v>0.91145833333333337</v>
      </c>
    </row>
    <row r="98" spans="1:7" x14ac:dyDescent="0.25">
      <c r="A98" s="11"/>
      <c r="B98" s="6"/>
      <c r="C98" s="4" t="s">
        <v>12</v>
      </c>
      <c r="D98" s="4">
        <v>17.5</v>
      </c>
      <c r="E98" s="4">
        <v>7.5</v>
      </c>
      <c r="F98" s="4">
        <v>2.66</v>
      </c>
      <c r="G98" s="15">
        <f>SUM(D98+E98)/6*F98</f>
        <v>11.083333333333334</v>
      </c>
    </row>
    <row r="99" spans="1:7" x14ac:dyDescent="0.25">
      <c r="A99" s="11"/>
      <c r="B99" s="6"/>
      <c r="C99" s="4" t="s">
        <v>13</v>
      </c>
      <c r="D99" s="4">
        <v>17.5</v>
      </c>
      <c r="E99" s="4">
        <v>7.5</v>
      </c>
      <c r="F99" s="4" t="s">
        <v>11</v>
      </c>
      <c r="G99" s="15">
        <f>SUM(D99*E99)/144</f>
        <v>0.91145833333333337</v>
      </c>
    </row>
    <row r="100" spans="1:7" x14ac:dyDescent="0.25">
      <c r="A100" s="11"/>
      <c r="B100" s="6"/>
      <c r="C100" s="4" t="s">
        <v>12</v>
      </c>
      <c r="D100" s="4">
        <v>17.5</v>
      </c>
      <c r="E100" s="4">
        <v>7.5</v>
      </c>
      <c r="F100" s="4">
        <v>2.83</v>
      </c>
      <c r="G100" s="15">
        <f>SUM(D100+E100)/6*F100</f>
        <v>11.791666666666668</v>
      </c>
    </row>
    <row r="101" spans="1:7" x14ac:dyDescent="0.25">
      <c r="A101" s="11"/>
      <c r="B101" s="6"/>
      <c r="C101" s="4" t="s">
        <v>13</v>
      </c>
      <c r="D101" s="4">
        <v>17.5</v>
      </c>
      <c r="E101" s="4">
        <v>7.5</v>
      </c>
      <c r="F101" s="4" t="s">
        <v>11</v>
      </c>
      <c r="G101" s="15">
        <f>SUM(D101*E101)/144</f>
        <v>0.91145833333333337</v>
      </c>
    </row>
    <row r="102" spans="1:7" x14ac:dyDescent="0.25">
      <c r="A102" s="11"/>
      <c r="B102" s="6"/>
      <c r="C102" s="4" t="s">
        <v>12</v>
      </c>
      <c r="D102" s="4">
        <v>17.5</v>
      </c>
      <c r="E102" s="4">
        <v>7.5</v>
      </c>
      <c r="F102" s="4">
        <v>3</v>
      </c>
      <c r="G102" s="15">
        <f>SUM(D102+E102)/6*F102</f>
        <v>12.5</v>
      </c>
    </row>
    <row r="103" spans="1:7" x14ac:dyDescent="0.25">
      <c r="A103" s="11"/>
      <c r="B103" s="6"/>
      <c r="C103" s="4" t="s">
        <v>13</v>
      </c>
      <c r="D103" s="4">
        <v>17.5</v>
      </c>
      <c r="E103" s="4">
        <v>7.5</v>
      </c>
      <c r="F103" s="4" t="s">
        <v>11</v>
      </c>
      <c r="G103" s="15">
        <f>SUM(D103*E103)/144</f>
        <v>0.91145833333333337</v>
      </c>
    </row>
    <row r="104" spans="1:7" x14ac:dyDescent="0.25">
      <c r="A104" s="11"/>
      <c r="B104" s="6" t="s">
        <v>79</v>
      </c>
      <c r="C104" s="4" t="s">
        <v>78</v>
      </c>
      <c r="D104" s="4">
        <v>16.5</v>
      </c>
      <c r="E104" s="4">
        <v>16.5</v>
      </c>
      <c r="F104" s="4">
        <v>0.5</v>
      </c>
      <c r="G104" s="15">
        <f>SUM(D104+E104)/6*F104*4</f>
        <v>11</v>
      </c>
    </row>
    <row r="105" spans="1:7" x14ac:dyDescent="0.25">
      <c r="A105" s="28" t="s">
        <v>14</v>
      </c>
      <c r="B105" s="28"/>
      <c r="C105" s="28"/>
      <c r="D105" s="28"/>
      <c r="E105" s="28"/>
      <c r="F105" s="28"/>
      <c r="G105" s="16">
        <f>SUM(G83:G104)</f>
        <v>257.18229166666674</v>
      </c>
    </row>
    <row r="106" spans="1:7" x14ac:dyDescent="0.25">
      <c r="A106" s="6"/>
      <c r="B106" s="6" t="s">
        <v>22</v>
      </c>
      <c r="C106" s="27" t="s">
        <v>10</v>
      </c>
      <c r="D106" s="4">
        <v>41.5</v>
      </c>
      <c r="E106" s="4">
        <v>11.5</v>
      </c>
      <c r="F106" s="27">
        <v>2.5</v>
      </c>
      <c r="G106" s="26">
        <f>SUM(D106+E106+D107+E107)/6*F106/2</f>
        <v>18.333333333333332</v>
      </c>
    </row>
    <row r="107" spans="1:7" x14ac:dyDescent="0.25">
      <c r="A107" s="6"/>
      <c r="B107" s="6"/>
      <c r="C107" s="27"/>
      <c r="D107" s="4">
        <v>25.5</v>
      </c>
      <c r="E107" s="4">
        <v>9.5</v>
      </c>
      <c r="F107" s="27"/>
      <c r="G107" s="26"/>
    </row>
    <row r="108" spans="1:7" x14ac:dyDescent="0.25">
      <c r="A108" s="11"/>
      <c r="C108" s="4" t="s">
        <v>12</v>
      </c>
      <c r="D108" s="4">
        <v>25.5</v>
      </c>
      <c r="E108" s="4">
        <v>9.5</v>
      </c>
      <c r="F108" s="4">
        <v>8</v>
      </c>
      <c r="G108" s="14">
        <f>SUM(D108+E108)/6*F108</f>
        <v>46.666666666666664</v>
      </c>
    </row>
    <row r="109" spans="1:7" x14ac:dyDescent="0.25">
      <c r="A109" s="11"/>
      <c r="B109" s="6"/>
      <c r="C109" s="27" t="s">
        <v>10</v>
      </c>
      <c r="D109" s="4">
        <v>25.5</v>
      </c>
      <c r="E109" s="4">
        <v>9.5</v>
      </c>
      <c r="F109" s="27">
        <v>1.5</v>
      </c>
      <c r="G109" s="26">
        <f>SUM(D109+E109+D110+E110)/6*F109/2</f>
        <v>8.5</v>
      </c>
    </row>
    <row r="110" spans="1:7" x14ac:dyDescent="0.25">
      <c r="A110" s="11"/>
      <c r="B110" s="6"/>
      <c r="C110" s="27"/>
      <c r="D110" s="4">
        <v>23.5</v>
      </c>
      <c r="E110" s="4">
        <v>9.5</v>
      </c>
      <c r="F110" s="27"/>
      <c r="G110" s="26"/>
    </row>
    <row r="111" spans="1:7" x14ac:dyDescent="0.25">
      <c r="A111" s="11"/>
      <c r="B111" s="6"/>
      <c r="C111" s="4" t="s">
        <v>12</v>
      </c>
      <c r="D111" s="4">
        <v>23.5</v>
      </c>
      <c r="E111" s="4">
        <v>9.5</v>
      </c>
      <c r="F111" s="4">
        <v>10.5</v>
      </c>
      <c r="G111" s="15">
        <f>SUM(D111+E111)/6*F111</f>
        <v>57.75</v>
      </c>
    </row>
    <row r="112" spans="1:7" x14ac:dyDescent="0.25">
      <c r="A112" s="11"/>
      <c r="B112" s="6"/>
      <c r="C112" s="27" t="s">
        <v>10</v>
      </c>
      <c r="D112" s="4">
        <v>23.5</v>
      </c>
      <c r="E112" s="4">
        <v>9.5</v>
      </c>
      <c r="F112" s="27">
        <v>1.5</v>
      </c>
      <c r="G112" s="26">
        <f>SUM(D112+E112+D113+E113)/6*F112/2</f>
        <v>7.75</v>
      </c>
    </row>
    <row r="113" spans="1:7" x14ac:dyDescent="0.25">
      <c r="A113" s="11"/>
      <c r="B113" s="6"/>
      <c r="C113" s="27"/>
      <c r="D113" s="4">
        <v>19.5</v>
      </c>
      <c r="E113" s="4">
        <v>9.5</v>
      </c>
      <c r="F113" s="27"/>
      <c r="G113" s="26"/>
    </row>
    <row r="114" spans="1:7" x14ac:dyDescent="0.25">
      <c r="A114" s="11"/>
      <c r="B114" s="6"/>
      <c r="C114" s="4" t="s">
        <v>12</v>
      </c>
      <c r="D114" s="4">
        <v>19.5</v>
      </c>
      <c r="E114" s="4">
        <v>9.5</v>
      </c>
      <c r="F114" s="4">
        <v>10</v>
      </c>
      <c r="G114" s="15">
        <f>SUM(D114+E114)/6*F114</f>
        <v>48.333333333333329</v>
      </c>
    </row>
    <row r="115" spans="1:7" x14ac:dyDescent="0.25">
      <c r="A115" s="11"/>
      <c r="B115" s="6"/>
      <c r="C115" s="4" t="s">
        <v>13</v>
      </c>
      <c r="D115" s="4">
        <v>19.5</v>
      </c>
      <c r="E115" s="4">
        <v>9.5</v>
      </c>
      <c r="F115" s="4" t="s">
        <v>11</v>
      </c>
      <c r="G115" s="15">
        <f>SUM(D115*E115)/144</f>
        <v>1.2864583333333333</v>
      </c>
    </row>
    <row r="116" spans="1:7" x14ac:dyDescent="0.25">
      <c r="A116" s="11"/>
      <c r="B116" s="6" t="s">
        <v>76</v>
      </c>
      <c r="C116" s="4" t="s">
        <v>78</v>
      </c>
      <c r="D116" s="4">
        <v>16.5</v>
      </c>
      <c r="E116" s="4">
        <v>16.5</v>
      </c>
      <c r="F116" s="4">
        <v>0.5</v>
      </c>
      <c r="G116" s="15">
        <f>SUM(D116+E116)/6*F116*3</f>
        <v>8.25</v>
      </c>
    </row>
    <row r="117" spans="1:7" x14ac:dyDescent="0.25">
      <c r="A117" s="28" t="s">
        <v>14</v>
      </c>
      <c r="B117" s="28"/>
      <c r="C117" s="28"/>
      <c r="D117" s="28"/>
      <c r="E117" s="28"/>
      <c r="F117" s="28"/>
      <c r="G117" s="16">
        <f>SUM(G106:G116)</f>
        <v>196.86979166666666</v>
      </c>
    </row>
    <row r="118" spans="1:7" x14ac:dyDescent="0.25">
      <c r="A118" s="6"/>
      <c r="B118" s="6" t="s">
        <v>23</v>
      </c>
      <c r="C118" s="27" t="s">
        <v>10</v>
      </c>
      <c r="D118" s="4">
        <v>41.5</v>
      </c>
      <c r="E118" s="4">
        <v>11.5</v>
      </c>
      <c r="F118" s="27">
        <v>1.5</v>
      </c>
      <c r="G118" s="26">
        <f>SUM(D118+E118+D119+E119)/6*F118/2</f>
        <v>11</v>
      </c>
    </row>
    <row r="119" spans="1:7" x14ac:dyDescent="0.25">
      <c r="A119" s="6"/>
      <c r="B119" s="6"/>
      <c r="C119" s="27"/>
      <c r="D119" s="4">
        <v>25.5</v>
      </c>
      <c r="E119" s="4">
        <v>9.5</v>
      </c>
      <c r="F119" s="27"/>
      <c r="G119" s="26"/>
    </row>
    <row r="120" spans="1:7" x14ac:dyDescent="0.25">
      <c r="A120" s="11"/>
      <c r="C120" s="4" t="s">
        <v>12</v>
      </c>
      <c r="D120" s="4">
        <v>25.5</v>
      </c>
      <c r="E120" s="4">
        <v>9.5</v>
      </c>
      <c r="F120" s="4">
        <v>12</v>
      </c>
      <c r="G120" s="14">
        <f>SUM(D120+E120)/6*F120</f>
        <v>70</v>
      </c>
    </row>
    <row r="121" spans="1:7" x14ac:dyDescent="0.25">
      <c r="A121" s="11"/>
      <c r="B121" s="6"/>
      <c r="C121" s="27" t="s">
        <v>10</v>
      </c>
      <c r="D121" s="4">
        <v>25.5</v>
      </c>
      <c r="E121" s="4">
        <v>9.5</v>
      </c>
      <c r="F121" s="27">
        <v>1</v>
      </c>
      <c r="G121" s="26">
        <f>SUM(D121+E121+D122+E122)/6*F121/2</f>
        <v>5.666666666666667</v>
      </c>
    </row>
    <row r="122" spans="1:7" x14ac:dyDescent="0.25">
      <c r="A122" s="11"/>
      <c r="B122" s="6"/>
      <c r="C122" s="27"/>
      <c r="D122" s="4">
        <v>23.5</v>
      </c>
      <c r="E122" s="4">
        <v>9.5</v>
      </c>
      <c r="F122" s="27"/>
      <c r="G122" s="26"/>
    </row>
    <row r="123" spans="1:7" x14ac:dyDescent="0.25">
      <c r="A123" s="11"/>
      <c r="B123" s="6"/>
      <c r="C123" s="4" t="s">
        <v>12</v>
      </c>
      <c r="D123" s="4">
        <v>23.5</v>
      </c>
      <c r="E123" s="4">
        <v>9.5</v>
      </c>
      <c r="F123" s="4">
        <v>9.5</v>
      </c>
      <c r="G123" s="15">
        <f>SUM(D123+E123)/6*F123</f>
        <v>52.25</v>
      </c>
    </row>
    <row r="124" spans="1:7" x14ac:dyDescent="0.25">
      <c r="A124" s="11"/>
      <c r="B124" s="6"/>
      <c r="C124" s="4" t="s">
        <v>13</v>
      </c>
      <c r="D124" s="4">
        <v>23.5</v>
      </c>
      <c r="E124" s="4">
        <v>9.5</v>
      </c>
      <c r="F124" s="4" t="s">
        <v>11</v>
      </c>
      <c r="G124" s="15">
        <f>SUM(D124*E124)/144</f>
        <v>1.5503472222222223</v>
      </c>
    </row>
    <row r="125" spans="1:7" x14ac:dyDescent="0.25">
      <c r="A125" s="11"/>
      <c r="B125" s="6"/>
      <c r="C125" s="4" t="s">
        <v>12</v>
      </c>
      <c r="D125" s="4">
        <v>19.5</v>
      </c>
      <c r="E125" s="4">
        <v>9.5</v>
      </c>
      <c r="F125" s="4">
        <v>10</v>
      </c>
      <c r="G125" s="15">
        <f>SUM(D125+E125)/6*F125</f>
        <v>48.333333333333329</v>
      </c>
    </row>
    <row r="126" spans="1:7" x14ac:dyDescent="0.25">
      <c r="A126" s="11"/>
      <c r="B126" s="6"/>
      <c r="C126" s="4" t="s">
        <v>13</v>
      </c>
      <c r="D126" s="4">
        <v>19.5</v>
      </c>
      <c r="E126" s="4">
        <v>9.5</v>
      </c>
      <c r="F126" s="4" t="s">
        <v>11</v>
      </c>
      <c r="G126" s="15">
        <f>SUM(D126*E126)/144</f>
        <v>1.2864583333333333</v>
      </c>
    </row>
    <row r="127" spans="1:7" x14ac:dyDescent="0.25">
      <c r="A127" s="11"/>
      <c r="B127" s="6"/>
      <c r="C127" s="4" t="s">
        <v>12</v>
      </c>
      <c r="D127" s="4">
        <v>17.5</v>
      </c>
      <c r="E127" s="4">
        <v>7.5</v>
      </c>
      <c r="F127" s="4">
        <v>7.5</v>
      </c>
      <c r="G127" s="15">
        <f>SUM(D127+E127)/6*F127</f>
        <v>31.250000000000004</v>
      </c>
    </row>
    <row r="128" spans="1:7" x14ac:dyDescent="0.25">
      <c r="A128" s="11"/>
      <c r="B128" s="6"/>
      <c r="C128" s="4" t="s">
        <v>13</v>
      </c>
      <c r="D128" s="4">
        <v>17.5</v>
      </c>
      <c r="E128" s="4">
        <v>7.5</v>
      </c>
      <c r="F128" s="4" t="s">
        <v>11</v>
      </c>
      <c r="G128" s="15">
        <f>SUM(D128*E128)/144</f>
        <v>0.91145833333333337</v>
      </c>
    </row>
    <row r="129" spans="1:7" x14ac:dyDescent="0.25">
      <c r="A129" s="11"/>
      <c r="B129" s="6"/>
      <c r="C129" s="4" t="s">
        <v>12</v>
      </c>
      <c r="D129" s="4">
        <v>17.5</v>
      </c>
      <c r="E129" s="4">
        <v>7.5</v>
      </c>
      <c r="F129" s="4">
        <v>5</v>
      </c>
      <c r="G129" s="15">
        <f>SUM(D129+E129)/6*F129</f>
        <v>20.833333333333336</v>
      </c>
    </row>
    <row r="130" spans="1:7" x14ac:dyDescent="0.25">
      <c r="A130" s="11"/>
      <c r="B130" s="6"/>
      <c r="C130" s="4" t="s">
        <v>13</v>
      </c>
      <c r="D130" s="4">
        <v>17.5</v>
      </c>
      <c r="E130" s="4">
        <v>7.5</v>
      </c>
      <c r="F130" s="4" t="s">
        <v>11</v>
      </c>
      <c r="G130" s="15">
        <f>SUM(D130*E130)/144</f>
        <v>0.91145833333333337</v>
      </c>
    </row>
    <row r="131" spans="1:7" x14ac:dyDescent="0.25">
      <c r="A131" s="11"/>
      <c r="B131" s="6" t="s">
        <v>79</v>
      </c>
      <c r="C131" s="4" t="s">
        <v>78</v>
      </c>
      <c r="D131" s="4">
        <v>16.5</v>
      </c>
      <c r="E131" s="4">
        <v>16.5</v>
      </c>
      <c r="F131" s="4">
        <v>0.5</v>
      </c>
      <c r="G131" s="15">
        <f>SUM(D131+E131)/6*F131*4</f>
        <v>11</v>
      </c>
    </row>
    <row r="132" spans="1:7" x14ac:dyDescent="0.25">
      <c r="A132" s="28" t="s">
        <v>14</v>
      </c>
      <c r="B132" s="28"/>
      <c r="C132" s="28"/>
      <c r="D132" s="28"/>
      <c r="E132" s="28"/>
      <c r="F132" s="28"/>
      <c r="G132" s="16">
        <f>SUM(G118:G131)</f>
        <v>254.9930555555556</v>
      </c>
    </row>
    <row r="133" spans="1:7" x14ac:dyDescent="0.25">
      <c r="A133" s="6"/>
      <c r="B133" s="6" t="s">
        <v>24</v>
      </c>
      <c r="C133" s="27" t="s">
        <v>10</v>
      </c>
      <c r="D133" s="4">
        <v>41.5</v>
      </c>
      <c r="E133" s="4">
        <v>11.5</v>
      </c>
      <c r="F133" s="27">
        <v>1.5</v>
      </c>
      <c r="G133" s="26">
        <f>SUM(D133+E133+D134+E134)/6*F133/2</f>
        <v>11</v>
      </c>
    </row>
    <row r="134" spans="1:7" x14ac:dyDescent="0.25">
      <c r="A134" s="6"/>
      <c r="B134" s="6"/>
      <c r="C134" s="27"/>
      <c r="D134" s="4">
        <v>25.5</v>
      </c>
      <c r="E134" s="4">
        <v>9.5</v>
      </c>
      <c r="F134" s="27"/>
      <c r="G134" s="26"/>
    </row>
    <row r="135" spans="1:7" x14ac:dyDescent="0.25">
      <c r="A135" s="6"/>
      <c r="B135" s="18"/>
      <c r="C135" s="4" t="s">
        <v>12</v>
      </c>
      <c r="D135" s="4">
        <v>25.5</v>
      </c>
      <c r="E135" s="4">
        <v>9.5</v>
      </c>
      <c r="F135" s="4">
        <v>2.5</v>
      </c>
      <c r="G135" s="15">
        <f>SUM(D135+E135)/6*F135</f>
        <v>14.583333333333332</v>
      </c>
    </row>
    <row r="136" spans="1:7" x14ac:dyDescent="0.25">
      <c r="A136" s="6"/>
      <c r="B136" s="18"/>
      <c r="C136" s="27" t="s">
        <v>10</v>
      </c>
      <c r="D136" s="4">
        <v>25.5</v>
      </c>
      <c r="E136" s="4">
        <v>9.5</v>
      </c>
      <c r="F136" s="27">
        <v>1.5</v>
      </c>
      <c r="G136" s="26">
        <f>SUM(D136+E136+D137+E137)/6*F136/2</f>
        <v>8.5</v>
      </c>
    </row>
    <row r="137" spans="1:7" x14ac:dyDescent="0.25">
      <c r="A137" s="6"/>
      <c r="B137" s="18"/>
      <c r="C137" s="27"/>
      <c r="D137" s="4">
        <v>23.5</v>
      </c>
      <c r="E137" s="4">
        <v>9.5</v>
      </c>
      <c r="F137" s="27"/>
      <c r="G137" s="26"/>
    </row>
    <row r="138" spans="1:7" x14ac:dyDescent="0.25">
      <c r="A138" s="11"/>
      <c r="C138" s="4" t="s">
        <v>12</v>
      </c>
      <c r="D138" s="4">
        <v>23.5</v>
      </c>
      <c r="E138" s="4">
        <v>9.5</v>
      </c>
      <c r="F138" s="4">
        <v>8.5</v>
      </c>
      <c r="G138" s="15">
        <f>SUM(D138+E138)/6*F138</f>
        <v>46.75</v>
      </c>
    </row>
    <row r="139" spans="1:7" x14ac:dyDescent="0.25">
      <c r="A139" s="11"/>
      <c r="B139" s="6"/>
      <c r="C139" s="27" t="s">
        <v>10</v>
      </c>
      <c r="D139" s="4">
        <v>23.5</v>
      </c>
      <c r="E139" s="4">
        <v>9.5</v>
      </c>
      <c r="F139" s="27">
        <v>1.5</v>
      </c>
      <c r="G139" s="26">
        <f>SUM(D139+E139+D140+E140)/6*F139/2</f>
        <v>7.25</v>
      </c>
    </row>
    <row r="140" spans="1:7" x14ac:dyDescent="0.25">
      <c r="A140" s="11"/>
      <c r="B140" s="6"/>
      <c r="C140" s="27"/>
      <c r="D140" s="4">
        <v>17.5</v>
      </c>
      <c r="E140" s="4">
        <v>7.5</v>
      </c>
      <c r="F140" s="27"/>
      <c r="G140" s="26"/>
    </row>
    <row r="141" spans="1:7" x14ac:dyDescent="0.25">
      <c r="A141" s="11"/>
      <c r="B141" s="6"/>
      <c r="C141" s="4" t="s">
        <v>12</v>
      </c>
      <c r="D141" s="4">
        <v>17.5</v>
      </c>
      <c r="E141" s="4">
        <v>7.5</v>
      </c>
      <c r="F141" s="4">
        <v>3</v>
      </c>
      <c r="G141" s="15">
        <f>SUM(D141+E141)/6*F141</f>
        <v>12.5</v>
      </c>
    </row>
    <row r="142" spans="1:7" x14ac:dyDescent="0.25">
      <c r="A142" s="11"/>
      <c r="B142" s="6"/>
      <c r="C142" s="4" t="s">
        <v>13</v>
      </c>
      <c r="D142" s="4">
        <v>17.5</v>
      </c>
      <c r="E142" s="4">
        <v>7.5</v>
      </c>
      <c r="F142" s="4" t="s">
        <v>11</v>
      </c>
      <c r="G142" s="15">
        <f>SUM(D142*E142)/144</f>
        <v>0.91145833333333337</v>
      </c>
    </row>
    <row r="143" spans="1:7" x14ac:dyDescent="0.25">
      <c r="A143" s="11"/>
      <c r="B143" s="6" t="s">
        <v>76</v>
      </c>
      <c r="C143" s="4" t="s">
        <v>78</v>
      </c>
      <c r="D143" s="4">
        <v>16.5</v>
      </c>
      <c r="E143" s="4">
        <v>16.5</v>
      </c>
      <c r="F143" s="4">
        <v>0.5</v>
      </c>
      <c r="G143" s="15">
        <f>SUM(D143+E143)/6*F143*3</f>
        <v>8.25</v>
      </c>
    </row>
    <row r="144" spans="1:7" x14ac:dyDescent="0.25">
      <c r="A144" s="28" t="s">
        <v>14</v>
      </c>
      <c r="B144" s="28"/>
      <c r="C144" s="28"/>
      <c r="D144" s="28"/>
      <c r="E144" s="28"/>
      <c r="F144" s="28"/>
      <c r="G144" s="16">
        <f>SUM(G133:G143)</f>
        <v>109.74479166666666</v>
      </c>
    </row>
    <row r="145" spans="1:7" x14ac:dyDescent="0.25">
      <c r="A145" s="6"/>
      <c r="B145" s="6" t="s">
        <v>26</v>
      </c>
      <c r="C145" s="27" t="s">
        <v>10</v>
      </c>
      <c r="D145" s="4">
        <v>41.5</v>
      </c>
      <c r="E145" s="4">
        <v>11.5</v>
      </c>
      <c r="F145" s="27">
        <v>1.5</v>
      </c>
      <c r="G145" s="26">
        <f>SUM(D145+E145+D146+E146)/6*F145/2</f>
        <v>11</v>
      </c>
    </row>
    <row r="146" spans="1:7" x14ac:dyDescent="0.25">
      <c r="A146" s="6"/>
      <c r="B146" s="6"/>
      <c r="C146" s="27"/>
      <c r="D146" s="4">
        <v>25.5</v>
      </c>
      <c r="E146" s="4">
        <v>9.5</v>
      </c>
      <c r="F146" s="27"/>
      <c r="G146" s="26"/>
    </row>
    <row r="147" spans="1:7" x14ac:dyDescent="0.25">
      <c r="A147" s="11"/>
      <c r="C147" s="4" t="s">
        <v>12</v>
      </c>
      <c r="D147" s="4">
        <v>25.5</v>
      </c>
      <c r="E147" s="4">
        <v>9.5</v>
      </c>
      <c r="F147" s="4">
        <v>4</v>
      </c>
      <c r="G147" s="14">
        <f>SUM(D147+E147)/6*F147</f>
        <v>23.333333333333332</v>
      </c>
    </row>
    <row r="148" spans="1:7" x14ac:dyDescent="0.25">
      <c r="A148" s="11"/>
      <c r="B148" s="6"/>
      <c r="C148" s="27" t="s">
        <v>10</v>
      </c>
      <c r="D148" s="4">
        <v>25.5</v>
      </c>
      <c r="E148" s="4">
        <v>9.5</v>
      </c>
      <c r="F148" s="27">
        <v>1.5</v>
      </c>
      <c r="G148" s="26">
        <f>SUM(D148+E148+D149+E149)/6*F148/2</f>
        <v>8.5</v>
      </c>
    </row>
    <row r="149" spans="1:7" x14ac:dyDescent="0.25">
      <c r="A149" s="11"/>
      <c r="B149" s="6"/>
      <c r="C149" s="27"/>
      <c r="D149" s="4">
        <v>23.5</v>
      </c>
      <c r="E149" s="4">
        <v>9.5</v>
      </c>
      <c r="F149" s="27"/>
      <c r="G149" s="26"/>
    </row>
    <row r="150" spans="1:7" x14ac:dyDescent="0.25">
      <c r="A150" s="11"/>
      <c r="B150" s="6"/>
      <c r="C150" s="4" t="s">
        <v>12</v>
      </c>
      <c r="D150" s="4">
        <v>23.5</v>
      </c>
      <c r="E150" s="4">
        <v>9.5</v>
      </c>
      <c r="F150" s="4">
        <v>7</v>
      </c>
      <c r="G150" s="15">
        <f>SUM(D150+E150)/6*F150</f>
        <v>38.5</v>
      </c>
    </row>
    <row r="151" spans="1:7" x14ac:dyDescent="0.25">
      <c r="A151" s="11"/>
      <c r="B151" s="6"/>
      <c r="C151" s="27" t="s">
        <v>10</v>
      </c>
      <c r="D151" s="4">
        <v>23.5</v>
      </c>
      <c r="E151" s="4">
        <v>9.5</v>
      </c>
      <c r="F151" s="27">
        <v>1.5</v>
      </c>
      <c r="G151" s="26">
        <f>SUM(D151+E151+D152+E152)/6*F151/2</f>
        <v>7.75</v>
      </c>
    </row>
    <row r="152" spans="1:7" x14ac:dyDescent="0.25">
      <c r="A152" s="11"/>
      <c r="B152" s="6"/>
      <c r="C152" s="27"/>
      <c r="D152" s="4">
        <v>19.5</v>
      </c>
      <c r="E152" s="4">
        <v>9.5</v>
      </c>
      <c r="F152" s="27"/>
      <c r="G152" s="26"/>
    </row>
    <row r="153" spans="1:7" x14ac:dyDescent="0.25">
      <c r="A153" s="11"/>
      <c r="B153" s="6"/>
      <c r="C153" s="4" t="s">
        <v>12</v>
      </c>
      <c r="D153" s="4">
        <v>19.5</v>
      </c>
      <c r="E153" s="4">
        <v>9.5</v>
      </c>
      <c r="F153" s="4">
        <v>9</v>
      </c>
      <c r="G153" s="15">
        <f>SUM(D153+E153)/6*F153</f>
        <v>43.5</v>
      </c>
    </row>
    <row r="154" spans="1:7" x14ac:dyDescent="0.25">
      <c r="A154" s="11"/>
      <c r="B154" s="6"/>
      <c r="C154" s="27" t="s">
        <v>10</v>
      </c>
      <c r="D154" s="4">
        <v>19.5</v>
      </c>
      <c r="E154" s="4">
        <v>9.5</v>
      </c>
      <c r="F154" s="27">
        <v>1.5</v>
      </c>
      <c r="G154" s="26">
        <f>SUM(D154+E154+D155+E155)/6*F154/2</f>
        <v>6.75</v>
      </c>
    </row>
    <row r="155" spans="1:7" x14ac:dyDescent="0.25">
      <c r="A155" s="11"/>
      <c r="B155" s="6"/>
      <c r="C155" s="27"/>
      <c r="D155" s="4">
        <v>17.5</v>
      </c>
      <c r="E155" s="4">
        <v>7.5</v>
      </c>
      <c r="F155" s="27"/>
      <c r="G155" s="26"/>
    </row>
    <row r="156" spans="1:7" x14ac:dyDescent="0.25">
      <c r="A156" s="11"/>
      <c r="B156" s="6"/>
      <c r="C156" s="4" t="s">
        <v>12</v>
      </c>
      <c r="D156" s="4">
        <v>17.5</v>
      </c>
      <c r="E156" s="4">
        <v>7.5</v>
      </c>
      <c r="F156" s="4">
        <v>2.5</v>
      </c>
      <c r="G156" s="15">
        <f>SUM(D156+E156)/6*F156</f>
        <v>10.416666666666668</v>
      </c>
    </row>
    <row r="157" spans="1:7" x14ac:dyDescent="0.25">
      <c r="A157" s="11"/>
      <c r="B157" s="6"/>
      <c r="C157" s="4" t="s">
        <v>13</v>
      </c>
      <c r="D157" s="4">
        <v>17.5</v>
      </c>
      <c r="E157" s="4">
        <v>7.5</v>
      </c>
      <c r="F157" s="4" t="s">
        <v>11</v>
      </c>
      <c r="G157" s="15">
        <f>SUM(D157*E157)/144</f>
        <v>0.91145833333333337</v>
      </c>
    </row>
    <row r="158" spans="1:7" x14ac:dyDescent="0.25">
      <c r="A158" s="11"/>
      <c r="B158" s="6" t="s">
        <v>79</v>
      </c>
      <c r="C158" s="4" t="s">
        <v>78</v>
      </c>
      <c r="D158" s="4">
        <v>16.5</v>
      </c>
      <c r="E158" s="4">
        <v>16.5</v>
      </c>
      <c r="F158" s="4">
        <v>0.5</v>
      </c>
      <c r="G158" s="15">
        <f>SUM(D158+E158)/6*F158*4</f>
        <v>11</v>
      </c>
    </row>
    <row r="159" spans="1:7" x14ac:dyDescent="0.25">
      <c r="A159" s="28" t="s">
        <v>14</v>
      </c>
      <c r="B159" s="28"/>
      <c r="C159" s="28"/>
      <c r="D159" s="28"/>
      <c r="E159" s="28"/>
      <c r="F159" s="28"/>
      <c r="G159" s="16">
        <f>SUM(G145:G158)</f>
        <v>161.66145833333331</v>
      </c>
    </row>
    <row r="160" spans="1:7" x14ac:dyDescent="0.25">
      <c r="A160" s="6"/>
      <c r="B160" s="6" t="s">
        <v>27</v>
      </c>
      <c r="C160" s="27" t="s">
        <v>10</v>
      </c>
      <c r="D160" s="4">
        <v>41.5</v>
      </c>
      <c r="E160" s="4">
        <v>11.5</v>
      </c>
      <c r="F160" s="27">
        <v>1.5</v>
      </c>
      <c r="G160" s="26">
        <f>SUM(D160+E160+D161+E161)/6*F160/2</f>
        <v>11</v>
      </c>
    </row>
    <row r="161" spans="1:7" x14ac:dyDescent="0.25">
      <c r="A161" s="6"/>
      <c r="B161" s="6"/>
      <c r="C161" s="27"/>
      <c r="D161" s="4">
        <v>25.5</v>
      </c>
      <c r="E161" s="4">
        <v>9.5</v>
      </c>
      <c r="F161" s="27"/>
      <c r="G161" s="26"/>
    </row>
    <row r="162" spans="1:7" x14ac:dyDescent="0.25">
      <c r="A162" s="11"/>
      <c r="C162" s="4" t="s">
        <v>12</v>
      </c>
      <c r="D162" s="4">
        <v>33.5</v>
      </c>
      <c r="E162" s="4">
        <v>9.5</v>
      </c>
      <c r="F162" s="4">
        <v>4</v>
      </c>
      <c r="G162" s="14">
        <f>SUM(D162+E162)/6*F162</f>
        <v>28.666666666666668</v>
      </c>
    </row>
    <row r="163" spans="1:7" x14ac:dyDescent="0.25">
      <c r="A163" s="11"/>
      <c r="B163" s="6"/>
      <c r="C163" s="27" t="s">
        <v>10</v>
      </c>
      <c r="D163" s="4">
        <v>33.5</v>
      </c>
      <c r="E163" s="4">
        <v>9.5</v>
      </c>
      <c r="F163" s="27">
        <v>1.5</v>
      </c>
      <c r="G163" s="26">
        <f>SUM(D163+E163+D164+E164)/6*F163/2</f>
        <v>9.5</v>
      </c>
    </row>
    <row r="164" spans="1:7" x14ac:dyDescent="0.25">
      <c r="A164" s="11"/>
      <c r="B164" s="6"/>
      <c r="C164" s="27"/>
      <c r="D164" s="4">
        <v>23.5</v>
      </c>
      <c r="E164" s="4">
        <v>9.5</v>
      </c>
      <c r="F164" s="27"/>
      <c r="G164" s="26"/>
    </row>
    <row r="165" spans="1:7" x14ac:dyDescent="0.25">
      <c r="A165" s="11"/>
      <c r="B165" s="6"/>
      <c r="C165" s="4" t="s">
        <v>12</v>
      </c>
      <c r="D165" s="4">
        <v>23.5</v>
      </c>
      <c r="E165" s="4">
        <v>9.5</v>
      </c>
      <c r="F165" s="4">
        <v>8.5</v>
      </c>
      <c r="G165" s="15">
        <f>SUM(D165+E165)/6*F165</f>
        <v>46.75</v>
      </c>
    </row>
    <row r="166" spans="1:7" x14ac:dyDescent="0.25">
      <c r="A166" s="11"/>
      <c r="B166" s="6"/>
      <c r="C166" s="27" t="s">
        <v>10</v>
      </c>
      <c r="D166" s="4">
        <v>23.5</v>
      </c>
      <c r="E166" s="4">
        <v>9.5</v>
      </c>
      <c r="F166" s="27">
        <v>1.5</v>
      </c>
      <c r="G166" s="26">
        <f>SUM(D166+E166+D167+E167)/6*F166/2</f>
        <v>7.75</v>
      </c>
    </row>
    <row r="167" spans="1:7" x14ac:dyDescent="0.25">
      <c r="A167" s="11"/>
      <c r="B167" s="6"/>
      <c r="C167" s="27"/>
      <c r="D167" s="4">
        <v>19.5</v>
      </c>
      <c r="E167" s="4">
        <v>9.5</v>
      </c>
      <c r="F167" s="27"/>
      <c r="G167" s="26"/>
    </row>
    <row r="168" spans="1:7" x14ac:dyDescent="0.25">
      <c r="A168" s="11"/>
      <c r="B168" s="6"/>
      <c r="C168" s="4" t="s">
        <v>12</v>
      </c>
      <c r="D168" s="4">
        <v>19.5</v>
      </c>
      <c r="E168" s="4">
        <v>9.5</v>
      </c>
      <c r="F168" s="4">
        <v>11.5</v>
      </c>
      <c r="G168" s="15">
        <f>SUM(D168+E168)/6*F168</f>
        <v>55.583333333333329</v>
      </c>
    </row>
    <row r="169" spans="1:7" x14ac:dyDescent="0.25">
      <c r="A169" s="11"/>
      <c r="B169" s="6"/>
      <c r="C169" s="27" t="s">
        <v>10</v>
      </c>
      <c r="D169" s="4">
        <v>19.5</v>
      </c>
      <c r="E169" s="4">
        <v>9.5</v>
      </c>
      <c r="F169" s="27">
        <v>1.5</v>
      </c>
      <c r="G169" s="26">
        <f>SUM(D169+E169+D170+E170)/6*F169/2</f>
        <v>6.75</v>
      </c>
    </row>
    <row r="170" spans="1:7" x14ac:dyDescent="0.25">
      <c r="A170" s="11"/>
      <c r="B170" s="6"/>
      <c r="C170" s="27"/>
      <c r="D170" s="4">
        <v>17.5</v>
      </c>
      <c r="E170" s="4">
        <v>7.5</v>
      </c>
      <c r="F170" s="27"/>
      <c r="G170" s="26"/>
    </row>
    <row r="171" spans="1:7" x14ac:dyDescent="0.25">
      <c r="A171" s="11"/>
      <c r="B171" s="6"/>
      <c r="C171" s="4" t="s">
        <v>12</v>
      </c>
      <c r="D171" s="4">
        <v>17.5</v>
      </c>
      <c r="E171" s="4">
        <v>7.5</v>
      </c>
      <c r="F171" s="4">
        <v>2.5</v>
      </c>
      <c r="G171" s="15">
        <f>SUM(D171+E171)/6*F171</f>
        <v>10.416666666666668</v>
      </c>
    </row>
    <row r="172" spans="1:7" x14ac:dyDescent="0.25">
      <c r="A172" s="11"/>
      <c r="B172" s="6"/>
      <c r="C172" s="4" t="s">
        <v>13</v>
      </c>
      <c r="D172" s="4">
        <v>17.5</v>
      </c>
      <c r="E172" s="4">
        <v>7.5</v>
      </c>
      <c r="F172" s="4" t="s">
        <v>11</v>
      </c>
      <c r="G172" s="15">
        <f>SUM(D172*E172)/144</f>
        <v>0.91145833333333337</v>
      </c>
    </row>
    <row r="173" spans="1:7" x14ac:dyDescent="0.25">
      <c r="A173" s="11"/>
      <c r="B173" s="6" t="s">
        <v>79</v>
      </c>
      <c r="C173" s="4" t="s">
        <v>78</v>
      </c>
      <c r="D173" s="4">
        <v>16.5</v>
      </c>
      <c r="E173" s="4">
        <v>16.5</v>
      </c>
      <c r="F173" s="4">
        <v>0.5</v>
      </c>
      <c r="G173" s="15">
        <f>SUM(D173+E173)/6*F173*4</f>
        <v>11</v>
      </c>
    </row>
    <row r="174" spans="1:7" x14ac:dyDescent="0.25">
      <c r="A174" s="28" t="s">
        <v>14</v>
      </c>
      <c r="B174" s="28"/>
      <c r="C174" s="28"/>
      <c r="D174" s="28"/>
      <c r="E174" s="28"/>
      <c r="F174" s="28"/>
      <c r="G174" s="16">
        <f>SUM(G160:G173)</f>
        <v>188.328125</v>
      </c>
    </row>
    <row r="175" spans="1:7" x14ac:dyDescent="0.25">
      <c r="A175" s="6"/>
      <c r="B175" s="6" t="s">
        <v>28</v>
      </c>
      <c r="C175" s="27" t="s">
        <v>10</v>
      </c>
      <c r="D175" s="4">
        <v>41.5</v>
      </c>
      <c r="E175" s="4">
        <v>11.5</v>
      </c>
      <c r="F175" s="27">
        <v>1.5</v>
      </c>
      <c r="G175" s="26">
        <f>SUM(D175+E175+D176+E176)/6*F175/2</f>
        <v>11</v>
      </c>
    </row>
    <row r="176" spans="1:7" x14ac:dyDescent="0.25">
      <c r="A176" s="6"/>
      <c r="B176" s="6"/>
      <c r="C176" s="27"/>
      <c r="D176" s="4">
        <v>25.5</v>
      </c>
      <c r="E176" s="4">
        <v>9.5</v>
      </c>
      <c r="F176" s="27"/>
      <c r="G176" s="26"/>
    </row>
    <row r="177" spans="1:7" x14ac:dyDescent="0.25">
      <c r="A177" s="11"/>
      <c r="C177" s="4" t="s">
        <v>12</v>
      </c>
      <c r="D177" s="4">
        <v>25.5</v>
      </c>
      <c r="E177" s="4">
        <v>9.5</v>
      </c>
      <c r="F177" s="4">
        <v>3</v>
      </c>
      <c r="G177" s="14">
        <f>SUM(D177+E177)/6*F177</f>
        <v>17.5</v>
      </c>
    </row>
    <row r="178" spans="1:7" x14ac:dyDescent="0.25">
      <c r="A178" s="11"/>
      <c r="B178" s="6"/>
      <c r="C178" s="27" t="s">
        <v>10</v>
      </c>
      <c r="D178" s="4">
        <v>25.5</v>
      </c>
      <c r="E178" s="4">
        <v>9.5</v>
      </c>
      <c r="F178" s="27">
        <v>1.5</v>
      </c>
      <c r="G178" s="26">
        <f>SUM(D178+E178+D179+E179)/6*F178/2</f>
        <v>8.5</v>
      </c>
    </row>
    <row r="179" spans="1:7" x14ac:dyDescent="0.25">
      <c r="A179" s="11"/>
      <c r="B179" s="6"/>
      <c r="C179" s="27"/>
      <c r="D179" s="4">
        <v>23.5</v>
      </c>
      <c r="E179" s="4">
        <v>9.5</v>
      </c>
      <c r="F179" s="27"/>
      <c r="G179" s="26"/>
    </row>
    <row r="180" spans="1:7" x14ac:dyDescent="0.25">
      <c r="A180" s="11"/>
      <c r="B180" s="6"/>
      <c r="C180" s="4" t="s">
        <v>12</v>
      </c>
      <c r="D180" s="4">
        <v>23.5</v>
      </c>
      <c r="E180" s="4">
        <v>9.5</v>
      </c>
      <c r="F180" s="4">
        <v>7.5</v>
      </c>
      <c r="G180" s="15">
        <f>SUM(D180+E180)/6*F180</f>
        <v>41.25</v>
      </c>
    </row>
    <row r="181" spans="1:7" x14ac:dyDescent="0.25">
      <c r="A181" s="11"/>
      <c r="B181" s="6"/>
      <c r="C181" s="27" t="s">
        <v>10</v>
      </c>
      <c r="D181" s="4">
        <v>23.5</v>
      </c>
      <c r="E181" s="4">
        <v>9.5</v>
      </c>
      <c r="F181" s="27">
        <v>1.5</v>
      </c>
      <c r="G181" s="26">
        <f>SUM(D181+E181+D182+E182)/6*F181/2</f>
        <v>7.75</v>
      </c>
    </row>
    <row r="182" spans="1:7" x14ac:dyDescent="0.25">
      <c r="A182" s="11"/>
      <c r="B182" s="6"/>
      <c r="C182" s="27"/>
      <c r="D182" s="4">
        <v>19.5</v>
      </c>
      <c r="E182" s="4">
        <v>9.5</v>
      </c>
      <c r="F182" s="27"/>
      <c r="G182" s="26"/>
    </row>
    <row r="183" spans="1:7" x14ac:dyDescent="0.25">
      <c r="A183" s="11"/>
      <c r="B183" s="6"/>
      <c r="C183" s="4" t="s">
        <v>12</v>
      </c>
      <c r="D183" s="4">
        <v>19.5</v>
      </c>
      <c r="E183" s="4">
        <v>9.5</v>
      </c>
      <c r="F183" s="4">
        <v>13</v>
      </c>
      <c r="G183" s="15">
        <f>SUM(D183+E183)/6*F183</f>
        <v>62.833333333333329</v>
      </c>
    </row>
    <row r="184" spans="1:7" x14ac:dyDescent="0.25">
      <c r="A184" s="11"/>
      <c r="B184" s="6"/>
      <c r="C184" s="27" t="s">
        <v>10</v>
      </c>
      <c r="D184" s="4">
        <v>19.5</v>
      </c>
      <c r="E184" s="4">
        <v>9.5</v>
      </c>
      <c r="F184" s="27">
        <v>1.5</v>
      </c>
      <c r="G184" s="26">
        <f>SUM(D184+E184+D185+E185)/6*F184/2</f>
        <v>6.75</v>
      </c>
    </row>
    <row r="185" spans="1:7" x14ac:dyDescent="0.25">
      <c r="A185" s="11"/>
      <c r="B185" s="6"/>
      <c r="C185" s="27"/>
      <c r="D185" s="4">
        <v>17.5</v>
      </c>
      <c r="E185" s="4">
        <v>7.5</v>
      </c>
      <c r="F185" s="27"/>
      <c r="G185" s="26"/>
    </row>
    <row r="186" spans="1:7" x14ac:dyDescent="0.25">
      <c r="A186" s="11"/>
      <c r="B186" s="6"/>
      <c r="C186" s="4" t="s">
        <v>12</v>
      </c>
      <c r="D186" s="4">
        <v>17.5</v>
      </c>
      <c r="E186" s="4">
        <v>7.5</v>
      </c>
      <c r="F186" s="4">
        <v>4</v>
      </c>
      <c r="G186" s="15">
        <f>SUM(D186+E186)/6*F186</f>
        <v>16.666666666666668</v>
      </c>
    </row>
    <row r="187" spans="1:7" x14ac:dyDescent="0.25">
      <c r="A187" s="11"/>
      <c r="B187" s="6"/>
      <c r="C187" s="4" t="s">
        <v>13</v>
      </c>
      <c r="D187" s="4">
        <v>17.5</v>
      </c>
      <c r="E187" s="4">
        <v>7.5</v>
      </c>
      <c r="F187" s="4" t="s">
        <v>11</v>
      </c>
      <c r="G187" s="15">
        <f>SUM(D187*E187)/144</f>
        <v>0.91145833333333337</v>
      </c>
    </row>
    <row r="188" spans="1:7" x14ac:dyDescent="0.25">
      <c r="A188" s="11"/>
      <c r="B188" s="6" t="s">
        <v>79</v>
      </c>
      <c r="C188" s="4" t="s">
        <v>78</v>
      </c>
      <c r="D188" s="4">
        <v>16.5</v>
      </c>
      <c r="E188" s="4">
        <v>16.5</v>
      </c>
      <c r="F188" s="4">
        <v>0.5</v>
      </c>
      <c r="G188" s="15">
        <f>SUM(D188+E188)/6*F188*4</f>
        <v>11</v>
      </c>
    </row>
    <row r="189" spans="1:7" x14ac:dyDescent="0.25">
      <c r="A189" s="28" t="s">
        <v>14</v>
      </c>
      <c r="B189" s="28"/>
      <c r="C189" s="28"/>
      <c r="D189" s="28"/>
      <c r="E189" s="28"/>
      <c r="F189" s="28"/>
      <c r="G189" s="16">
        <f>SUM(G175:G188)</f>
        <v>184.16145833333331</v>
      </c>
    </row>
    <row r="190" spans="1:7" x14ac:dyDescent="0.25">
      <c r="A190" s="6"/>
      <c r="B190" s="6" t="s">
        <v>29</v>
      </c>
      <c r="C190" s="27" t="s">
        <v>10</v>
      </c>
      <c r="D190" s="4">
        <v>41.5</v>
      </c>
      <c r="E190" s="4">
        <v>11.5</v>
      </c>
      <c r="F190" s="27">
        <v>1.5</v>
      </c>
      <c r="G190" s="26">
        <f>SUM(D190+E190+D191+E191)/6*F190/2</f>
        <v>11</v>
      </c>
    </row>
    <row r="191" spans="1:7" x14ac:dyDescent="0.25">
      <c r="A191" s="6"/>
      <c r="B191" s="6"/>
      <c r="C191" s="27"/>
      <c r="D191" s="4">
        <v>25.5</v>
      </c>
      <c r="E191" s="4">
        <v>9.5</v>
      </c>
      <c r="F191" s="27"/>
      <c r="G191" s="26"/>
    </row>
    <row r="192" spans="1:7" x14ac:dyDescent="0.25">
      <c r="A192" s="11"/>
      <c r="C192" s="4" t="s">
        <v>12</v>
      </c>
      <c r="D192" s="4">
        <v>25.5</v>
      </c>
      <c r="E192" s="4">
        <v>9.5</v>
      </c>
      <c r="F192" s="4">
        <v>3</v>
      </c>
      <c r="G192" s="14">
        <f>SUM(D192+E192)/6*F192</f>
        <v>17.5</v>
      </c>
    </row>
    <row r="193" spans="1:7" x14ac:dyDescent="0.25">
      <c r="A193" s="11"/>
      <c r="B193" s="6"/>
      <c r="C193" s="27" t="s">
        <v>10</v>
      </c>
      <c r="D193" s="4">
        <v>25.5</v>
      </c>
      <c r="E193" s="4">
        <v>9.5</v>
      </c>
      <c r="F193" s="27">
        <v>1.5</v>
      </c>
      <c r="G193" s="26">
        <f>SUM(D193+E193+D194+E194)/6*F193/2</f>
        <v>8.5</v>
      </c>
    </row>
    <row r="194" spans="1:7" x14ac:dyDescent="0.25">
      <c r="A194" s="11"/>
      <c r="B194" s="6"/>
      <c r="C194" s="27"/>
      <c r="D194" s="4">
        <v>23.5</v>
      </c>
      <c r="E194" s="4">
        <v>9.5</v>
      </c>
      <c r="F194" s="27"/>
      <c r="G194" s="26"/>
    </row>
    <row r="195" spans="1:7" x14ac:dyDescent="0.25">
      <c r="A195" s="11"/>
      <c r="B195" s="6"/>
      <c r="C195" s="4" t="s">
        <v>12</v>
      </c>
      <c r="D195" s="4">
        <v>23.5</v>
      </c>
      <c r="E195" s="4">
        <v>9.5</v>
      </c>
      <c r="F195" s="4">
        <v>7</v>
      </c>
      <c r="G195" s="15">
        <f>SUM(D195+E195)/6*F195</f>
        <v>38.5</v>
      </c>
    </row>
    <row r="196" spans="1:7" x14ac:dyDescent="0.25">
      <c r="A196" s="11"/>
      <c r="B196" s="6"/>
      <c r="C196" s="27" t="s">
        <v>10</v>
      </c>
      <c r="D196" s="4">
        <v>23.5</v>
      </c>
      <c r="E196" s="4">
        <v>9.5</v>
      </c>
      <c r="F196" s="27">
        <v>1.5</v>
      </c>
      <c r="G196" s="26">
        <f>SUM(D196+E196+D197+E197)/6*F196/2</f>
        <v>7.75</v>
      </c>
    </row>
    <row r="197" spans="1:7" x14ac:dyDescent="0.25">
      <c r="A197" s="11"/>
      <c r="B197" s="6"/>
      <c r="C197" s="27"/>
      <c r="D197" s="4">
        <v>19.5</v>
      </c>
      <c r="E197" s="4">
        <v>9.5</v>
      </c>
      <c r="F197" s="27"/>
      <c r="G197" s="26"/>
    </row>
    <row r="198" spans="1:7" x14ac:dyDescent="0.25">
      <c r="A198" s="11"/>
      <c r="B198" s="6"/>
      <c r="C198" s="4" t="s">
        <v>12</v>
      </c>
      <c r="D198" s="4">
        <v>19.5</v>
      </c>
      <c r="E198" s="4">
        <v>9.5</v>
      </c>
      <c r="F198" s="4">
        <v>13</v>
      </c>
      <c r="G198" s="15">
        <f>SUM(D198+E198)/6*F198</f>
        <v>62.833333333333329</v>
      </c>
    </row>
    <row r="199" spans="1:7" x14ac:dyDescent="0.25">
      <c r="A199" s="11"/>
      <c r="B199" s="6"/>
      <c r="C199" s="27" t="s">
        <v>10</v>
      </c>
      <c r="D199" s="4">
        <v>19.5</v>
      </c>
      <c r="E199" s="4">
        <v>9.5</v>
      </c>
      <c r="F199" s="27">
        <v>1.5</v>
      </c>
      <c r="G199" s="26">
        <f>SUM(D199+E199+D200+E200)/6*F199/2</f>
        <v>6.75</v>
      </c>
    </row>
    <row r="200" spans="1:7" x14ac:dyDescent="0.25">
      <c r="A200" s="11"/>
      <c r="B200" s="6"/>
      <c r="C200" s="27"/>
      <c r="D200" s="4">
        <v>17.5</v>
      </c>
      <c r="E200" s="4">
        <v>7.5</v>
      </c>
      <c r="F200" s="27"/>
      <c r="G200" s="26"/>
    </row>
    <row r="201" spans="1:7" x14ac:dyDescent="0.25">
      <c r="A201" s="11"/>
      <c r="B201" s="6"/>
      <c r="C201" s="4" t="s">
        <v>12</v>
      </c>
      <c r="D201" s="4">
        <v>17.5</v>
      </c>
      <c r="E201" s="4">
        <v>7.5</v>
      </c>
      <c r="F201" s="4">
        <v>5</v>
      </c>
      <c r="G201" s="15">
        <f>SUM(D201+E201)/6*F201</f>
        <v>20.833333333333336</v>
      </c>
    </row>
    <row r="202" spans="1:7" x14ac:dyDescent="0.25">
      <c r="A202" s="11"/>
      <c r="B202" s="6"/>
      <c r="C202" s="4" t="s">
        <v>13</v>
      </c>
      <c r="D202" s="4">
        <v>17.5</v>
      </c>
      <c r="E202" s="4">
        <v>7.5</v>
      </c>
      <c r="F202" s="4" t="s">
        <v>11</v>
      </c>
      <c r="G202" s="15">
        <f>SUM(D202*E202)/144</f>
        <v>0.91145833333333337</v>
      </c>
    </row>
    <row r="203" spans="1:7" x14ac:dyDescent="0.25">
      <c r="A203" s="11"/>
      <c r="B203" s="6" t="s">
        <v>79</v>
      </c>
      <c r="C203" s="4" t="s">
        <v>78</v>
      </c>
      <c r="D203" s="4">
        <v>16.5</v>
      </c>
      <c r="E203" s="4">
        <v>16.5</v>
      </c>
      <c r="F203" s="4">
        <v>0.5</v>
      </c>
      <c r="G203" s="15">
        <f>SUM(D203+E203)/6*F203*4</f>
        <v>11</v>
      </c>
    </row>
    <row r="204" spans="1:7" x14ac:dyDescent="0.25">
      <c r="A204" s="28" t="s">
        <v>14</v>
      </c>
      <c r="B204" s="28"/>
      <c r="C204" s="28"/>
      <c r="D204" s="28"/>
      <c r="E204" s="28"/>
      <c r="F204" s="28"/>
      <c r="G204" s="16">
        <f>SUM(G190:G203)</f>
        <v>185.578125</v>
      </c>
    </row>
    <row r="205" spans="1:7" x14ac:dyDescent="0.25">
      <c r="A205" s="6"/>
      <c r="B205" s="6" t="s">
        <v>30</v>
      </c>
      <c r="C205" s="27" t="s">
        <v>10</v>
      </c>
      <c r="D205" s="4">
        <v>41.5</v>
      </c>
      <c r="E205" s="4">
        <v>11.5</v>
      </c>
      <c r="F205" s="27">
        <v>1.5</v>
      </c>
      <c r="G205" s="26">
        <f>SUM(D205+E205+D206+E206)/6*F205/2</f>
        <v>11</v>
      </c>
    </row>
    <row r="206" spans="1:7" x14ac:dyDescent="0.25">
      <c r="A206" s="6"/>
      <c r="B206" s="6"/>
      <c r="C206" s="27"/>
      <c r="D206" s="4">
        <v>25.5</v>
      </c>
      <c r="E206" s="4">
        <v>9.5</v>
      </c>
      <c r="F206" s="27"/>
      <c r="G206" s="26"/>
    </row>
    <row r="207" spans="1:7" x14ac:dyDescent="0.25">
      <c r="A207" s="11"/>
      <c r="C207" s="4" t="s">
        <v>12</v>
      </c>
      <c r="D207" s="4">
        <v>25.5</v>
      </c>
      <c r="E207" s="4">
        <v>9.5</v>
      </c>
      <c r="F207" s="4">
        <v>2</v>
      </c>
      <c r="G207" s="14">
        <f>SUM(D207+E207)/6*F207</f>
        <v>11.666666666666666</v>
      </c>
    </row>
    <row r="208" spans="1:7" x14ac:dyDescent="0.25">
      <c r="A208" s="11"/>
      <c r="B208" s="6"/>
      <c r="C208" s="27" t="s">
        <v>10</v>
      </c>
      <c r="D208" s="4">
        <v>25.5</v>
      </c>
      <c r="E208" s="4">
        <v>9.5</v>
      </c>
      <c r="F208" s="27">
        <v>1.5</v>
      </c>
      <c r="G208" s="26">
        <f>SUM(D208+E208+D209+E209)/6*F208/2</f>
        <v>8.5</v>
      </c>
    </row>
    <row r="209" spans="1:7" x14ac:dyDescent="0.25">
      <c r="A209" s="11"/>
      <c r="B209" s="6"/>
      <c r="C209" s="27"/>
      <c r="D209" s="4">
        <v>23.5</v>
      </c>
      <c r="E209" s="4">
        <v>9.5</v>
      </c>
      <c r="F209" s="27"/>
      <c r="G209" s="26"/>
    </row>
    <row r="210" spans="1:7" x14ac:dyDescent="0.25">
      <c r="A210" s="11"/>
      <c r="B210" s="6"/>
      <c r="C210" s="4" t="s">
        <v>12</v>
      </c>
      <c r="D210" s="4">
        <v>23.5</v>
      </c>
      <c r="E210" s="4">
        <v>9.5</v>
      </c>
      <c r="F210" s="4">
        <v>9.66</v>
      </c>
      <c r="G210" s="15">
        <f>SUM(D210+E210)/6*F210</f>
        <v>53.13</v>
      </c>
    </row>
    <row r="211" spans="1:7" x14ac:dyDescent="0.25">
      <c r="A211" s="11"/>
      <c r="B211" s="6"/>
      <c r="C211" s="27" t="s">
        <v>10</v>
      </c>
      <c r="D211" s="4">
        <v>23.5</v>
      </c>
      <c r="E211" s="4">
        <v>9.5</v>
      </c>
      <c r="F211" s="27">
        <v>1.5</v>
      </c>
      <c r="G211" s="26">
        <f>SUM(D211+E211+D212+E212)/6*F211/2</f>
        <v>7.75</v>
      </c>
    </row>
    <row r="212" spans="1:7" x14ac:dyDescent="0.25">
      <c r="A212" s="11"/>
      <c r="B212" s="6"/>
      <c r="C212" s="27"/>
      <c r="D212" s="4">
        <v>19.5</v>
      </c>
      <c r="E212" s="4">
        <v>9.5</v>
      </c>
      <c r="F212" s="27"/>
      <c r="G212" s="26"/>
    </row>
    <row r="213" spans="1:7" x14ac:dyDescent="0.25">
      <c r="A213" s="11"/>
      <c r="B213" s="6"/>
      <c r="C213" s="4" t="s">
        <v>12</v>
      </c>
      <c r="D213" s="4">
        <v>19.5</v>
      </c>
      <c r="E213" s="4">
        <v>9.5</v>
      </c>
      <c r="F213" s="4">
        <v>10.16</v>
      </c>
      <c r="G213" s="15">
        <f>SUM(D213+E213)/6*F213</f>
        <v>49.106666666666662</v>
      </c>
    </row>
    <row r="214" spans="1:7" x14ac:dyDescent="0.25">
      <c r="A214" s="11"/>
      <c r="B214" s="6"/>
      <c r="C214" s="27" t="s">
        <v>10</v>
      </c>
      <c r="D214" s="4">
        <v>19.5</v>
      </c>
      <c r="E214" s="4">
        <v>9.5</v>
      </c>
      <c r="F214" s="27">
        <v>1.5</v>
      </c>
      <c r="G214" s="26">
        <f>SUM(D214+E214+D215+E215)/6*F214/2</f>
        <v>6.75</v>
      </c>
    </row>
    <row r="215" spans="1:7" x14ac:dyDescent="0.25">
      <c r="A215" s="11"/>
      <c r="B215" s="6"/>
      <c r="C215" s="27"/>
      <c r="D215" s="4">
        <v>17.5</v>
      </c>
      <c r="E215" s="4">
        <v>7.5</v>
      </c>
      <c r="F215" s="27"/>
      <c r="G215" s="26"/>
    </row>
    <row r="216" spans="1:7" x14ac:dyDescent="0.25">
      <c r="A216" s="11"/>
      <c r="B216" s="6"/>
      <c r="C216" s="4" t="s">
        <v>12</v>
      </c>
      <c r="D216" s="4">
        <v>17.5</v>
      </c>
      <c r="E216" s="4">
        <v>7.5</v>
      </c>
      <c r="F216" s="4">
        <v>9.83</v>
      </c>
      <c r="G216" s="15">
        <f>SUM(D216+E216)/6*F216</f>
        <v>40.958333333333336</v>
      </c>
    </row>
    <row r="217" spans="1:7" x14ac:dyDescent="0.25">
      <c r="A217" s="11"/>
      <c r="B217" s="6"/>
      <c r="C217" s="4" t="s">
        <v>13</v>
      </c>
      <c r="D217" s="4">
        <v>17.5</v>
      </c>
      <c r="E217" s="4">
        <v>7.5</v>
      </c>
      <c r="F217" s="4" t="s">
        <v>11</v>
      </c>
      <c r="G217" s="15">
        <f>SUM(D217*E217)/144</f>
        <v>0.91145833333333337</v>
      </c>
    </row>
    <row r="218" spans="1:7" x14ac:dyDescent="0.25">
      <c r="A218" s="11"/>
      <c r="B218" s="6" t="s">
        <v>79</v>
      </c>
      <c r="C218" s="4" t="s">
        <v>78</v>
      </c>
      <c r="D218" s="4">
        <v>16.5</v>
      </c>
      <c r="E218" s="4">
        <v>16.5</v>
      </c>
      <c r="F218" s="4">
        <v>0.5</v>
      </c>
      <c r="G218" s="15">
        <f>SUM(D218+E218)/6*F218*4</f>
        <v>11</v>
      </c>
    </row>
    <row r="219" spans="1:7" x14ac:dyDescent="0.25">
      <c r="A219" s="28" t="s">
        <v>14</v>
      </c>
      <c r="B219" s="28"/>
      <c r="C219" s="28"/>
      <c r="D219" s="28"/>
      <c r="E219" s="28"/>
      <c r="F219" s="28"/>
      <c r="G219" s="16">
        <f>SUM(G205:G218)</f>
        <v>200.77312500000002</v>
      </c>
    </row>
    <row r="220" spans="1:7" x14ac:dyDescent="0.25">
      <c r="A220" s="6"/>
      <c r="B220" s="6" t="s">
        <v>31</v>
      </c>
      <c r="C220" s="27" t="s">
        <v>10</v>
      </c>
      <c r="D220" s="4">
        <v>41.5</v>
      </c>
      <c r="E220" s="4">
        <v>11.5</v>
      </c>
      <c r="F220" s="27">
        <v>1.5</v>
      </c>
      <c r="G220" s="26">
        <f>SUM(D220+E220+D221+E221)/6*F220/2</f>
        <v>11</v>
      </c>
    </row>
    <row r="221" spans="1:7" x14ac:dyDescent="0.25">
      <c r="A221" s="6"/>
      <c r="B221" s="6"/>
      <c r="C221" s="27"/>
      <c r="D221" s="4">
        <v>25.5</v>
      </c>
      <c r="E221" s="4">
        <v>9.5</v>
      </c>
      <c r="F221" s="27"/>
      <c r="G221" s="26"/>
    </row>
    <row r="222" spans="1:7" x14ac:dyDescent="0.25">
      <c r="A222" s="11"/>
      <c r="C222" s="4" t="s">
        <v>12</v>
      </c>
      <c r="D222" s="4">
        <v>25.5</v>
      </c>
      <c r="E222" s="4">
        <v>9.5</v>
      </c>
      <c r="F222" s="4">
        <v>2</v>
      </c>
      <c r="G222" s="14">
        <f>SUM(D222+E222)/6*F222</f>
        <v>11.666666666666666</v>
      </c>
    </row>
    <row r="223" spans="1:7" x14ac:dyDescent="0.25">
      <c r="A223" s="11"/>
      <c r="B223" s="6"/>
      <c r="C223" s="27" t="s">
        <v>10</v>
      </c>
      <c r="D223" s="4">
        <v>25.5</v>
      </c>
      <c r="E223" s="4">
        <v>9.5</v>
      </c>
      <c r="F223" s="27">
        <v>1.5</v>
      </c>
      <c r="G223" s="26">
        <f>SUM(D223+E223+D224+E224)/6*F223/2</f>
        <v>8.5</v>
      </c>
    </row>
    <row r="224" spans="1:7" x14ac:dyDescent="0.25">
      <c r="A224" s="11"/>
      <c r="B224" s="6"/>
      <c r="C224" s="27"/>
      <c r="D224" s="4">
        <v>23.5</v>
      </c>
      <c r="E224" s="4">
        <v>9.5</v>
      </c>
      <c r="F224" s="27"/>
      <c r="G224" s="26"/>
    </row>
    <row r="225" spans="1:7" x14ac:dyDescent="0.25">
      <c r="A225" s="11"/>
      <c r="B225" s="6"/>
      <c r="C225" s="4" t="s">
        <v>12</v>
      </c>
      <c r="D225" s="4">
        <v>23.5</v>
      </c>
      <c r="E225" s="4">
        <v>9.5</v>
      </c>
      <c r="F225" s="4">
        <v>9.66</v>
      </c>
      <c r="G225" s="15">
        <f>SUM(D225+E225)/6*F225</f>
        <v>53.13</v>
      </c>
    </row>
    <row r="226" spans="1:7" x14ac:dyDescent="0.25">
      <c r="A226" s="11"/>
      <c r="B226" s="6"/>
      <c r="C226" s="27" t="s">
        <v>10</v>
      </c>
      <c r="D226" s="4">
        <v>23.5</v>
      </c>
      <c r="E226" s="4">
        <v>9.5</v>
      </c>
      <c r="F226" s="27">
        <v>1.5</v>
      </c>
      <c r="G226" s="26">
        <f>SUM(D226+E226+D227+E227)/6*F226/2</f>
        <v>7.75</v>
      </c>
    </row>
    <row r="227" spans="1:7" x14ac:dyDescent="0.25">
      <c r="A227" s="11"/>
      <c r="B227" s="6"/>
      <c r="C227" s="27"/>
      <c r="D227" s="4">
        <v>19.5</v>
      </c>
      <c r="E227" s="4">
        <v>9.5</v>
      </c>
      <c r="F227" s="27"/>
      <c r="G227" s="26"/>
    </row>
    <row r="228" spans="1:7" x14ac:dyDescent="0.25">
      <c r="A228" s="11"/>
      <c r="B228" s="6"/>
      <c r="C228" s="4" t="s">
        <v>12</v>
      </c>
      <c r="D228" s="4">
        <v>19.5</v>
      </c>
      <c r="E228" s="4">
        <v>9.5</v>
      </c>
      <c r="F228" s="4">
        <v>10.16</v>
      </c>
      <c r="G228" s="15">
        <f>SUM(D228+E228)/6*F228</f>
        <v>49.106666666666662</v>
      </c>
    </row>
    <row r="229" spans="1:7" x14ac:dyDescent="0.25">
      <c r="A229" s="11"/>
      <c r="B229" s="6"/>
      <c r="C229" s="27" t="s">
        <v>10</v>
      </c>
      <c r="D229" s="4">
        <v>19.5</v>
      </c>
      <c r="E229" s="4">
        <v>9.5</v>
      </c>
      <c r="F229" s="27">
        <v>1.5</v>
      </c>
      <c r="G229" s="26">
        <f>SUM(D229+E229+D230+E230)/6*F229/2</f>
        <v>6.75</v>
      </c>
    </row>
    <row r="230" spans="1:7" x14ac:dyDescent="0.25">
      <c r="A230" s="11"/>
      <c r="B230" s="6"/>
      <c r="C230" s="27"/>
      <c r="D230" s="4">
        <v>17.5</v>
      </c>
      <c r="E230" s="4">
        <v>7.5</v>
      </c>
      <c r="F230" s="27"/>
      <c r="G230" s="26"/>
    </row>
    <row r="231" spans="1:7" x14ac:dyDescent="0.25">
      <c r="A231" s="11"/>
      <c r="B231" s="6"/>
      <c r="C231" s="4" t="s">
        <v>12</v>
      </c>
      <c r="D231" s="4">
        <v>17.5</v>
      </c>
      <c r="E231" s="4">
        <v>7.5</v>
      </c>
      <c r="F231" s="4">
        <v>9.83</v>
      </c>
      <c r="G231" s="15">
        <f>SUM(D231+E231)/6*F231</f>
        <v>40.958333333333336</v>
      </c>
    </row>
    <row r="232" spans="1:7" x14ac:dyDescent="0.25">
      <c r="A232" s="11"/>
      <c r="B232" s="6"/>
      <c r="C232" s="4" t="s">
        <v>13</v>
      </c>
      <c r="D232" s="4">
        <v>17.5</v>
      </c>
      <c r="E232" s="4">
        <v>7.5</v>
      </c>
      <c r="F232" s="4" t="s">
        <v>11</v>
      </c>
      <c r="G232" s="15">
        <f>SUM(D232*E232)/144</f>
        <v>0.91145833333333337</v>
      </c>
    </row>
    <row r="233" spans="1:7" x14ac:dyDescent="0.25">
      <c r="A233" s="11"/>
      <c r="B233" s="6" t="s">
        <v>79</v>
      </c>
      <c r="C233" s="4" t="s">
        <v>78</v>
      </c>
      <c r="D233" s="4">
        <v>16.5</v>
      </c>
      <c r="E233" s="4">
        <v>16.5</v>
      </c>
      <c r="F233" s="4">
        <v>0.5</v>
      </c>
      <c r="G233" s="15">
        <f>SUM(D233+E233)/6*F233*4</f>
        <v>11</v>
      </c>
    </row>
    <row r="234" spans="1:7" x14ac:dyDescent="0.25">
      <c r="A234" s="28" t="s">
        <v>14</v>
      </c>
      <c r="B234" s="28"/>
      <c r="C234" s="28"/>
      <c r="D234" s="28"/>
      <c r="E234" s="28"/>
      <c r="F234" s="28"/>
      <c r="G234" s="16">
        <f>SUM(G220:G233)</f>
        <v>200.77312500000002</v>
      </c>
    </row>
    <row r="235" spans="1:7" x14ac:dyDescent="0.25">
      <c r="A235" s="6"/>
      <c r="B235" s="6" t="s">
        <v>32</v>
      </c>
      <c r="C235" s="27" t="s">
        <v>10</v>
      </c>
      <c r="D235" s="4">
        <v>41.5</v>
      </c>
      <c r="E235" s="4">
        <v>11.5</v>
      </c>
      <c r="F235" s="27">
        <v>1.5</v>
      </c>
      <c r="G235" s="26">
        <f>SUM(D235+E235+D236+E236)/6*F235/2</f>
        <v>11</v>
      </c>
    </row>
    <row r="236" spans="1:7" x14ac:dyDescent="0.25">
      <c r="A236" s="6"/>
      <c r="B236" s="6"/>
      <c r="C236" s="27"/>
      <c r="D236" s="4">
        <v>25.5</v>
      </c>
      <c r="E236" s="4">
        <v>9.5</v>
      </c>
      <c r="F236" s="27"/>
      <c r="G236" s="26"/>
    </row>
    <row r="237" spans="1:7" x14ac:dyDescent="0.25">
      <c r="A237" s="11"/>
      <c r="C237" s="4" t="s">
        <v>12</v>
      </c>
      <c r="D237" s="4">
        <v>25.5</v>
      </c>
      <c r="E237" s="4">
        <v>9.5</v>
      </c>
      <c r="F237" s="4">
        <v>2</v>
      </c>
      <c r="G237" s="14">
        <f>SUM(D237+E237)/6*F237</f>
        <v>11.666666666666666</v>
      </c>
    </row>
    <row r="238" spans="1:7" x14ac:dyDescent="0.25">
      <c r="A238" s="11"/>
      <c r="B238" s="6"/>
      <c r="C238" s="27" t="s">
        <v>10</v>
      </c>
      <c r="D238" s="4">
        <v>25.5</v>
      </c>
      <c r="E238" s="4">
        <v>9.5</v>
      </c>
      <c r="F238" s="27">
        <v>1.5</v>
      </c>
      <c r="G238" s="26">
        <f>SUM(D238+E238+D239+E239)/6*F238/2</f>
        <v>8.5</v>
      </c>
    </row>
    <row r="239" spans="1:7" x14ac:dyDescent="0.25">
      <c r="A239" s="11"/>
      <c r="B239" s="6"/>
      <c r="C239" s="27"/>
      <c r="D239" s="4">
        <v>23.5</v>
      </c>
      <c r="E239" s="4">
        <v>9.5</v>
      </c>
      <c r="F239" s="27"/>
      <c r="G239" s="26"/>
    </row>
    <row r="240" spans="1:7" x14ac:dyDescent="0.25">
      <c r="A240" s="11"/>
      <c r="B240" s="6"/>
      <c r="C240" s="4" t="s">
        <v>12</v>
      </c>
      <c r="D240" s="4">
        <v>23.5</v>
      </c>
      <c r="E240" s="4">
        <v>9.5</v>
      </c>
      <c r="F240" s="4">
        <v>9.66</v>
      </c>
      <c r="G240" s="15">
        <f>SUM(D240+E240)/6*F240</f>
        <v>53.13</v>
      </c>
    </row>
    <row r="241" spans="1:7" x14ac:dyDescent="0.25">
      <c r="A241" s="11"/>
      <c r="B241" s="6"/>
      <c r="C241" s="27" t="s">
        <v>10</v>
      </c>
      <c r="D241" s="4">
        <v>23.5</v>
      </c>
      <c r="E241" s="4">
        <v>9.5</v>
      </c>
      <c r="F241" s="27">
        <v>1.5</v>
      </c>
      <c r="G241" s="26">
        <f>SUM(D241+E241+D242+E242)/6*F241/2</f>
        <v>7.75</v>
      </c>
    </row>
    <row r="242" spans="1:7" x14ac:dyDescent="0.25">
      <c r="A242" s="11"/>
      <c r="B242" s="6"/>
      <c r="C242" s="27"/>
      <c r="D242" s="4">
        <v>19.5</v>
      </c>
      <c r="E242" s="4">
        <v>9.5</v>
      </c>
      <c r="F242" s="27"/>
      <c r="G242" s="26"/>
    </row>
    <row r="243" spans="1:7" x14ac:dyDescent="0.25">
      <c r="A243" s="11"/>
      <c r="B243" s="6"/>
      <c r="C243" s="4" t="s">
        <v>12</v>
      </c>
      <c r="D243" s="4">
        <v>19.5</v>
      </c>
      <c r="E243" s="4">
        <v>9.5</v>
      </c>
      <c r="F243" s="4">
        <v>10.16</v>
      </c>
      <c r="G243" s="15">
        <f>SUM(D243+E243)/6*F243</f>
        <v>49.106666666666662</v>
      </c>
    </row>
    <row r="244" spans="1:7" x14ac:dyDescent="0.25">
      <c r="A244" s="11"/>
      <c r="B244" s="6"/>
      <c r="C244" s="27" t="s">
        <v>10</v>
      </c>
      <c r="D244" s="4">
        <v>19.5</v>
      </c>
      <c r="E244" s="4">
        <v>9.5</v>
      </c>
      <c r="F244" s="27">
        <v>1.5</v>
      </c>
      <c r="G244" s="26">
        <f>SUM(D244+E244+D245+E245)/6*F244/2</f>
        <v>6.75</v>
      </c>
    </row>
    <row r="245" spans="1:7" x14ac:dyDescent="0.25">
      <c r="A245" s="11"/>
      <c r="B245" s="6"/>
      <c r="C245" s="27"/>
      <c r="D245" s="4">
        <v>17.5</v>
      </c>
      <c r="E245" s="4">
        <v>7.5</v>
      </c>
      <c r="F245" s="27"/>
      <c r="G245" s="26"/>
    </row>
    <row r="246" spans="1:7" x14ac:dyDescent="0.25">
      <c r="A246" s="11"/>
      <c r="B246" s="6"/>
      <c r="C246" s="4" t="s">
        <v>12</v>
      </c>
      <c r="D246" s="4">
        <v>17.5</v>
      </c>
      <c r="E246" s="4">
        <v>7.5</v>
      </c>
      <c r="F246" s="4">
        <v>9.83</v>
      </c>
      <c r="G246" s="15">
        <f>SUM(D246+E246)/6*F246</f>
        <v>40.958333333333336</v>
      </c>
    </row>
    <row r="247" spans="1:7" x14ac:dyDescent="0.25">
      <c r="A247" s="11"/>
      <c r="B247" s="6"/>
      <c r="C247" s="4" t="s">
        <v>13</v>
      </c>
      <c r="D247" s="4">
        <v>17.5</v>
      </c>
      <c r="E247" s="4">
        <v>7.5</v>
      </c>
      <c r="F247" s="4" t="s">
        <v>11</v>
      </c>
      <c r="G247" s="15">
        <f>SUM(D247*E247)/144</f>
        <v>0.91145833333333337</v>
      </c>
    </row>
    <row r="248" spans="1:7" x14ac:dyDescent="0.25">
      <c r="A248" s="11"/>
      <c r="B248" s="6" t="s">
        <v>79</v>
      </c>
      <c r="C248" s="4" t="s">
        <v>78</v>
      </c>
      <c r="D248" s="4">
        <v>16.5</v>
      </c>
      <c r="E248" s="4">
        <v>16.5</v>
      </c>
      <c r="F248" s="4">
        <v>0.5</v>
      </c>
      <c r="G248" s="15">
        <f>SUM(D248+E248)/6*F248*4</f>
        <v>11</v>
      </c>
    </row>
    <row r="249" spans="1:7" x14ac:dyDescent="0.25">
      <c r="A249" s="28" t="s">
        <v>14</v>
      </c>
      <c r="B249" s="28"/>
      <c r="C249" s="28"/>
      <c r="D249" s="28"/>
      <c r="E249" s="28"/>
      <c r="F249" s="28"/>
      <c r="G249" s="16">
        <f>SUM(G235:G248)</f>
        <v>200.77312500000002</v>
      </c>
    </row>
    <row r="250" spans="1:7" x14ac:dyDescent="0.25">
      <c r="A250" s="6"/>
      <c r="B250" s="6" t="s">
        <v>33</v>
      </c>
      <c r="C250" s="27" t="s">
        <v>10</v>
      </c>
      <c r="D250" s="4">
        <v>41.5</v>
      </c>
      <c r="E250" s="4">
        <v>11.5</v>
      </c>
      <c r="F250" s="27">
        <v>1.5</v>
      </c>
      <c r="G250" s="26">
        <f>SUM(D250+E250+D251+E251)/6*F250/2</f>
        <v>11</v>
      </c>
    </row>
    <row r="251" spans="1:7" x14ac:dyDescent="0.25">
      <c r="A251" s="6"/>
      <c r="B251" s="6"/>
      <c r="C251" s="27"/>
      <c r="D251" s="4">
        <v>25.5</v>
      </c>
      <c r="E251" s="4">
        <v>9.5</v>
      </c>
      <c r="F251" s="27"/>
      <c r="G251" s="26"/>
    </row>
    <row r="252" spans="1:7" x14ac:dyDescent="0.25">
      <c r="A252" s="11"/>
      <c r="C252" s="4" t="s">
        <v>12</v>
      </c>
      <c r="D252" s="4">
        <v>25.5</v>
      </c>
      <c r="E252" s="4">
        <v>9.5</v>
      </c>
      <c r="F252" s="4">
        <v>2</v>
      </c>
      <c r="G252" s="14">
        <f>SUM(D252+E252)/6*F252</f>
        <v>11.666666666666666</v>
      </c>
    </row>
    <row r="253" spans="1:7" x14ac:dyDescent="0.25">
      <c r="A253" s="11"/>
      <c r="B253" s="6"/>
      <c r="C253" s="27" t="s">
        <v>10</v>
      </c>
      <c r="D253" s="4">
        <v>25.5</v>
      </c>
      <c r="E253" s="4">
        <v>9.5</v>
      </c>
      <c r="F253" s="27">
        <v>1.5</v>
      </c>
      <c r="G253" s="26">
        <f>SUM(D253+E253+D254+E254)/6*F253/2</f>
        <v>8.5</v>
      </c>
    </row>
    <row r="254" spans="1:7" x14ac:dyDescent="0.25">
      <c r="A254" s="11"/>
      <c r="B254" s="6"/>
      <c r="C254" s="27"/>
      <c r="D254" s="4">
        <v>23.5</v>
      </c>
      <c r="E254" s="4">
        <v>9.5</v>
      </c>
      <c r="F254" s="27"/>
      <c r="G254" s="26"/>
    </row>
    <row r="255" spans="1:7" x14ac:dyDescent="0.25">
      <c r="A255" s="11"/>
      <c r="B255" s="6"/>
      <c r="C255" s="4" t="s">
        <v>12</v>
      </c>
      <c r="D255" s="4">
        <v>23.5</v>
      </c>
      <c r="E255" s="4">
        <v>9.5</v>
      </c>
      <c r="F255" s="4">
        <v>9.66</v>
      </c>
      <c r="G255" s="15">
        <f>SUM(D255+E255)/6*F255</f>
        <v>53.13</v>
      </c>
    </row>
    <row r="256" spans="1:7" x14ac:dyDescent="0.25">
      <c r="A256" s="11"/>
      <c r="B256" s="6"/>
      <c r="C256" s="27" t="s">
        <v>10</v>
      </c>
      <c r="D256" s="4">
        <v>23.5</v>
      </c>
      <c r="E256" s="4">
        <v>9.5</v>
      </c>
      <c r="F256" s="27">
        <v>1.5</v>
      </c>
      <c r="G256" s="26">
        <f>SUM(D256+E256+D257+E257)/6*F256/2</f>
        <v>7.75</v>
      </c>
    </row>
    <row r="257" spans="1:7" x14ac:dyDescent="0.25">
      <c r="A257" s="11"/>
      <c r="B257" s="6"/>
      <c r="C257" s="27"/>
      <c r="D257" s="4">
        <v>19.5</v>
      </c>
      <c r="E257" s="4">
        <v>9.5</v>
      </c>
      <c r="F257" s="27"/>
      <c r="G257" s="26"/>
    </row>
    <row r="258" spans="1:7" x14ac:dyDescent="0.25">
      <c r="A258" s="11"/>
      <c r="B258" s="6"/>
      <c r="C258" s="4" t="s">
        <v>12</v>
      </c>
      <c r="D258" s="4">
        <v>19.5</v>
      </c>
      <c r="E258" s="4">
        <v>9.5</v>
      </c>
      <c r="F258" s="4">
        <v>10.16</v>
      </c>
      <c r="G258" s="15">
        <f>SUM(D258+E258)/6*F258</f>
        <v>49.106666666666662</v>
      </c>
    </row>
    <row r="259" spans="1:7" x14ac:dyDescent="0.25">
      <c r="A259" s="11"/>
      <c r="B259" s="6"/>
      <c r="C259" s="27" t="s">
        <v>10</v>
      </c>
      <c r="D259" s="4">
        <v>19.5</v>
      </c>
      <c r="E259" s="4">
        <v>9.5</v>
      </c>
      <c r="F259" s="27">
        <v>1.5</v>
      </c>
      <c r="G259" s="26">
        <f>SUM(D259+E259+D260+E260)/6*F259/2</f>
        <v>6.75</v>
      </c>
    </row>
    <row r="260" spans="1:7" x14ac:dyDescent="0.25">
      <c r="A260" s="11"/>
      <c r="B260" s="6"/>
      <c r="C260" s="27"/>
      <c r="D260" s="4">
        <v>17.5</v>
      </c>
      <c r="E260" s="4">
        <v>7.5</v>
      </c>
      <c r="F260" s="27"/>
      <c r="G260" s="26"/>
    </row>
    <row r="261" spans="1:7" x14ac:dyDescent="0.25">
      <c r="A261" s="11"/>
      <c r="B261" s="6"/>
      <c r="C261" s="4" t="s">
        <v>12</v>
      </c>
      <c r="D261" s="4">
        <v>17.5</v>
      </c>
      <c r="E261" s="4">
        <v>7.5</v>
      </c>
      <c r="F261" s="4">
        <v>9.83</v>
      </c>
      <c r="G261" s="15">
        <f>SUM(D261+E261)/6*F261</f>
        <v>40.958333333333336</v>
      </c>
    </row>
    <row r="262" spans="1:7" x14ac:dyDescent="0.25">
      <c r="A262" s="11"/>
      <c r="B262" s="6"/>
      <c r="C262" s="4" t="s">
        <v>13</v>
      </c>
      <c r="D262" s="4">
        <v>17.5</v>
      </c>
      <c r="E262" s="4">
        <v>7.5</v>
      </c>
      <c r="F262" s="4" t="s">
        <v>11</v>
      </c>
      <c r="G262" s="15">
        <f>SUM(D262*E262)/144</f>
        <v>0.91145833333333337</v>
      </c>
    </row>
    <row r="263" spans="1:7" x14ac:dyDescent="0.25">
      <c r="A263" s="11"/>
      <c r="B263" s="6" t="s">
        <v>79</v>
      </c>
      <c r="C263" s="4" t="s">
        <v>78</v>
      </c>
      <c r="D263" s="4">
        <v>16.5</v>
      </c>
      <c r="E263" s="4">
        <v>16.5</v>
      </c>
      <c r="F263" s="4">
        <v>0.5</v>
      </c>
      <c r="G263" s="15">
        <f>SUM(D263+E263)/6*F263*4</f>
        <v>11</v>
      </c>
    </row>
    <row r="264" spans="1:7" x14ac:dyDescent="0.25">
      <c r="A264" s="28" t="s">
        <v>14</v>
      </c>
      <c r="B264" s="28"/>
      <c r="C264" s="28"/>
      <c r="D264" s="28"/>
      <c r="E264" s="28"/>
      <c r="F264" s="28"/>
      <c r="G264" s="16">
        <f>SUM(G250:G263)</f>
        <v>200.77312500000002</v>
      </c>
    </row>
    <row r="265" spans="1:7" x14ac:dyDescent="0.25">
      <c r="A265" s="11"/>
      <c r="B265" s="6" t="s">
        <v>34</v>
      </c>
      <c r="C265" s="4" t="s">
        <v>12</v>
      </c>
      <c r="D265" s="4">
        <v>25.5</v>
      </c>
      <c r="E265" s="4">
        <v>9.5</v>
      </c>
      <c r="F265" s="4">
        <v>2</v>
      </c>
      <c r="G265" s="14">
        <f>SUM(D265+E265)/6*F265</f>
        <v>11.666666666666666</v>
      </c>
    </row>
    <row r="266" spans="1:7" x14ac:dyDescent="0.25">
      <c r="A266" s="11"/>
      <c r="B266" s="6"/>
      <c r="C266" s="27" t="s">
        <v>10</v>
      </c>
      <c r="D266" s="4">
        <v>25.5</v>
      </c>
      <c r="E266" s="4">
        <v>9.5</v>
      </c>
      <c r="F266" s="27">
        <v>1.5</v>
      </c>
      <c r="G266" s="26">
        <f>SUM(D266+E266+D267+E267)/6*F266/2</f>
        <v>8.5</v>
      </c>
    </row>
    <row r="267" spans="1:7" x14ac:dyDescent="0.25">
      <c r="A267" s="11"/>
      <c r="B267" s="6"/>
      <c r="C267" s="27"/>
      <c r="D267" s="4">
        <v>23.5</v>
      </c>
      <c r="E267" s="4">
        <v>9.5</v>
      </c>
      <c r="F267" s="27"/>
      <c r="G267" s="26"/>
    </row>
    <row r="268" spans="1:7" x14ac:dyDescent="0.25">
      <c r="A268" s="11"/>
      <c r="B268" s="6"/>
      <c r="C268" s="4" t="s">
        <v>12</v>
      </c>
      <c r="D268" s="4">
        <v>23.5</v>
      </c>
      <c r="E268" s="4">
        <v>9.5</v>
      </c>
      <c r="F268" s="4">
        <v>9.66</v>
      </c>
      <c r="G268" s="15">
        <f>SUM(D268+E268)/6*F268</f>
        <v>53.13</v>
      </c>
    </row>
    <row r="269" spans="1:7" x14ac:dyDescent="0.25">
      <c r="A269" s="11"/>
      <c r="B269" s="6"/>
      <c r="C269" s="27" t="s">
        <v>10</v>
      </c>
      <c r="D269" s="4">
        <v>23.5</v>
      </c>
      <c r="E269" s="4">
        <v>9.5</v>
      </c>
      <c r="F269" s="27">
        <v>1.5</v>
      </c>
      <c r="G269" s="26">
        <f>SUM(D269+E269+D270+E270)/6*F269/2</f>
        <v>7.75</v>
      </c>
    </row>
    <row r="270" spans="1:7" x14ac:dyDescent="0.25">
      <c r="A270" s="11"/>
      <c r="B270" s="6"/>
      <c r="C270" s="27"/>
      <c r="D270" s="4">
        <v>19.5</v>
      </c>
      <c r="E270" s="4">
        <v>9.5</v>
      </c>
      <c r="F270" s="27"/>
      <c r="G270" s="26"/>
    </row>
    <row r="271" spans="1:7" x14ac:dyDescent="0.25">
      <c r="A271" s="11"/>
      <c r="B271" s="6"/>
      <c r="C271" s="4" t="s">
        <v>12</v>
      </c>
      <c r="D271" s="4">
        <v>19.5</v>
      </c>
      <c r="E271" s="4">
        <v>9.5</v>
      </c>
      <c r="F271" s="4">
        <v>10.16</v>
      </c>
      <c r="G271" s="15">
        <f>SUM(D271+E271)/6*F271</f>
        <v>49.106666666666662</v>
      </c>
    </row>
    <row r="272" spans="1:7" x14ac:dyDescent="0.25">
      <c r="A272" s="11"/>
      <c r="B272" s="6"/>
      <c r="C272" s="27" t="s">
        <v>10</v>
      </c>
      <c r="D272" s="4">
        <v>19.5</v>
      </c>
      <c r="E272" s="4">
        <v>9.5</v>
      </c>
      <c r="F272" s="27">
        <v>1.5</v>
      </c>
      <c r="G272" s="26">
        <f>SUM(D272+E272+D273+E273)/6*F272/2</f>
        <v>6.75</v>
      </c>
    </row>
    <row r="273" spans="1:7" x14ac:dyDescent="0.25">
      <c r="A273" s="11"/>
      <c r="B273" s="6"/>
      <c r="C273" s="27"/>
      <c r="D273" s="4">
        <v>17.5</v>
      </c>
      <c r="E273" s="4">
        <v>7.5</v>
      </c>
      <c r="F273" s="27"/>
      <c r="G273" s="26"/>
    </row>
    <row r="274" spans="1:7" x14ac:dyDescent="0.25">
      <c r="A274" s="11"/>
      <c r="B274" s="6"/>
      <c r="C274" s="4" t="s">
        <v>12</v>
      </c>
      <c r="D274" s="4">
        <v>17.5</v>
      </c>
      <c r="E274" s="4">
        <v>7.5</v>
      </c>
      <c r="F274" s="4">
        <v>9.83</v>
      </c>
      <c r="G274" s="15">
        <f>SUM(D274+E274)/6*F274</f>
        <v>40.958333333333336</v>
      </c>
    </row>
    <row r="275" spans="1:7" x14ac:dyDescent="0.25">
      <c r="A275" s="11"/>
      <c r="B275" s="6"/>
      <c r="C275" s="4" t="s">
        <v>13</v>
      </c>
      <c r="D275" s="4">
        <v>17.5</v>
      </c>
      <c r="E275" s="4">
        <v>7.5</v>
      </c>
      <c r="F275" s="4" t="s">
        <v>11</v>
      </c>
      <c r="G275" s="15">
        <f>SUM(D275*E275)/144</f>
        <v>0.91145833333333337</v>
      </c>
    </row>
    <row r="276" spans="1:7" x14ac:dyDescent="0.25">
      <c r="A276" s="11"/>
      <c r="B276" s="6" t="s">
        <v>71</v>
      </c>
      <c r="C276" s="4" t="s">
        <v>12</v>
      </c>
      <c r="D276" s="4">
        <v>23.5</v>
      </c>
      <c r="E276" s="4">
        <v>9.5</v>
      </c>
      <c r="F276" s="4">
        <v>4.83</v>
      </c>
      <c r="G276" s="15">
        <f>SUM(D276+E276)/6*F276</f>
        <v>26.565000000000001</v>
      </c>
    </row>
    <row r="277" spans="1:7" x14ac:dyDescent="0.25">
      <c r="A277" s="11"/>
      <c r="B277" s="6"/>
      <c r="C277" s="4" t="s">
        <v>12</v>
      </c>
      <c r="D277" s="4">
        <v>40.5</v>
      </c>
      <c r="E277" s="4">
        <v>11.5</v>
      </c>
      <c r="F277" s="4">
        <v>3.5</v>
      </c>
      <c r="G277" s="15">
        <f>SUM(D277+E277)/6*F277</f>
        <v>30.333333333333332</v>
      </c>
    </row>
    <row r="278" spans="1:7" x14ac:dyDescent="0.25">
      <c r="A278" s="11"/>
      <c r="B278" s="6"/>
      <c r="C278" s="4" t="s">
        <v>13</v>
      </c>
      <c r="D278" s="4">
        <v>40.5</v>
      </c>
      <c r="E278" s="4">
        <v>11.5</v>
      </c>
      <c r="F278" s="4" t="s">
        <v>11</v>
      </c>
      <c r="G278" s="15">
        <f>SUM(D278*E278)/144</f>
        <v>3.234375</v>
      </c>
    </row>
    <row r="279" spans="1:7" x14ac:dyDescent="0.25">
      <c r="A279" s="11"/>
      <c r="B279" s="6" t="s">
        <v>79</v>
      </c>
      <c r="C279" s="4" t="s">
        <v>78</v>
      </c>
      <c r="D279" s="4">
        <v>16.5</v>
      </c>
      <c r="E279" s="4">
        <v>16.5</v>
      </c>
      <c r="F279" s="4">
        <v>0.5</v>
      </c>
      <c r="G279" s="15">
        <f>SUM(D279+E279)/6*F279*4</f>
        <v>11</v>
      </c>
    </row>
    <row r="280" spans="1:7" x14ac:dyDescent="0.25">
      <c r="A280" s="28" t="s">
        <v>14</v>
      </c>
      <c r="B280" s="28"/>
      <c r="C280" s="28"/>
      <c r="D280" s="28"/>
      <c r="E280" s="28"/>
      <c r="F280" s="28"/>
      <c r="G280" s="16">
        <f>SUM(G265:G279)</f>
        <v>249.90583333333336</v>
      </c>
    </row>
    <row r="281" spans="1:7" x14ac:dyDescent="0.25">
      <c r="A281" s="6"/>
      <c r="B281" s="6" t="s">
        <v>35</v>
      </c>
      <c r="C281" s="27" t="s">
        <v>10</v>
      </c>
      <c r="D281" s="4">
        <v>41.5</v>
      </c>
      <c r="E281" s="4">
        <v>11.5</v>
      </c>
      <c r="F281" s="27">
        <v>2.16</v>
      </c>
      <c r="G281" s="26">
        <f>SUM(D281+E281+D282+E282)/6*F281/2</f>
        <v>15.84</v>
      </c>
    </row>
    <row r="282" spans="1:7" x14ac:dyDescent="0.25">
      <c r="A282" s="6"/>
      <c r="B282" s="6"/>
      <c r="C282" s="27"/>
      <c r="D282" s="4">
        <v>25.5</v>
      </c>
      <c r="E282" s="4">
        <v>9.5</v>
      </c>
      <c r="F282" s="27"/>
      <c r="G282" s="26"/>
    </row>
    <row r="283" spans="1:7" x14ac:dyDescent="0.25">
      <c r="A283" s="11"/>
      <c r="C283" s="4" t="s">
        <v>12</v>
      </c>
      <c r="D283" s="4">
        <v>25.5</v>
      </c>
      <c r="E283" s="4">
        <v>9.5</v>
      </c>
      <c r="F283" s="4">
        <v>4.16</v>
      </c>
      <c r="G283" s="14">
        <f>SUM(D283+E283)/6*F283</f>
        <v>24.266666666666666</v>
      </c>
    </row>
    <row r="284" spans="1:7" x14ac:dyDescent="0.25">
      <c r="A284" s="11"/>
      <c r="B284" s="6"/>
      <c r="C284" s="27" t="s">
        <v>10</v>
      </c>
      <c r="D284" s="4">
        <v>25.5</v>
      </c>
      <c r="E284" s="4">
        <v>9.5</v>
      </c>
      <c r="F284" s="27">
        <v>1.5</v>
      </c>
      <c r="G284" s="26">
        <f>SUM(D284+E284+D285+E285)/6*F284/2</f>
        <v>8.25</v>
      </c>
    </row>
    <row r="285" spans="1:7" x14ac:dyDescent="0.25">
      <c r="A285" s="11"/>
      <c r="B285" s="6"/>
      <c r="C285" s="27"/>
      <c r="D285" s="4">
        <v>21.5</v>
      </c>
      <c r="E285" s="4">
        <v>9.5</v>
      </c>
      <c r="F285" s="27"/>
      <c r="G285" s="26"/>
    </row>
    <row r="286" spans="1:7" x14ac:dyDescent="0.25">
      <c r="A286" s="11"/>
      <c r="B286" s="6"/>
      <c r="C286" s="4" t="s">
        <v>12</v>
      </c>
      <c r="D286" s="4">
        <v>21.5</v>
      </c>
      <c r="E286" s="4">
        <v>9.5</v>
      </c>
      <c r="F286" s="4">
        <v>6</v>
      </c>
      <c r="G286" s="15">
        <f>SUM(D286+E286)/6*F286</f>
        <v>31</v>
      </c>
    </row>
    <row r="287" spans="1:7" x14ac:dyDescent="0.25">
      <c r="A287" s="11"/>
      <c r="B287" s="6"/>
      <c r="C287" s="27" t="s">
        <v>10</v>
      </c>
      <c r="D287" s="4">
        <v>21.5</v>
      </c>
      <c r="E287" s="4">
        <v>9.5</v>
      </c>
      <c r="F287" s="27">
        <v>1.5</v>
      </c>
      <c r="G287" s="26">
        <f>SUM(D287+E287+D288+E288)/6*F287/2</f>
        <v>7</v>
      </c>
    </row>
    <row r="288" spans="1:7" x14ac:dyDescent="0.25">
      <c r="A288" s="11"/>
      <c r="B288" s="6"/>
      <c r="C288" s="27"/>
      <c r="D288" s="4">
        <v>17.5</v>
      </c>
      <c r="E288" s="4">
        <v>7.5</v>
      </c>
      <c r="F288" s="27"/>
      <c r="G288" s="26"/>
    </row>
    <row r="289" spans="1:7" x14ac:dyDescent="0.25">
      <c r="A289" s="11"/>
      <c r="B289" s="6"/>
      <c r="C289" s="4" t="s">
        <v>12</v>
      </c>
      <c r="D289" s="4">
        <v>17.5</v>
      </c>
      <c r="E289" s="4">
        <v>7.5</v>
      </c>
      <c r="F289" s="4">
        <v>5.5</v>
      </c>
      <c r="G289" s="15">
        <f>SUM(D289+E289)/6*F289</f>
        <v>22.916666666666668</v>
      </c>
    </row>
    <row r="290" spans="1:7" x14ac:dyDescent="0.25">
      <c r="A290" s="11"/>
      <c r="B290" s="6"/>
      <c r="C290" s="4" t="s">
        <v>13</v>
      </c>
      <c r="D290" s="4">
        <v>17.5</v>
      </c>
      <c r="E290" s="4">
        <v>7.5</v>
      </c>
      <c r="F290" s="4" t="s">
        <v>11</v>
      </c>
      <c r="G290" s="15">
        <f>SUM(D290*E290)/144</f>
        <v>0.91145833333333337</v>
      </c>
    </row>
    <row r="291" spans="1:7" x14ac:dyDescent="0.25">
      <c r="A291" s="11"/>
      <c r="B291" s="6"/>
      <c r="C291" s="4" t="s">
        <v>12</v>
      </c>
      <c r="D291" s="4">
        <v>17.5</v>
      </c>
      <c r="E291" s="4">
        <v>7.5</v>
      </c>
      <c r="F291" s="4">
        <v>8.5</v>
      </c>
      <c r="G291" s="15">
        <f>SUM(D291+E291)/6*F291</f>
        <v>35.416666666666671</v>
      </c>
    </row>
    <row r="292" spans="1:7" x14ac:dyDescent="0.25">
      <c r="A292" s="11"/>
      <c r="B292" s="6"/>
      <c r="C292" s="4" t="s">
        <v>13</v>
      </c>
      <c r="D292" s="4">
        <v>17.5</v>
      </c>
      <c r="E292" s="4">
        <v>7.5</v>
      </c>
      <c r="F292" s="4" t="s">
        <v>11</v>
      </c>
      <c r="G292" s="15">
        <f>SUM(D292*E292)/144</f>
        <v>0.91145833333333337</v>
      </c>
    </row>
    <row r="293" spans="1:7" x14ac:dyDescent="0.25">
      <c r="A293" s="11"/>
      <c r="B293" s="6"/>
      <c r="C293" s="4" t="s">
        <v>12</v>
      </c>
      <c r="D293" s="4">
        <v>17.5</v>
      </c>
      <c r="E293" s="4">
        <v>7.5</v>
      </c>
      <c r="F293" s="4">
        <v>8.75</v>
      </c>
      <c r="G293" s="15">
        <f>SUM(D293+E293)/6*F293</f>
        <v>36.458333333333336</v>
      </c>
    </row>
    <row r="294" spans="1:7" x14ac:dyDescent="0.25">
      <c r="A294" s="11"/>
      <c r="B294" s="6"/>
      <c r="C294" s="4" t="s">
        <v>13</v>
      </c>
      <c r="D294" s="4">
        <v>17.5</v>
      </c>
      <c r="E294" s="4">
        <v>7.5</v>
      </c>
      <c r="F294" s="4" t="s">
        <v>11</v>
      </c>
      <c r="G294" s="15">
        <f>SUM(D294*E294)/144</f>
        <v>0.91145833333333337</v>
      </c>
    </row>
    <row r="295" spans="1:7" x14ac:dyDescent="0.25">
      <c r="A295" s="11"/>
      <c r="B295" s="6"/>
      <c r="C295" s="4" t="s">
        <v>12</v>
      </c>
      <c r="D295" s="4">
        <v>17.5</v>
      </c>
      <c r="E295" s="4">
        <v>7.5</v>
      </c>
      <c r="F295" s="4">
        <v>8.75</v>
      </c>
      <c r="G295" s="15">
        <f>SUM(D295+E295)/6*F295</f>
        <v>36.458333333333336</v>
      </c>
    </row>
    <row r="296" spans="1:7" x14ac:dyDescent="0.25">
      <c r="A296" s="11"/>
      <c r="B296" s="6"/>
      <c r="C296" s="4" t="s">
        <v>13</v>
      </c>
      <c r="D296" s="4">
        <v>17.5</v>
      </c>
      <c r="E296" s="4">
        <v>7.5</v>
      </c>
      <c r="F296" s="4" t="s">
        <v>11</v>
      </c>
      <c r="G296" s="15">
        <f>SUM(D296*E296)/144</f>
        <v>0.91145833333333337</v>
      </c>
    </row>
    <row r="297" spans="1:7" x14ac:dyDescent="0.25">
      <c r="A297" s="11"/>
      <c r="B297" s="6"/>
      <c r="C297" s="4" t="s">
        <v>12</v>
      </c>
      <c r="D297" s="4">
        <v>17.5</v>
      </c>
      <c r="E297" s="4">
        <v>7.5</v>
      </c>
      <c r="F297" s="4">
        <v>6</v>
      </c>
      <c r="G297" s="15">
        <f>SUM(D297+E297)/6*F297</f>
        <v>25</v>
      </c>
    </row>
    <row r="298" spans="1:7" x14ac:dyDescent="0.25">
      <c r="A298" s="11"/>
      <c r="B298" s="6"/>
      <c r="C298" s="4" t="s">
        <v>13</v>
      </c>
      <c r="D298" s="4">
        <v>17.5</v>
      </c>
      <c r="E298" s="4">
        <v>7.5</v>
      </c>
      <c r="F298" s="4" t="s">
        <v>11</v>
      </c>
      <c r="G298" s="15">
        <f>SUM(D298*E298)/144</f>
        <v>0.91145833333333337</v>
      </c>
    </row>
    <row r="299" spans="1:7" x14ac:dyDescent="0.25">
      <c r="A299" s="11"/>
      <c r="B299" s="6"/>
      <c r="C299" s="4" t="s">
        <v>12</v>
      </c>
      <c r="D299" s="4">
        <v>17.5</v>
      </c>
      <c r="E299" s="4">
        <v>7.5</v>
      </c>
      <c r="F299" s="4">
        <v>6.25</v>
      </c>
      <c r="G299" s="15">
        <f>SUM(D299+E299)/6*F299</f>
        <v>26.041666666666668</v>
      </c>
    </row>
    <row r="300" spans="1:7" x14ac:dyDescent="0.25">
      <c r="A300" s="11"/>
      <c r="B300" s="6"/>
      <c r="C300" s="4" t="s">
        <v>13</v>
      </c>
      <c r="D300" s="4">
        <v>17.5</v>
      </c>
      <c r="E300" s="4">
        <v>7.5</v>
      </c>
      <c r="F300" s="4" t="s">
        <v>11</v>
      </c>
      <c r="G300" s="15">
        <f>SUM(D300*E300)/144</f>
        <v>0.91145833333333337</v>
      </c>
    </row>
    <row r="301" spans="1:7" x14ac:dyDescent="0.25">
      <c r="A301" s="11"/>
      <c r="B301" s="6"/>
      <c r="C301" s="4" t="s">
        <v>12</v>
      </c>
      <c r="D301" s="4">
        <v>17.5</v>
      </c>
      <c r="E301" s="4">
        <v>7.5</v>
      </c>
      <c r="F301" s="4">
        <v>6.25</v>
      </c>
      <c r="G301" s="15">
        <f>SUM(D301+E301)/6*F301</f>
        <v>26.041666666666668</v>
      </c>
    </row>
    <row r="302" spans="1:7" x14ac:dyDescent="0.25">
      <c r="A302" s="11"/>
      <c r="B302" s="6"/>
      <c r="C302" s="4" t="s">
        <v>13</v>
      </c>
      <c r="D302" s="4">
        <v>17.5</v>
      </c>
      <c r="E302" s="4">
        <v>7.5</v>
      </c>
      <c r="F302" s="4" t="s">
        <v>11</v>
      </c>
      <c r="G302" s="15">
        <f>SUM(D302*E302)/144</f>
        <v>0.91145833333333337</v>
      </c>
    </row>
    <row r="303" spans="1:7" x14ac:dyDescent="0.25">
      <c r="A303" s="11"/>
      <c r="B303" s="6" t="s">
        <v>82</v>
      </c>
      <c r="C303" s="4" t="s">
        <v>83</v>
      </c>
      <c r="D303" s="4">
        <v>16.5</v>
      </c>
      <c r="E303" s="4">
        <v>16.5</v>
      </c>
      <c r="F303" s="4">
        <v>1.25</v>
      </c>
      <c r="G303" s="15">
        <f>SUM(D303+E303)/6*F303*7</f>
        <v>48.125</v>
      </c>
    </row>
    <row r="304" spans="1:7" x14ac:dyDescent="0.25">
      <c r="A304" s="28" t="s">
        <v>14</v>
      </c>
      <c r="B304" s="28"/>
      <c r="C304" s="28"/>
      <c r="D304" s="28"/>
      <c r="E304" s="28"/>
      <c r="F304" s="28"/>
      <c r="G304" s="16">
        <f>SUM(G281:G303)</f>
        <v>349.19520833333337</v>
      </c>
    </row>
    <row r="305" spans="1:8" x14ac:dyDescent="0.25">
      <c r="A305" s="6"/>
      <c r="B305" s="6" t="s">
        <v>36</v>
      </c>
      <c r="C305" s="27" t="s">
        <v>10</v>
      </c>
      <c r="D305" s="4">
        <v>41.5</v>
      </c>
      <c r="E305" s="4">
        <v>11.5</v>
      </c>
      <c r="F305" s="27">
        <v>2.16</v>
      </c>
      <c r="G305" s="26">
        <f>SUM(D305+E305+D306+E306)/6*F305/2</f>
        <v>15.84</v>
      </c>
    </row>
    <row r="306" spans="1:8" x14ac:dyDescent="0.25">
      <c r="A306" s="6"/>
      <c r="B306" s="6"/>
      <c r="C306" s="27"/>
      <c r="D306" s="4">
        <v>25.5</v>
      </c>
      <c r="E306" s="4">
        <v>9.5</v>
      </c>
      <c r="F306" s="27"/>
      <c r="G306" s="26"/>
    </row>
    <row r="307" spans="1:8" x14ac:dyDescent="0.25">
      <c r="A307" s="11"/>
      <c r="C307" s="4" t="s">
        <v>12</v>
      </c>
      <c r="D307" s="4">
        <v>25.5</v>
      </c>
      <c r="E307" s="4">
        <v>9.5</v>
      </c>
      <c r="F307" s="4">
        <v>4.5</v>
      </c>
      <c r="G307" s="14">
        <f>SUM(D307+E307)/6*F307</f>
        <v>26.25</v>
      </c>
    </row>
    <row r="308" spans="1:8" x14ac:dyDescent="0.25">
      <c r="A308" s="11"/>
      <c r="B308" s="6"/>
      <c r="C308" s="27" t="s">
        <v>10</v>
      </c>
      <c r="D308" s="4">
        <v>25.5</v>
      </c>
      <c r="E308" s="4">
        <v>9.5</v>
      </c>
      <c r="F308" s="27">
        <v>1.5</v>
      </c>
      <c r="G308" s="26">
        <f>SUM(D308+E308+D309+E309)/6*F308/2</f>
        <v>8.25</v>
      </c>
    </row>
    <row r="309" spans="1:8" x14ac:dyDescent="0.25">
      <c r="A309" s="11"/>
      <c r="B309" s="6"/>
      <c r="C309" s="27"/>
      <c r="D309" s="4">
        <v>21.5</v>
      </c>
      <c r="E309" s="4">
        <v>9.5</v>
      </c>
      <c r="F309" s="27"/>
      <c r="G309" s="26"/>
    </row>
    <row r="310" spans="1:8" x14ac:dyDescent="0.25">
      <c r="A310" s="11"/>
      <c r="B310" s="6"/>
      <c r="C310" s="4" t="s">
        <v>12</v>
      </c>
      <c r="D310" s="4">
        <v>21.5</v>
      </c>
      <c r="E310" s="4">
        <v>9.5</v>
      </c>
      <c r="F310" s="4">
        <v>3.5</v>
      </c>
      <c r="G310" s="15">
        <f>SUM(D310+E310)/6*F310</f>
        <v>18.083333333333336</v>
      </c>
    </row>
    <row r="311" spans="1:8" x14ac:dyDescent="0.25">
      <c r="A311" s="11"/>
      <c r="B311" s="6"/>
      <c r="C311" s="27" t="s">
        <v>10</v>
      </c>
      <c r="D311" s="4">
        <v>21.5</v>
      </c>
      <c r="E311" s="4">
        <v>9.5</v>
      </c>
      <c r="F311" s="27">
        <v>1.5</v>
      </c>
      <c r="G311" s="26">
        <f>SUM(D311+E311+D312+E312)/6*F311/2</f>
        <v>7.25</v>
      </c>
    </row>
    <row r="312" spans="1:8" x14ac:dyDescent="0.25">
      <c r="A312" s="11"/>
      <c r="B312" s="6"/>
      <c r="C312" s="27"/>
      <c r="D312" s="4">
        <v>17.5</v>
      </c>
      <c r="E312" s="4">
        <v>9.5</v>
      </c>
      <c r="F312" s="27"/>
      <c r="G312" s="26"/>
    </row>
    <row r="313" spans="1:8" x14ac:dyDescent="0.25">
      <c r="A313" s="11"/>
      <c r="B313" s="6"/>
      <c r="C313" s="4" t="s">
        <v>12</v>
      </c>
      <c r="D313" s="4">
        <v>17.5</v>
      </c>
      <c r="E313" s="4">
        <v>9.5</v>
      </c>
      <c r="F313" s="4">
        <v>5</v>
      </c>
      <c r="G313" s="15">
        <f>SUM(D313+E313)/6*F313</f>
        <v>22.5</v>
      </c>
    </row>
    <row r="314" spans="1:8" x14ac:dyDescent="0.25">
      <c r="A314" s="11"/>
      <c r="B314" s="6"/>
      <c r="C314" s="4" t="s">
        <v>13</v>
      </c>
      <c r="D314" s="4">
        <v>17.5</v>
      </c>
      <c r="E314" s="4">
        <v>9.5</v>
      </c>
      <c r="F314" s="4" t="s">
        <v>11</v>
      </c>
      <c r="G314" s="15">
        <f>SUM(D314*E314)/144</f>
        <v>1.1545138888888888</v>
      </c>
    </row>
    <row r="315" spans="1:8" x14ac:dyDescent="0.25">
      <c r="A315" s="11"/>
      <c r="B315" s="6" t="s">
        <v>79</v>
      </c>
      <c r="C315" s="4" t="s">
        <v>83</v>
      </c>
      <c r="D315" s="4">
        <v>16.5</v>
      </c>
      <c r="E315" s="4">
        <v>16.5</v>
      </c>
      <c r="F315" s="4">
        <v>1.25</v>
      </c>
      <c r="G315" s="15">
        <f>SUM(D315+E315)/6*F315*4</f>
        <v>27.5</v>
      </c>
    </row>
    <row r="316" spans="1:8" x14ac:dyDescent="0.25">
      <c r="A316" s="28" t="s">
        <v>14</v>
      </c>
      <c r="B316" s="28"/>
      <c r="C316" s="28"/>
      <c r="D316" s="28"/>
      <c r="E316" s="28"/>
      <c r="F316" s="28"/>
      <c r="G316" s="16">
        <f>SUM(G305:G315)</f>
        <v>126.82784722222223</v>
      </c>
    </row>
    <row r="317" spans="1:8" x14ac:dyDescent="0.25">
      <c r="A317" s="6"/>
      <c r="B317" s="6" t="s">
        <v>41</v>
      </c>
      <c r="C317" s="4" t="s">
        <v>59</v>
      </c>
      <c r="D317" s="4">
        <v>47.5</v>
      </c>
      <c r="E317" s="4">
        <v>11.5</v>
      </c>
      <c r="F317" s="4">
        <v>1</v>
      </c>
      <c r="G317" s="15">
        <f>SUM(D317+E317)/6*F317</f>
        <v>9.8333333333333339</v>
      </c>
    </row>
    <row r="318" spans="1:8" ht="15.75" x14ac:dyDescent="0.25">
      <c r="A318" s="11"/>
      <c r="B318" s="17"/>
      <c r="C318" s="4" t="s">
        <v>12</v>
      </c>
      <c r="D318" s="4">
        <v>19.5</v>
      </c>
      <c r="E318" s="4">
        <v>9.5</v>
      </c>
      <c r="F318" s="4">
        <v>14.16</v>
      </c>
      <c r="G318" s="15">
        <f>SUM(D318+E318)/6*F318</f>
        <v>68.44</v>
      </c>
      <c r="H318" s="3"/>
    </row>
    <row r="319" spans="1:8" ht="15.75" x14ac:dyDescent="0.25">
      <c r="A319" s="11"/>
      <c r="B319" s="17"/>
      <c r="C319" s="27" t="s">
        <v>10</v>
      </c>
      <c r="D319" s="4">
        <v>19.5</v>
      </c>
      <c r="E319" s="4">
        <v>9.5</v>
      </c>
      <c r="F319" s="27">
        <v>1.5</v>
      </c>
      <c r="G319" s="26">
        <f>SUM(D319+E319+D320+E320)/6*F319/2</f>
        <v>6.75</v>
      </c>
      <c r="H319" s="3"/>
    </row>
    <row r="320" spans="1:8" ht="15.75" x14ac:dyDescent="0.25">
      <c r="A320" s="11"/>
      <c r="B320" s="6"/>
      <c r="C320" s="27"/>
      <c r="D320" s="4">
        <v>17.5</v>
      </c>
      <c r="E320" s="4">
        <v>7.5</v>
      </c>
      <c r="F320" s="27"/>
      <c r="G320" s="26"/>
      <c r="H320" s="3"/>
    </row>
    <row r="321" spans="1:8" ht="15.75" x14ac:dyDescent="0.25">
      <c r="A321" s="11"/>
      <c r="B321" s="6"/>
      <c r="C321" s="4" t="s">
        <v>12</v>
      </c>
      <c r="D321" s="4">
        <v>17.5</v>
      </c>
      <c r="E321" s="4">
        <v>7.5</v>
      </c>
      <c r="F321" s="4">
        <v>10</v>
      </c>
      <c r="G321" s="15">
        <f>SUM(D321+E321)/6*F321</f>
        <v>41.666666666666671</v>
      </c>
      <c r="H321" s="3"/>
    </row>
    <row r="322" spans="1:8" ht="15.75" x14ac:dyDescent="0.25">
      <c r="A322" s="11"/>
      <c r="B322" s="6"/>
      <c r="C322" s="4" t="s">
        <v>13</v>
      </c>
      <c r="D322" s="4">
        <v>17.5</v>
      </c>
      <c r="E322" s="4">
        <v>7.5</v>
      </c>
      <c r="F322" s="4" t="s">
        <v>11</v>
      </c>
      <c r="G322" s="15">
        <f>SUM(D322*E322)/144</f>
        <v>0.91145833333333337</v>
      </c>
      <c r="H322" s="3"/>
    </row>
    <row r="323" spans="1:8" ht="15.75" x14ac:dyDescent="0.25">
      <c r="A323" s="11"/>
      <c r="B323" s="6" t="s">
        <v>76</v>
      </c>
      <c r="C323" s="4" t="s">
        <v>78</v>
      </c>
      <c r="D323" s="4">
        <v>16.5</v>
      </c>
      <c r="E323" s="4">
        <v>16.5</v>
      </c>
      <c r="F323" s="4">
        <v>0.5</v>
      </c>
      <c r="G323" s="15">
        <f>SUM(D323+E323)/6*F323*3</f>
        <v>8.25</v>
      </c>
      <c r="H323" s="3"/>
    </row>
    <row r="324" spans="1:8" ht="15.75" x14ac:dyDescent="0.25">
      <c r="A324" s="28" t="s">
        <v>14</v>
      </c>
      <c r="B324" s="28"/>
      <c r="C324" s="28"/>
      <c r="D324" s="28"/>
      <c r="E324" s="28"/>
      <c r="F324" s="28"/>
      <c r="G324" s="16">
        <f>SUM(G317:G323)</f>
        <v>135.85145833333331</v>
      </c>
      <c r="H324" s="3"/>
    </row>
    <row r="325" spans="1:8" ht="15.75" x14ac:dyDescent="0.25">
      <c r="A325" s="6"/>
      <c r="B325" s="6" t="s">
        <v>42</v>
      </c>
      <c r="C325" s="27" t="s">
        <v>10</v>
      </c>
      <c r="D325" s="4">
        <v>41.5</v>
      </c>
      <c r="E325" s="4">
        <v>11.5</v>
      </c>
      <c r="F325" s="27">
        <v>1.33</v>
      </c>
      <c r="G325" s="26">
        <f>SUM(D325+E325+D326+E326)/6*F325/2</f>
        <v>9.31</v>
      </c>
      <c r="H325" s="3"/>
    </row>
    <row r="326" spans="1:8" ht="15.75" x14ac:dyDescent="0.25">
      <c r="A326" s="6"/>
      <c r="B326" s="6"/>
      <c r="C326" s="27"/>
      <c r="D326" s="4">
        <v>21.5</v>
      </c>
      <c r="E326" s="4">
        <v>9.5</v>
      </c>
      <c r="F326" s="27"/>
      <c r="G326" s="26"/>
      <c r="H326" s="3"/>
    </row>
    <row r="327" spans="1:8" ht="15.75" x14ac:dyDescent="0.25">
      <c r="A327" s="11"/>
      <c r="C327" s="4" t="s">
        <v>12</v>
      </c>
      <c r="D327" s="4">
        <v>21.5</v>
      </c>
      <c r="E327" s="4">
        <v>9.5</v>
      </c>
      <c r="F327" s="4">
        <v>3.5</v>
      </c>
      <c r="G327" s="14">
        <f>SUM(D327+E327)/6*F327</f>
        <v>18.083333333333336</v>
      </c>
      <c r="H327" s="3"/>
    </row>
    <row r="328" spans="1:8" ht="15.75" x14ac:dyDescent="0.25">
      <c r="A328" s="11"/>
      <c r="B328" s="6"/>
      <c r="C328" s="4" t="s">
        <v>13</v>
      </c>
      <c r="D328" s="4">
        <v>21.5</v>
      </c>
      <c r="E328" s="4">
        <v>9.5</v>
      </c>
      <c r="F328" s="4" t="s">
        <v>11</v>
      </c>
      <c r="G328" s="15">
        <f>SUM(D328*E328)/144</f>
        <v>1.4184027777777777</v>
      </c>
      <c r="H328" s="3"/>
    </row>
    <row r="329" spans="1:8" ht="15.75" x14ac:dyDescent="0.25">
      <c r="A329" s="11"/>
      <c r="B329" s="6"/>
      <c r="C329" s="4" t="s">
        <v>12</v>
      </c>
      <c r="D329" s="4">
        <v>19.5</v>
      </c>
      <c r="E329" s="4">
        <v>9.5</v>
      </c>
      <c r="F329" s="4">
        <v>12.5</v>
      </c>
      <c r="G329" s="15">
        <f>SUM(D329+E329)/6*F329</f>
        <v>60.416666666666664</v>
      </c>
      <c r="H329" s="3"/>
    </row>
    <row r="330" spans="1:8" ht="15.75" x14ac:dyDescent="0.25">
      <c r="A330" s="11"/>
      <c r="C330" s="27" t="s">
        <v>10</v>
      </c>
      <c r="D330" s="4">
        <v>19.5</v>
      </c>
      <c r="E330" s="4">
        <v>9.5</v>
      </c>
      <c r="F330" s="27">
        <v>1.5</v>
      </c>
      <c r="G330" s="26">
        <f>SUM(D330+E330+D331+E331)/6*F330/2</f>
        <v>6.75</v>
      </c>
      <c r="H330" s="3"/>
    </row>
    <row r="331" spans="1:8" ht="15.75" x14ac:dyDescent="0.25">
      <c r="A331" s="11"/>
      <c r="B331" s="6"/>
      <c r="C331" s="27"/>
      <c r="D331" s="4">
        <v>17.5</v>
      </c>
      <c r="E331" s="4">
        <v>7.5</v>
      </c>
      <c r="F331" s="27"/>
      <c r="G331" s="26"/>
      <c r="H331" s="3"/>
    </row>
    <row r="332" spans="1:8" ht="15.75" x14ac:dyDescent="0.25">
      <c r="A332" s="11"/>
      <c r="B332" s="6"/>
      <c r="C332" s="4" t="s">
        <v>12</v>
      </c>
      <c r="D332" s="4">
        <v>17.5</v>
      </c>
      <c r="E332" s="4">
        <v>7.5</v>
      </c>
      <c r="F332" s="4">
        <v>7.5</v>
      </c>
      <c r="G332" s="15">
        <f>SUM(D332+E332)/6*F332</f>
        <v>31.250000000000004</v>
      </c>
      <c r="H332" s="3"/>
    </row>
    <row r="333" spans="1:8" ht="15.75" x14ac:dyDescent="0.25">
      <c r="A333" s="11"/>
      <c r="B333" s="6"/>
      <c r="C333" s="4" t="s">
        <v>13</v>
      </c>
      <c r="D333" s="4">
        <v>17.5</v>
      </c>
      <c r="E333" s="4">
        <v>7.5</v>
      </c>
      <c r="F333" s="4" t="s">
        <v>11</v>
      </c>
      <c r="G333" s="15">
        <f>SUM(D333*E333)/144</f>
        <v>0.91145833333333337</v>
      </c>
      <c r="H333" s="3"/>
    </row>
    <row r="334" spans="1:8" ht="15.75" x14ac:dyDescent="0.25">
      <c r="A334" s="11"/>
      <c r="B334" s="6"/>
      <c r="C334" s="4" t="s">
        <v>12</v>
      </c>
      <c r="D334" s="4">
        <v>17.5</v>
      </c>
      <c r="E334" s="4">
        <v>7.5</v>
      </c>
      <c r="F334" s="4">
        <v>9</v>
      </c>
      <c r="G334" s="15">
        <f>SUM(D334+E334)/6*F334</f>
        <v>37.5</v>
      </c>
      <c r="H334" s="3"/>
    </row>
    <row r="335" spans="1:8" ht="15.75" x14ac:dyDescent="0.25">
      <c r="A335" s="11"/>
      <c r="B335" s="6"/>
      <c r="C335" s="4" t="s">
        <v>13</v>
      </c>
      <c r="D335" s="4">
        <v>17.5</v>
      </c>
      <c r="E335" s="4">
        <v>7.5</v>
      </c>
      <c r="F335" s="4" t="s">
        <v>11</v>
      </c>
      <c r="G335" s="15">
        <f>SUM(D335*E335)/144</f>
        <v>0.91145833333333337</v>
      </c>
      <c r="H335" s="3"/>
    </row>
    <row r="336" spans="1:8" ht="15.75" x14ac:dyDescent="0.25">
      <c r="A336" s="11"/>
      <c r="B336" s="6" t="s">
        <v>76</v>
      </c>
      <c r="C336" s="4" t="s">
        <v>78</v>
      </c>
      <c r="D336" s="4">
        <v>16.5</v>
      </c>
      <c r="E336" s="4">
        <v>16.5</v>
      </c>
      <c r="F336" s="4">
        <v>0.5</v>
      </c>
      <c r="G336" s="15">
        <f>SUM(D336+E336)/6*F336*3</f>
        <v>8.25</v>
      </c>
      <c r="H336" s="3"/>
    </row>
    <row r="337" spans="1:8" ht="15.75" x14ac:dyDescent="0.25">
      <c r="A337" s="28" t="s">
        <v>14</v>
      </c>
      <c r="B337" s="28"/>
      <c r="C337" s="28"/>
      <c r="D337" s="28"/>
      <c r="E337" s="28"/>
      <c r="F337" s="28"/>
      <c r="G337" s="16">
        <f>SUM(G325:G336)</f>
        <v>174.80131944444446</v>
      </c>
      <c r="H337" s="3"/>
    </row>
    <row r="338" spans="1:8" ht="15.75" x14ac:dyDescent="0.25">
      <c r="A338" s="6"/>
      <c r="B338" s="6" t="s">
        <v>43</v>
      </c>
      <c r="C338" s="27" t="s">
        <v>10</v>
      </c>
      <c r="D338" s="4">
        <v>41.5</v>
      </c>
      <c r="E338" s="4">
        <v>11.5</v>
      </c>
      <c r="F338" s="27">
        <v>1.5</v>
      </c>
      <c r="G338" s="26">
        <f>SUM(D338+E338+D339+E339)/6*F338/2</f>
        <v>10.5</v>
      </c>
      <c r="H338" s="3"/>
    </row>
    <row r="339" spans="1:8" ht="15.75" x14ac:dyDescent="0.25">
      <c r="A339" s="6"/>
      <c r="B339" s="6"/>
      <c r="C339" s="27"/>
      <c r="D339" s="4">
        <v>21.5</v>
      </c>
      <c r="E339" s="4">
        <v>9.5</v>
      </c>
      <c r="F339" s="27"/>
      <c r="G339" s="26"/>
      <c r="H339" s="3"/>
    </row>
    <row r="340" spans="1:8" ht="15.75" x14ac:dyDescent="0.25">
      <c r="A340" s="11"/>
      <c r="C340" s="4" t="s">
        <v>12</v>
      </c>
      <c r="D340" s="4">
        <v>21.5</v>
      </c>
      <c r="E340" s="4">
        <v>9.5</v>
      </c>
      <c r="F340" s="4">
        <v>5</v>
      </c>
      <c r="G340" s="14">
        <f>SUM(D340+E340)/6*F340</f>
        <v>25.833333333333336</v>
      </c>
      <c r="H340" s="3"/>
    </row>
    <row r="341" spans="1:8" ht="15.75" x14ac:dyDescent="0.25">
      <c r="A341" s="11"/>
      <c r="B341" s="6"/>
      <c r="C341" s="27" t="s">
        <v>10</v>
      </c>
      <c r="D341" s="4">
        <v>21.5</v>
      </c>
      <c r="E341" s="4">
        <v>9.5</v>
      </c>
      <c r="F341" s="27">
        <v>1</v>
      </c>
      <c r="G341" s="26">
        <f>SUM(D341+E341+D342+E342)/6*F341/2</f>
        <v>5</v>
      </c>
      <c r="H341" s="3"/>
    </row>
    <row r="342" spans="1:8" ht="15.75" x14ac:dyDescent="0.25">
      <c r="A342" s="11"/>
      <c r="B342" s="6"/>
      <c r="C342" s="27"/>
      <c r="D342" s="4">
        <v>19.5</v>
      </c>
      <c r="E342" s="4">
        <v>9.5</v>
      </c>
      <c r="F342" s="27"/>
      <c r="G342" s="26"/>
      <c r="H342" s="3"/>
    </row>
    <row r="343" spans="1:8" ht="15.75" x14ac:dyDescent="0.25">
      <c r="A343" s="11"/>
      <c r="B343" s="6"/>
      <c r="C343" s="4" t="s">
        <v>12</v>
      </c>
      <c r="D343" s="4">
        <v>19.5</v>
      </c>
      <c r="E343" s="4">
        <v>9.5</v>
      </c>
      <c r="F343" s="4">
        <v>5</v>
      </c>
      <c r="G343" s="15">
        <f>SUM(D343+E343)/6*F343</f>
        <v>24.166666666666664</v>
      </c>
      <c r="H343" s="3"/>
    </row>
    <row r="344" spans="1:8" ht="15.75" x14ac:dyDescent="0.25">
      <c r="A344" s="11"/>
      <c r="C344" s="27" t="s">
        <v>10</v>
      </c>
      <c r="D344" s="4">
        <v>19.5</v>
      </c>
      <c r="E344" s="4">
        <v>9.5</v>
      </c>
      <c r="F344" s="27">
        <v>1.5</v>
      </c>
      <c r="G344" s="26">
        <f>SUM(D344+E344+D345+E345)/6*F344/2</f>
        <v>6.75</v>
      </c>
      <c r="H344" s="3"/>
    </row>
    <row r="345" spans="1:8" ht="15.75" x14ac:dyDescent="0.25">
      <c r="A345" s="11"/>
      <c r="B345" s="6"/>
      <c r="C345" s="27"/>
      <c r="D345" s="4">
        <v>17.5</v>
      </c>
      <c r="E345" s="4">
        <v>7.5</v>
      </c>
      <c r="F345" s="27"/>
      <c r="G345" s="26"/>
      <c r="H345" s="3"/>
    </row>
    <row r="346" spans="1:8" ht="15.75" x14ac:dyDescent="0.25">
      <c r="A346" s="11"/>
      <c r="B346" s="6"/>
      <c r="C346" s="4" t="s">
        <v>12</v>
      </c>
      <c r="D346" s="4">
        <v>17.5</v>
      </c>
      <c r="E346" s="4">
        <v>7.5</v>
      </c>
      <c r="F346" s="4">
        <v>4.5</v>
      </c>
      <c r="G346" s="15">
        <f>SUM(D346+E346)/6*F346</f>
        <v>18.75</v>
      </c>
      <c r="H346" s="3"/>
    </row>
    <row r="347" spans="1:8" ht="15.75" x14ac:dyDescent="0.25">
      <c r="A347" s="11"/>
      <c r="B347" s="6"/>
      <c r="C347" s="4" t="s">
        <v>13</v>
      </c>
      <c r="D347" s="4">
        <v>17.5</v>
      </c>
      <c r="E347" s="4">
        <v>7.5</v>
      </c>
      <c r="F347" s="4" t="s">
        <v>11</v>
      </c>
      <c r="G347" s="15">
        <f>SUM(D347*E347)/144</f>
        <v>0.91145833333333337</v>
      </c>
      <c r="H347" s="3"/>
    </row>
    <row r="348" spans="1:8" ht="15.75" x14ac:dyDescent="0.25">
      <c r="A348" s="11"/>
      <c r="B348" s="6"/>
      <c r="C348" s="4" t="s">
        <v>12</v>
      </c>
      <c r="D348" s="4">
        <v>17.5</v>
      </c>
      <c r="E348" s="4">
        <v>7.5</v>
      </c>
      <c r="F348" s="4">
        <v>2.5</v>
      </c>
      <c r="G348" s="15">
        <f>SUM(D348+E348)/6*F348</f>
        <v>10.416666666666668</v>
      </c>
      <c r="H348" s="3"/>
    </row>
    <row r="349" spans="1:8" ht="15.75" x14ac:dyDescent="0.25">
      <c r="A349" s="11"/>
      <c r="B349" s="6"/>
      <c r="C349" s="4" t="s">
        <v>13</v>
      </c>
      <c r="D349" s="4">
        <v>17.5</v>
      </c>
      <c r="E349" s="4">
        <v>7.5</v>
      </c>
      <c r="F349" s="4" t="s">
        <v>11</v>
      </c>
      <c r="G349" s="15">
        <f>SUM(D349*E349)/144</f>
        <v>0.91145833333333337</v>
      </c>
      <c r="H349" s="3"/>
    </row>
    <row r="350" spans="1:8" ht="15.75" x14ac:dyDescent="0.25">
      <c r="A350" s="11"/>
      <c r="B350" s="6"/>
      <c r="C350" s="4" t="s">
        <v>12</v>
      </c>
      <c r="D350" s="4">
        <v>17.5</v>
      </c>
      <c r="E350" s="4">
        <v>7.5</v>
      </c>
      <c r="F350" s="4">
        <v>2.5</v>
      </c>
      <c r="G350" s="15">
        <f>SUM(D350+E350)/6*F350</f>
        <v>10.416666666666668</v>
      </c>
      <c r="H350" s="3"/>
    </row>
    <row r="351" spans="1:8" ht="15.75" x14ac:dyDescent="0.25">
      <c r="A351" s="11"/>
      <c r="B351" s="6"/>
      <c r="C351" s="4" t="s">
        <v>13</v>
      </c>
      <c r="D351" s="4">
        <v>17.5</v>
      </c>
      <c r="E351" s="4">
        <v>7.5</v>
      </c>
      <c r="F351" s="4" t="s">
        <v>11</v>
      </c>
      <c r="G351" s="15">
        <f>SUM(D351*E351)/144</f>
        <v>0.91145833333333337</v>
      </c>
      <c r="H351" s="3"/>
    </row>
    <row r="352" spans="1:8" ht="15.75" x14ac:dyDescent="0.25">
      <c r="A352" s="11"/>
      <c r="B352" s="6"/>
      <c r="C352" s="4" t="s">
        <v>12</v>
      </c>
      <c r="D352" s="4">
        <v>17.5</v>
      </c>
      <c r="E352" s="4">
        <v>7.5</v>
      </c>
      <c r="F352" s="4">
        <v>2.5</v>
      </c>
      <c r="G352" s="15">
        <f>SUM(D352+E352)/6*F352</f>
        <v>10.416666666666668</v>
      </c>
      <c r="H352" s="3"/>
    </row>
    <row r="353" spans="1:8" ht="15.75" x14ac:dyDescent="0.25">
      <c r="A353" s="11"/>
      <c r="B353" s="6"/>
      <c r="C353" s="4" t="s">
        <v>13</v>
      </c>
      <c r="D353" s="4">
        <v>17.5</v>
      </c>
      <c r="E353" s="4">
        <v>7.5</v>
      </c>
      <c r="F353" s="4" t="s">
        <v>11</v>
      </c>
      <c r="G353" s="15">
        <f>SUM(D353*E353)/144</f>
        <v>0.91145833333333337</v>
      </c>
      <c r="H353" s="3"/>
    </row>
    <row r="354" spans="1:8" ht="15.75" x14ac:dyDescent="0.25">
      <c r="A354" s="11"/>
      <c r="B354" s="6" t="s">
        <v>76</v>
      </c>
      <c r="C354" s="4" t="s">
        <v>83</v>
      </c>
      <c r="D354" s="4">
        <v>16.5</v>
      </c>
      <c r="E354" s="4">
        <v>16.5</v>
      </c>
      <c r="F354" s="4">
        <v>1.25</v>
      </c>
      <c r="G354" s="15">
        <f>SUM(D354+E354)/6*F354*3</f>
        <v>20.625</v>
      </c>
      <c r="H354" s="3"/>
    </row>
    <row r="355" spans="1:8" ht="15.75" x14ac:dyDescent="0.25">
      <c r="A355" s="28" t="s">
        <v>14</v>
      </c>
      <c r="B355" s="28"/>
      <c r="C355" s="28"/>
      <c r="D355" s="28"/>
      <c r="E355" s="28"/>
      <c r="F355" s="28"/>
      <c r="G355" s="16">
        <f>SUM(G338:G354)</f>
        <v>146.52083333333331</v>
      </c>
      <c r="H355" s="3"/>
    </row>
    <row r="356" spans="1:8" ht="15.75" x14ac:dyDescent="0.25">
      <c r="A356" s="6"/>
      <c r="B356" s="6" t="s">
        <v>44</v>
      </c>
      <c r="C356" s="27" t="s">
        <v>10</v>
      </c>
      <c r="D356" s="4">
        <v>41.5</v>
      </c>
      <c r="E356" s="4">
        <v>11.5</v>
      </c>
      <c r="F356" s="27">
        <v>1.5</v>
      </c>
      <c r="G356" s="26">
        <f>SUM(D356+E356+D357+E357)/6*F356/2</f>
        <v>10.5</v>
      </c>
      <c r="H356" s="3"/>
    </row>
    <row r="357" spans="1:8" ht="15.75" x14ac:dyDescent="0.25">
      <c r="A357" s="6"/>
      <c r="B357" s="6"/>
      <c r="C357" s="27"/>
      <c r="D357" s="4">
        <v>21.5</v>
      </c>
      <c r="E357" s="4">
        <v>9.5</v>
      </c>
      <c r="F357" s="27"/>
      <c r="G357" s="26"/>
      <c r="H357" s="3"/>
    </row>
    <row r="358" spans="1:8" ht="15.75" x14ac:dyDescent="0.25">
      <c r="A358" s="11"/>
      <c r="C358" s="4" t="s">
        <v>12</v>
      </c>
      <c r="D358" s="4">
        <v>21.5</v>
      </c>
      <c r="E358" s="4">
        <v>9.5</v>
      </c>
      <c r="F358" s="4">
        <v>6.5</v>
      </c>
      <c r="G358" s="14">
        <f>SUM(D358+E358)/6*F358</f>
        <v>33.583333333333336</v>
      </c>
      <c r="H358" s="3"/>
    </row>
    <row r="359" spans="1:8" ht="15.75" x14ac:dyDescent="0.25">
      <c r="A359" s="11"/>
      <c r="B359" s="6"/>
      <c r="C359" s="27" t="s">
        <v>10</v>
      </c>
      <c r="D359" s="4">
        <v>21.5</v>
      </c>
      <c r="E359" s="4">
        <v>9.5</v>
      </c>
      <c r="F359" s="27">
        <v>1.5</v>
      </c>
      <c r="G359" s="26">
        <f>SUM(D359+E359+D360+E360)/6*F359/2</f>
        <v>7.25</v>
      </c>
      <c r="H359" s="3"/>
    </row>
    <row r="360" spans="1:8" ht="15.75" x14ac:dyDescent="0.25">
      <c r="A360" s="11"/>
      <c r="B360" s="6"/>
      <c r="C360" s="27"/>
      <c r="D360" s="4">
        <v>17.5</v>
      </c>
      <c r="E360" s="4">
        <v>9.5</v>
      </c>
      <c r="F360" s="27"/>
      <c r="G360" s="26"/>
      <c r="H360" s="3"/>
    </row>
    <row r="361" spans="1:8" ht="15.75" x14ac:dyDescent="0.25">
      <c r="A361" s="11"/>
      <c r="B361" s="6"/>
      <c r="C361" s="4" t="s">
        <v>12</v>
      </c>
      <c r="D361" s="4">
        <v>17.5</v>
      </c>
      <c r="E361" s="4">
        <v>9.5</v>
      </c>
      <c r="F361" s="4">
        <v>5</v>
      </c>
      <c r="G361" s="15">
        <f>SUM(D361+E361)/6*F361</f>
        <v>22.5</v>
      </c>
      <c r="H361" s="3"/>
    </row>
    <row r="362" spans="1:8" ht="15.75" x14ac:dyDescent="0.25">
      <c r="A362" s="11"/>
      <c r="B362" s="6"/>
      <c r="C362" s="27" t="s">
        <v>10</v>
      </c>
      <c r="D362" s="4">
        <v>17.5</v>
      </c>
      <c r="E362" s="4">
        <v>9.5</v>
      </c>
      <c r="F362" s="27">
        <v>1</v>
      </c>
      <c r="G362" s="26">
        <f>SUM(D362+E362+D363+E363)/6*F362/2</f>
        <v>4.333333333333333</v>
      </c>
      <c r="H362" s="3"/>
    </row>
    <row r="363" spans="1:8" ht="15.75" x14ac:dyDescent="0.25">
      <c r="A363" s="11"/>
      <c r="B363" s="6"/>
      <c r="C363" s="27"/>
      <c r="D363" s="4">
        <v>15.5</v>
      </c>
      <c r="E363" s="4">
        <v>9.5</v>
      </c>
      <c r="F363" s="27"/>
      <c r="G363" s="26"/>
      <c r="H363" s="3"/>
    </row>
    <row r="364" spans="1:8" ht="15.75" x14ac:dyDescent="0.25">
      <c r="A364" s="11"/>
      <c r="B364" s="6"/>
      <c r="C364" s="4" t="s">
        <v>12</v>
      </c>
      <c r="D364" s="4">
        <v>15.5</v>
      </c>
      <c r="E364" s="4">
        <v>9.5</v>
      </c>
      <c r="F364" s="4">
        <v>4</v>
      </c>
      <c r="G364" s="15">
        <f>SUM(D364+E364)/6*F364</f>
        <v>16.666666666666668</v>
      </c>
      <c r="H364" s="3"/>
    </row>
    <row r="365" spans="1:8" ht="15.75" x14ac:dyDescent="0.25">
      <c r="A365" s="11"/>
      <c r="B365" s="6"/>
      <c r="C365" s="4" t="s">
        <v>13</v>
      </c>
      <c r="D365" s="4">
        <v>15.5</v>
      </c>
      <c r="E365" s="4">
        <v>9.5</v>
      </c>
      <c r="F365" s="4" t="s">
        <v>11</v>
      </c>
      <c r="G365" s="15">
        <f>SUM(D365*E365)/144</f>
        <v>1.0225694444444444</v>
      </c>
      <c r="H365" s="3"/>
    </row>
    <row r="366" spans="1:8" ht="15.75" x14ac:dyDescent="0.25">
      <c r="A366" s="11"/>
      <c r="B366" s="6" t="s">
        <v>76</v>
      </c>
      <c r="C366" s="4" t="s">
        <v>59</v>
      </c>
      <c r="D366" s="4">
        <v>11.5</v>
      </c>
      <c r="E366" s="4">
        <v>13.5</v>
      </c>
      <c r="F366" s="4">
        <v>4</v>
      </c>
      <c r="G366" s="15">
        <f>SUM(D366+E366)/6*F366*3</f>
        <v>50</v>
      </c>
      <c r="H366" s="3"/>
    </row>
    <row r="367" spans="1:8" ht="15.75" x14ac:dyDescent="0.25">
      <c r="A367" s="11"/>
      <c r="B367" s="6"/>
      <c r="C367" s="4" t="s">
        <v>13</v>
      </c>
      <c r="D367" s="4">
        <v>11.5</v>
      </c>
      <c r="E367" s="4">
        <v>13.5</v>
      </c>
      <c r="F367" s="4" t="s">
        <v>11</v>
      </c>
      <c r="G367" s="15">
        <f>SUM(D367*E367)/144*6</f>
        <v>6.46875</v>
      </c>
      <c r="H367" s="3"/>
    </row>
    <row r="368" spans="1:8" ht="15.75" x14ac:dyDescent="0.25">
      <c r="A368" s="11"/>
      <c r="B368" s="6" t="s">
        <v>84</v>
      </c>
      <c r="C368" s="4" t="s">
        <v>83</v>
      </c>
      <c r="D368" s="4">
        <v>16.5</v>
      </c>
      <c r="E368" s="4">
        <v>16.5</v>
      </c>
      <c r="F368" s="4">
        <v>0.5</v>
      </c>
      <c r="G368" s="15">
        <f>SUM(D368+E368)/6*F368*6</f>
        <v>16.5</v>
      </c>
      <c r="H368" s="3"/>
    </row>
    <row r="369" spans="1:8" ht="15.75" x14ac:dyDescent="0.25">
      <c r="A369" s="28" t="s">
        <v>14</v>
      </c>
      <c r="B369" s="28"/>
      <c r="C369" s="28"/>
      <c r="D369" s="28"/>
      <c r="E369" s="28"/>
      <c r="F369" s="28"/>
      <c r="G369" s="16">
        <f>SUM(G356:G368)</f>
        <v>168.82465277777777</v>
      </c>
      <c r="H369" s="3"/>
    </row>
    <row r="370" spans="1:8" ht="15.75" x14ac:dyDescent="0.25">
      <c r="A370" s="6"/>
      <c r="B370" s="6" t="s">
        <v>45</v>
      </c>
      <c r="C370" s="27" t="s">
        <v>10</v>
      </c>
      <c r="D370" s="4">
        <v>41.5</v>
      </c>
      <c r="E370" s="4">
        <v>11.5</v>
      </c>
      <c r="F370" s="27">
        <v>2.33</v>
      </c>
      <c r="G370" s="26">
        <f>SUM(D370+E370+D371+E371)/6*F370/2</f>
        <v>16.310000000000002</v>
      </c>
      <c r="H370" s="3"/>
    </row>
    <row r="371" spans="1:8" ht="15.75" x14ac:dyDescent="0.25">
      <c r="A371" s="6"/>
      <c r="B371" s="6"/>
      <c r="C371" s="27"/>
      <c r="D371" s="4">
        <v>21.5</v>
      </c>
      <c r="E371" s="4">
        <v>9.5</v>
      </c>
      <c r="F371" s="27"/>
      <c r="G371" s="26"/>
      <c r="H371" s="3"/>
    </row>
    <row r="372" spans="1:8" ht="15.75" x14ac:dyDescent="0.25">
      <c r="A372" s="11"/>
      <c r="C372" s="4" t="s">
        <v>12</v>
      </c>
      <c r="D372" s="4">
        <v>21.5</v>
      </c>
      <c r="E372" s="4">
        <v>9.5</v>
      </c>
      <c r="F372" s="4">
        <v>2.5</v>
      </c>
      <c r="G372" s="14">
        <f>SUM(D372+E372)/6*F372</f>
        <v>12.916666666666668</v>
      </c>
      <c r="H372" s="3"/>
    </row>
    <row r="373" spans="1:8" ht="15.75" x14ac:dyDescent="0.25">
      <c r="A373" s="11"/>
      <c r="B373" s="6"/>
      <c r="C373" s="27" t="s">
        <v>10</v>
      </c>
      <c r="D373" s="4">
        <v>21.5</v>
      </c>
      <c r="E373" s="4">
        <v>9.5</v>
      </c>
      <c r="F373" s="27">
        <v>2</v>
      </c>
      <c r="G373" s="26">
        <f>SUM(D373+E373+D374+E374)/6*F373/2</f>
        <v>10</v>
      </c>
      <c r="H373" s="3"/>
    </row>
    <row r="374" spans="1:8" ht="15.75" x14ac:dyDescent="0.25">
      <c r="A374" s="11"/>
      <c r="B374" s="6"/>
      <c r="C374" s="27"/>
      <c r="D374" s="4">
        <v>19.5</v>
      </c>
      <c r="E374" s="4">
        <v>9.5</v>
      </c>
      <c r="F374" s="27"/>
      <c r="G374" s="26"/>
      <c r="H374" s="3"/>
    </row>
    <row r="375" spans="1:8" ht="15.75" x14ac:dyDescent="0.25">
      <c r="A375" s="11"/>
      <c r="B375" s="6"/>
      <c r="C375" s="4" t="s">
        <v>12</v>
      </c>
      <c r="D375" s="4">
        <v>19.5</v>
      </c>
      <c r="E375" s="4">
        <v>9.5</v>
      </c>
      <c r="F375" s="4">
        <v>5</v>
      </c>
      <c r="G375" s="15">
        <f>SUM(D375+E375)/6*F375</f>
        <v>24.166666666666664</v>
      </c>
      <c r="H375" s="3"/>
    </row>
    <row r="376" spans="1:8" ht="15.75" x14ac:dyDescent="0.25">
      <c r="A376" s="11"/>
      <c r="C376" s="27" t="s">
        <v>10</v>
      </c>
      <c r="D376" s="4">
        <v>19.5</v>
      </c>
      <c r="E376" s="4">
        <v>9.5</v>
      </c>
      <c r="F376" s="27">
        <v>1</v>
      </c>
      <c r="G376" s="26">
        <f>SUM(D376+E376+D377+E377)/6*F376/2</f>
        <v>4.5</v>
      </c>
      <c r="H376" s="3"/>
    </row>
    <row r="377" spans="1:8" ht="15.75" x14ac:dyDescent="0.25">
      <c r="A377" s="11"/>
      <c r="B377" s="6"/>
      <c r="C377" s="27"/>
      <c r="D377" s="4">
        <v>17.5</v>
      </c>
      <c r="E377" s="4">
        <v>7.5</v>
      </c>
      <c r="F377" s="27"/>
      <c r="G377" s="26"/>
      <c r="H377" s="3"/>
    </row>
    <row r="378" spans="1:8" ht="15.75" x14ac:dyDescent="0.25">
      <c r="A378" s="11"/>
      <c r="B378" s="6"/>
      <c r="C378" s="4" t="s">
        <v>12</v>
      </c>
      <c r="D378" s="4">
        <v>17.5</v>
      </c>
      <c r="E378" s="4">
        <v>7.5</v>
      </c>
      <c r="F378" s="4">
        <v>5</v>
      </c>
      <c r="G378" s="15">
        <f>SUM(D378+E378)/6*F378</f>
        <v>20.833333333333336</v>
      </c>
      <c r="H378" s="3"/>
    </row>
    <row r="379" spans="1:8" ht="15.75" x14ac:dyDescent="0.25">
      <c r="A379" s="11"/>
      <c r="B379" s="6"/>
      <c r="C379" s="4" t="s">
        <v>13</v>
      </c>
      <c r="D379" s="4">
        <v>17.5</v>
      </c>
      <c r="E379" s="4">
        <v>7.5</v>
      </c>
      <c r="F379" s="4" t="s">
        <v>11</v>
      </c>
      <c r="G379" s="15">
        <f>SUM(D379*E379)/144</f>
        <v>0.91145833333333337</v>
      </c>
      <c r="H379" s="3"/>
    </row>
    <row r="380" spans="1:8" ht="15.75" x14ac:dyDescent="0.25">
      <c r="A380" s="11"/>
      <c r="B380" s="6" t="s">
        <v>79</v>
      </c>
      <c r="C380" s="4" t="s">
        <v>83</v>
      </c>
      <c r="D380" s="4">
        <v>16.5</v>
      </c>
      <c r="E380" s="4">
        <v>16.5</v>
      </c>
      <c r="F380" s="4">
        <v>1.25</v>
      </c>
      <c r="G380" s="15">
        <f>SUM(D380+E380)/6*F380*4</f>
        <v>27.5</v>
      </c>
      <c r="H380" s="3"/>
    </row>
    <row r="381" spans="1:8" ht="15.75" x14ac:dyDescent="0.25">
      <c r="A381" s="28" t="s">
        <v>14</v>
      </c>
      <c r="B381" s="28"/>
      <c r="C381" s="28"/>
      <c r="D381" s="28"/>
      <c r="E381" s="28"/>
      <c r="F381" s="28"/>
      <c r="G381" s="16">
        <f>SUM(G370:G380)</f>
        <v>117.13812500000002</v>
      </c>
      <c r="H381" s="3"/>
    </row>
    <row r="382" spans="1:8" ht="15.75" x14ac:dyDescent="0.25">
      <c r="A382" s="6"/>
      <c r="B382" s="6" t="s">
        <v>46</v>
      </c>
      <c r="C382" s="27" t="s">
        <v>10</v>
      </c>
      <c r="D382" s="4">
        <v>41.5</v>
      </c>
      <c r="E382" s="4">
        <v>11.5</v>
      </c>
      <c r="F382" s="27">
        <v>2.16</v>
      </c>
      <c r="G382" s="26">
        <f>SUM(D382+E382+D383+E383)/6*F382/2</f>
        <v>15.120000000000001</v>
      </c>
      <c r="H382" s="3"/>
    </row>
    <row r="383" spans="1:8" ht="15.75" x14ac:dyDescent="0.25">
      <c r="A383" s="6"/>
      <c r="B383" s="6"/>
      <c r="C383" s="27"/>
      <c r="D383" s="4">
        <v>21.5</v>
      </c>
      <c r="E383" s="4">
        <v>9.5</v>
      </c>
      <c r="F383" s="27"/>
      <c r="G383" s="26"/>
      <c r="H383" s="3"/>
    </row>
    <row r="384" spans="1:8" ht="15.75" x14ac:dyDescent="0.25">
      <c r="A384" s="11"/>
      <c r="C384" s="4" t="s">
        <v>12</v>
      </c>
      <c r="D384" s="4">
        <v>21.5</v>
      </c>
      <c r="E384" s="4">
        <v>9.5</v>
      </c>
      <c r="F384" s="4">
        <v>2.5</v>
      </c>
      <c r="G384" s="14">
        <f>SUM(D384+E384)/6*F384</f>
        <v>12.916666666666668</v>
      </c>
      <c r="H384" s="3"/>
    </row>
    <row r="385" spans="1:8" ht="15.75" x14ac:dyDescent="0.25">
      <c r="A385" s="11"/>
      <c r="B385" s="6"/>
      <c r="C385" s="27" t="s">
        <v>10</v>
      </c>
      <c r="D385" s="4">
        <v>21.5</v>
      </c>
      <c r="E385" s="4">
        <v>9.5</v>
      </c>
      <c r="F385" s="27">
        <v>1.5</v>
      </c>
      <c r="G385" s="26">
        <f>SUM(D385+E385+D386+E386)/6*F385/2</f>
        <v>7.25</v>
      </c>
      <c r="H385" s="3"/>
    </row>
    <row r="386" spans="1:8" ht="15.75" x14ac:dyDescent="0.25">
      <c r="A386" s="11"/>
      <c r="B386" s="6"/>
      <c r="C386" s="27"/>
      <c r="D386" s="4">
        <v>17.5</v>
      </c>
      <c r="E386" s="4">
        <v>9.5</v>
      </c>
      <c r="F386" s="27"/>
      <c r="G386" s="26"/>
      <c r="H386" s="3"/>
    </row>
    <row r="387" spans="1:8" ht="15.75" x14ac:dyDescent="0.25">
      <c r="A387" s="11"/>
      <c r="B387" s="6"/>
      <c r="C387" s="4" t="s">
        <v>12</v>
      </c>
      <c r="D387" s="4">
        <v>17.5</v>
      </c>
      <c r="E387" s="4">
        <v>9.5</v>
      </c>
      <c r="F387" s="4">
        <v>4</v>
      </c>
      <c r="G387" s="15">
        <f>SUM(D387+E387)/6*F387</f>
        <v>18</v>
      </c>
      <c r="H387" s="3"/>
    </row>
    <row r="388" spans="1:8" ht="15.75" x14ac:dyDescent="0.25">
      <c r="A388" s="11"/>
      <c r="C388" s="27" t="s">
        <v>10</v>
      </c>
      <c r="D388" s="4">
        <v>17.5</v>
      </c>
      <c r="E388" s="4">
        <v>9.5</v>
      </c>
      <c r="F388" s="27">
        <v>1.5</v>
      </c>
      <c r="G388" s="26">
        <f>SUM(D388+E388+D389+E389)/6*F388/2</f>
        <v>6.5</v>
      </c>
      <c r="H388" s="3"/>
    </row>
    <row r="389" spans="1:8" ht="15.75" x14ac:dyDescent="0.25">
      <c r="A389" s="11"/>
      <c r="B389" s="6"/>
      <c r="C389" s="27"/>
      <c r="D389" s="4">
        <v>15.5</v>
      </c>
      <c r="E389" s="4">
        <v>9.5</v>
      </c>
      <c r="F389" s="27"/>
      <c r="G389" s="26"/>
      <c r="H389" s="3"/>
    </row>
    <row r="390" spans="1:8" ht="15.75" x14ac:dyDescent="0.25">
      <c r="A390" s="11"/>
      <c r="B390" s="6"/>
      <c r="C390" s="4" t="s">
        <v>12</v>
      </c>
      <c r="D390" s="4">
        <v>15.5</v>
      </c>
      <c r="E390" s="4">
        <v>9.5</v>
      </c>
      <c r="F390" s="4">
        <v>4</v>
      </c>
      <c r="G390" s="15">
        <f>SUM(D390+E390)/6*F390</f>
        <v>16.666666666666668</v>
      </c>
      <c r="H390" s="3"/>
    </row>
    <row r="391" spans="1:8" ht="15.75" x14ac:dyDescent="0.25">
      <c r="A391" s="11"/>
      <c r="B391" s="6" t="s">
        <v>76</v>
      </c>
      <c r="C391" s="4" t="s">
        <v>59</v>
      </c>
      <c r="D391" s="4">
        <v>11.5</v>
      </c>
      <c r="E391" s="4">
        <v>13.5</v>
      </c>
      <c r="F391" s="4">
        <v>4</v>
      </c>
      <c r="G391" s="15">
        <f>SUM(D391+E391)/6*F391*3</f>
        <v>50</v>
      </c>
      <c r="H391" s="3"/>
    </row>
    <row r="392" spans="1:8" ht="15.75" x14ac:dyDescent="0.25">
      <c r="A392" s="11"/>
      <c r="B392" s="6"/>
      <c r="C392" s="4" t="s">
        <v>13</v>
      </c>
      <c r="D392" s="4">
        <v>11.5</v>
      </c>
      <c r="E392" s="4">
        <v>13.5</v>
      </c>
      <c r="F392" s="4" t="s">
        <v>11</v>
      </c>
      <c r="G392" s="15">
        <f>SUM(D392*E392)/144*6</f>
        <v>6.46875</v>
      </c>
      <c r="H392" s="3"/>
    </row>
    <row r="393" spans="1:8" ht="15.75" x14ac:dyDescent="0.25">
      <c r="A393" s="11"/>
      <c r="B393" s="6" t="s">
        <v>84</v>
      </c>
      <c r="C393" s="4" t="s">
        <v>83</v>
      </c>
      <c r="D393" s="4">
        <v>16.5</v>
      </c>
      <c r="E393" s="4">
        <v>16.5</v>
      </c>
      <c r="F393" s="4">
        <v>0.5</v>
      </c>
      <c r="G393" s="15">
        <f>SUM(D393+E393)/6*F393*6</f>
        <v>16.5</v>
      </c>
      <c r="H393" s="3"/>
    </row>
    <row r="394" spans="1:8" ht="15.75" x14ac:dyDescent="0.25">
      <c r="A394" s="28" t="s">
        <v>14</v>
      </c>
      <c r="B394" s="28"/>
      <c r="C394" s="28"/>
      <c r="D394" s="28"/>
      <c r="E394" s="28"/>
      <c r="F394" s="28"/>
      <c r="G394" s="16">
        <f>SUM(G382:G393)</f>
        <v>149.42208333333332</v>
      </c>
      <c r="H394" s="3"/>
    </row>
    <row r="395" spans="1:8" ht="15.75" x14ac:dyDescent="0.25">
      <c r="A395" s="6"/>
      <c r="B395" s="6" t="s">
        <v>47</v>
      </c>
      <c r="C395" s="27" t="s">
        <v>10</v>
      </c>
      <c r="D395" s="4">
        <v>41.5</v>
      </c>
      <c r="E395" s="4">
        <v>11.5</v>
      </c>
      <c r="F395" s="27">
        <v>1.66</v>
      </c>
      <c r="G395" s="26">
        <f>SUM(D395+E395+D396+E396)/6*F395/2</f>
        <v>11.896666666666667</v>
      </c>
      <c r="H395" s="3"/>
    </row>
    <row r="396" spans="1:8" ht="15.75" x14ac:dyDescent="0.25">
      <c r="A396" s="6"/>
      <c r="B396" s="6"/>
      <c r="C396" s="27"/>
      <c r="D396" s="4">
        <v>23.5</v>
      </c>
      <c r="E396" s="4">
        <v>9.5</v>
      </c>
      <c r="F396" s="27"/>
      <c r="G396" s="26"/>
      <c r="H396" s="3"/>
    </row>
    <row r="397" spans="1:8" ht="15.75" x14ac:dyDescent="0.25">
      <c r="A397" s="11"/>
      <c r="C397" s="4" t="s">
        <v>12</v>
      </c>
      <c r="D397" s="4">
        <v>19.5</v>
      </c>
      <c r="E397" s="4">
        <v>9.5</v>
      </c>
      <c r="F397" s="4">
        <v>12.5</v>
      </c>
      <c r="G397" s="14">
        <f>SUM(D397+E397)/6*F397</f>
        <v>60.416666666666664</v>
      </c>
      <c r="H397" s="3"/>
    </row>
    <row r="398" spans="1:8" ht="15.75" x14ac:dyDescent="0.25">
      <c r="A398" s="11"/>
      <c r="B398" s="6"/>
      <c r="C398" s="27" t="s">
        <v>10</v>
      </c>
      <c r="D398" s="4">
        <v>19.5</v>
      </c>
      <c r="E398" s="4">
        <v>9.5</v>
      </c>
      <c r="F398" s="27">
        <v>1.5</v>
      </c>
      <c r="G398" s="26">
        <f>SUM(D398+E398+D399+E399)/6*F398/2</f>
        <v>6.75</v>
      </c>
      <c r="H398" s="3"/>
    </row>
    <row r="399" spans="1:8" ht="15.75" x14ac:dyDescent="0.25">
      <c r="A399" s="11"/>
      <c r="B399" s="6"/>
      <c r="C399" s="27"/>
      <c r="D399" s="4">
        <v>17.5</v>
      </c>
      <c r="E399" s="4">
        <v>7.5</v>
      </c>
      <c r="F399" s="27"/>
      <c r="G399" s="26"/>
      <c r="H399" s="3"/>
    </row>
    <row r="400" spans="1:8" ht="15.75" x14ac:dyDescent="0.25">
      <c r="A400" s="11"/>
      <c r="B400" s="6"/>
      <c r="C400" s="4" t="s">
        <v>12</v>
      </c>
      <c r="D400" s="4">
        <v>17.5</v>
      </c>
      <c r="E400" s="4">
        <v>7.5</v>
      </c>
      <c r="F400" s="4">
        <v>11.75</v>
      </c>
      <c r="G400" s="15">
        <f>SUM(D400+E400)/6*F400</f>
        <v>48.958333333333336</v>
      </c>
      <c r="H400" s="3"/>
    </row>
    <row r="401" spans="1:8" ht="15.75" x14ac:dyDescent="0.25">
      <c r="A401" s="11"/>
      <c r="B401" s="18"/>
      <c r="C401" s="4" t="s">
        <v>13</v>
      </c>
      <c r="D401" s="4">
        <v>17.5</v>
      </c>
      <c r="E401" s="4">
        <v>7.5</v>
      </c>
      <c r="F401" s="4" t="s">
        <v>11</v>
      </c>
      <c r="G401" s="15">
        <f>SUM(D401*E401)/144</f>
        <v>0.91145833333333337</v>
      </c>
      <c r="H401" s="3"/>
    </row>
    <row r="402" spans="1:8" ht="15.75" x14ac:dyDescent="0.25">
      <c r="A402" s="11"/>
      <c r="B402" s="6"/>
      <c r="C402" s="4" t="s">
        <v>12</v>
      </c>
      <c r="D402" s="4">
        <v>19.5</v>
      </c>
      <c r="E402" s="4">
        <v>9.5</v>
      </c>
      <c r="F402" s="4">
        <v>3.5</v>
      </c>
      <c r="G402" s="15">
        <f>SUM(D402+E402)/6*F402</f>
        <v>16.916666666666664</v>
      </c>
      <c r="H402" s="3"/>
    </row>
    <row r="403" spans="1:8" ht="15.75" x14ac:dyDescent="0.25">
      <c r="A403" s="11"/>
      <c r="B403" s="6"/>
      <c r="C403" s="4" t="s">
        <v>13</v>
      </c>
      <c r="D403" s="4">
        <v>19.5</v>
      </c>
      <c r="E403" s="4">
        <v>9.5</v>
      </c>
      <c r="F403" s="4" t="s">
        <v>11</v>
      </c>
      <c r="G403" s="15">
        <f>SUM(D403*E403)/144</f>
        <v>1.2864583333333333</v>
      </c>
      <c r="H403" s="3"/>
    </row>
    <row r="404" spans="1:8" ht="15.75" x14ac:dyDescent="0.25">
      <c r="A404" s="11"/>
      <c r="B404" s="6"/>
      <c r="C404" s="4" t="s">
        <v>12</v>
      </c>
      <c r="D404" s="4">
        <v>17.5</v>
      </c>
      <c r="E404" s="4">
        <v>7.5</v>
      </c>
      <c r="F404" s="4">
        <v>6.5</v>
      </c>
      <c r="G404" s="15">
        <f>SUM(D404+E404)/6*F404</f>
        <v>27.083333333333336</v>
      </c>
      <c r="H404" s="3"/>
    </row>
    <row r="405" spans="1:8" ht="15.75" x14ac:dyDescent="0.25">
      <c r="A405" s="11"/>
      <c r="B405" s="6"/>
      <c r="C405" s="4" t="s">
        <v>13</v>
      </c>
      <c r="D405" s="4">
        <v>17.5</v>
      </c>
      <c r="E405" s="4">
        <v>7.5</v>
      </c>
      <c r="F405" s="4" t="s">
        <v>11</v>
      </c>
      <c r="G405" s="15">
        <f>SUM(D405*E405)/144</f>
        <v>0.91145833333333337</v>
      </c>
      <c r="H405" s="3"/>
    </row>
    <row r="406" spans="1:8" ht="15.75" x14ac:dyDescent="0.25">
      <c r="A406" s="11"/>
      <c r="B406" s="6"/>
      <c r="C406" s="4" t="s">
        <v>12</v>
      </c>
      <c r="D406" s="4">
        <v>17.5</v>
      </c>
      <c r="E406" s="4">
        <v>7.5</v>
      </c>
      <c r="F406" s="4">
        <v>3.5</v>
      </c>
      <c r="G406" s="15">
        <f>SUM(D406+E406)/6*F406</f>
        <v>14.583333333333334</v>
      </c>
      <c r="H406" s="3"/>
    </row>
    <row r="407" spans="1:8" ht="15.75" x14ac:dyDescent="0.25">
      <c r="A407" s="11"/>
      <c r="B407" s="6"/>
      <c r="C407" s="4" t="s">
        <v>13</v>
      </c>
      <c r="D407" s="4">
        <v>17.5</v>
      </c>
      <c r="E407" s="4">
        <v>7.5</v>
      </c>
      <c r="F407" s="4" t="s">
        <v>11</v>
      </c>
      <c r="G407" s="15">
        <f>SUM(D407*E407)/144</f>
        <v>0.91145833333333337</v>
      </c>
      <c r="H407" s="3"/>
    </row>
    <row r="408" spans="1:8" ht="15.75" x14ac:dyDescent="0.25">
      <c r="A408" s="11"/>
      <c r="B408" s="6" t="s">
        <v>76</v>
      </c>
      <c r="C408" s="4" t="s">
        <v>83</v>
      </c>
      <c r="D408" s="4">
        <v>16.5</v>
      </c>
      <c r="E408" s="4">
        <v>16.5</v>
      </c>
      <c r="F408" s="4">
        <v>1.25</v>
      </c>
      <c r="G408" s="15">
        <f>SUM(D408+E408)/6*F408*3</f>
        <v>20.625</v>
      </c>
      <c r="H408" s="3"/>
    </row>
    <row r="409" spans="1:8" ht="15.75" x14ac:dyDescent="0.25">
      <c r="A409" s="28" t="s">
        <v>14</v>
      </c>
      <c r="B409" s="28"/>
      <c r="C409" s="28"/>
      <c r="D409" s="28"/>
      <c r="E409" s="28"/>
      <c r="F409" s="28"/>
      <c r="G409" s="16">
        <f>SUM(G395:G408)</f>
        <v>211.25083333333339</v>
      </c>
      <c r="H409" s="3"/>
    </row>
    <row r="410" spans="1:8" ht="15.75" x14ac:dyDescent="0.25">
      <c r="A410" s="6"/>
      <c r="B410" s="6" t="s">
        <v>48</v>
      </c>
      <c r="C410" s="27" t="s">
        <v>10</v>
      </c>
      <c r="D410" s="4">
        <v>41.5</v>
      </c>
      <c r="E410" s="4">
        <v>11.5</v>
      </c>
      <c r="F410" s="27">
        <v>2.66</v>
      </c>
      <c r="G410" s="26">
        <f>SUM(D410+E410+D411+E411)/6*F410/2</f>
        <v>18.62</v>
      </c>
      <c r="H410" s="3"/>
    </row>
    <row r="411" spans="1:8" ht="15.75" x14ac:dyDescent="0.25">
      <c r="A411" s="6"/>
      <c r="B411" s="6"/>
      <c r="C411" s="27"/>
      <c r="D411" s="4">
        <v>21.5</v>
      </c>
      <c r="E411" s="4">
        <v>9.5</v>
      </c>
      <c r="F411" s="27"/>
      <c r="G411" s="26"/>
      <c r="H411" s="3"/>
    </row>
    <row r="412" spans="1:8" ht="15.75" x14ac:dyDescent="0.25">
      <c r="A412" s="11"/>
      <c r="C412" s="4" t="s">
        <v>12</v>
      </c>
      <c r="D412" s="4">
        <v>21.5</v>
      </c>
      <c r="E412" s="4">
        <v>9.5</v>
      </c>
      <c r="F412" s="4">
        <v>4</v>
      </c>
      <c r="G412" s="14">
        <f>SUM(D412+E412)/6*F412</f>
        <v>20.666666666666668</v>
      </c>
      <c r="H412" s="3"/>
    </row>
    <row r="413" spans="1:8" ht="15.75" x14ac:dyDescent="0.25">
      <c r="A413" s="11"/>
      <c r="B413" s="6"/>
      <c r="C413" s="4" t="s">
        <v>13</v>
      </c>
      <c r="D413" s="4">
        <v>21.5</v>
      </c>
      <c r="E413" s="4">
        <v>9.5</v>
      </c>
      <c r="F413" s="4" t="s">
        <v>11</v>
      </c>
      <c r="G413" s="15">
        <f>SUM(D413*E413)/144</f>
        <v>1.4184027777777777</v>
      </c>
      <c r="H413" s="3"/>
    </row>
    <row r="414" spans="1:8" ht="15.75" x14ac:dyDescent="0.25">
      <c r="A414" s="11"/>
      <c r="B414" s="6"/>
      <c r="C414" s="4" t="s">
        <v>12</v>
      </c>
      <c r="D414" s="4">
        <v>19.5</v>
      </c>
      <c r="E414" s="4">
        <v>9.5</v>
      </c>
      <c r="F414" s="4">
        <v>4</v>
      </c>
      <c r="G414" s="14">
        <f>SUM(D414+E414)/6*F414</f>
        <v>19.333333333333332</v>
      </c>
      <c r="H414" s="3"/>
    </row>
    <row r="415" spans="1:8" ht="15.75" x14ac:dyDescent="0.25">
      <c r="A415" s="11"/>
      <c r="B415" s="6"/>
      <c r="C415" s="27" t="s">
        <v>10</v>
      </c>
      <c r="D415" s="4">
        <v>19.5</v>
      </c>
      <c r="E415" s="4">
        <v>9.5</v>
      </c>
      <c r="F415" s="27">
        <v>1.5</v>
      </c>
      <c r="G415" s="26">
        <f>SUM(D415+E415+D416+E416)/6*F415/2</f>
        <v>6.75</v>
      </c>
      <c r="H415" s="3"/>
    </row>
    <row r="416" spans="1:8" ht="15.75" x14ac:dyDescent="0.25">
      <c r="A416" s="11"/>
      <c r="B416" s="6"/>
      <c r="C416" s="27"/>
      <c r="D416" s="4">
        <v>17.5</v>
      </c>
      <c r="E416" s="4">
        <v>7.5</v>
      </c>
      <c r="F416" s="27"/>
      <c r="G416" s="26"/>
      <c r="H416" s="3"/>
    </row>
    <row r="417" spans="1:8" ht="15.75" x14ac:dyDescent="0.25">
      <c r="A417" s="11"/>
      <c r="B417" s="6"/>
      <c r="C417" s="4" t="s">
        <v>12</v>
      </c>
      <c r="D417" s="4">
        <v>17.5</v>
      </c>
      <c r="E417" s="4">
        <v>7.5</v>
      </c>
      <c r="F417" s="4">
        <v>7</v>
      </c>
      <c r="G417" s="15">
        <f>SUM(D417+E417)/6*F417</f>
        <v>29.166666666666668</v>
      </c>
      <c r="H417" s="3"/>
    </row>
    <row r="418" spans="1:8" ht="15.75" x14ac:dyDescent="0.25">
      <c r="A418" s="11"/>
      <c r="B418" s="18"/>
      <c r="C418" s="4" t="s">
        <v>13</v>
      </c>
      <c r="D418" s="4">
        <v>17.5</v>
      </c>
      <c r="E418" s="4">
        <v>7.5</v>
      </c>
      <c r="F418" s="4" t="s">
        <v>11</v>
      </c>
      <c r="G418" s="15">
        <f>SUM(D418*E418)/144</f>
        <v>0.91145833333333337</v>
      </c>
      <c r="H418" s="3"/>
    </row>
    <row r="419" spans="1:8" ht="15.75" x14ac:dyDescent="0.25">
      <c r="A419" s="11"/>
      <c r="B419" s="6"/>
      <c r="C419" s="4" t="s">
        <v>12</v>
      </c>
      <c r="D419" s="4">
        <v>17.5</v>
      </c>
      <c r="E419" s="4">
        <v>7.5</v>
      </c>
      <c r="F419" s="4">
        <v>6.5</v>
      </c>
      <c r="G419" s="15">
        <f>SUM(D419+E419)/6*F419</f>
        <v>27.083333333333336</v>
      </c>
      <c r="H419" s="3"/>
    </row>
    <row r="420" spans="1:8" ht="15.75" x14ac:dyDescent="0.25">
      <c r="A420" s="11"/>
      <c r="B420" s="6"/>
      <c r="C420" s="4" t="s">
        <v>13</v>
      </c>
      <c r="D420" s="4">
        <v>17.5</v>
      </c>
      <c r="E420" s="4">
        <v>7.5</v>
      </c>
      <c r="F420" s="4" t="s">
        <v>11</v>
      </c>
      <c r="G420" s="15">
        <f>SUM(D420*E420)/144</f>
        <v>0.91145833333333337</v>
      </c>
      <c r="H420" s="3"/>
    </row>
    <row r="421" spans="1:8" ht="15.75" x14ac:dyDescent="0.25">
      <c r="A421" s="11"/>
      <c r="B421" s="6" t="s">
        <v>76</v>
      </c>
      <c r="C421" s="4" t="s">
        <v>83</v>
      </c>
      <c r="D421" s="4">
        <v>16.5</v>
      </c>
      <c r="E421" s="4">
        <v>16.5</v>
      </c>
      <c r="F421" s="4">
        <v>1.25</v>
      </c>
      <c r="G421" s="15">
        <f>SUM(D421+E421)/6*F421*3</f>
        <v>20.625</v>
      </c>
      <c r="H421" s="3"/>
    </row>
    <row r="422" spans="1:8" ht="15.75" x14ac:dyDescent="0.25">
      <c r="A422" s="28" t="s">
        <v>14</v>
      </c>
      <c r="B422" s="28"/>
      <c r="C422" s="28"/>
      <c r="D422" s="28"/>
      <c r="E422" s="28"/>
      <c r="F422" s="28"/>
      <c r="G422" s="16">
        <f>SUM(G410:G421)</f>
        <v>145.48631944444446</v>
      </c>
      <c r="H422" s="3"/>
    </row>
    <row r="423" spans="1:8" ht="15.75" x14ac:dyDescent="0.25">
      <c r="A423" s="6"/>
      <c r="B423" s="6" t="s">
        <v>63</v>
      </c>
      <c r="C423" s="27" t="s">
        <v>10</v>
      </c>
      <c r="D423" s="4">
        <v>41.5</v>
      </c>
      <c r="E423" s="4">
        <v>11.5</v>
      </c>
      <c r="F423" s="27">
        <v>1.5</v>
      </c>
      <c r="G423" s="26">
        <f>SUM(D423+E423+D424+E424)/6*F423/2</f>
        <v>11</v>
      </c>
      <c r="H423" s="3"/>
    </row>
    <row r="424" spans="1:8" ht="15.75" x14ac:dyDescent="0.25">
      <c r="A424" s="6"/>
      <c r="B424" s="6"/>
      <c r="C424" s="27"/>
      <c r="D424" s="4">
        <v>25.5</v>
      </c>
      <c r="E424" s="4">
        <v>9.5</v>
      </c>
      <c r="F424" s="27"/>
      <c r="G424" s="26"/>
      <c r="H424" s="3"/>
    </row>
    <row r="425" spans="1:8" ht="15.75" x14ac:dyDescent="0.25">
      <c r="A425" s="11"/>
      <c r="C425" s="4" t="s">
        <v>12</v>
      </c>
      <c r="D425" s="4">
        <v>25.5</v>
      </c>
      <c r="E425" s="4">
        <v>9.5</v>
      </c>
      <c r="F425" s="4">
        <v>3</v>
      </c>
      <c r="G425" s="14">
        <f>SUM(D425+E425)/6*F425</f>
        <v>17.5</v>
      </c>
      <c r="H425" s="3"/>
    </row>
    <row r="426" spans="1:8" ht="15.75" x14ac:dyDescent="0.25">
      <c r="A426" s="11"/>
      <c r="B426" s="6"/>
      <c r="C426" s="27" t="s">
        <v>10</v>
      </c>
      <c r="D426" s="4">
        <v>25.5</v>
      </c>
      <c r="E426" s="4">
        <v>9.5</v>
      </c>
      <c r="F426" s="27">
        <v>1.5</v>
      </c>
      <c r="G426" s="26">
        <f>SUM(D426+E426+D427+E427)/6*F426/2</f>
        <v>8.5</v>
      </c>
      <c r="H426" s="3"/>
    </row>
    <row r="427" spans="1:8" ht="15.75" x14ac:dyDescent="0.25">
      <c r="A427" s="11"/>
      <c r="B427" s="6"/>
      <c r="C427" s="27"/>
      <c r="D427" s="4">
        <v>23.5</v>
      </c>
      <c r="E427" s="4">
        <v>9.5</v>
      </c>
      <c r="F427" s="27"/>
      <c r="G427" s="26"/>
      <c r="H427" s="3"/>
    </row>
    <row r="428" spans="1:8" ht="15.75" x14ac:dyDescent="0.25">
      <c r="A428" s="11"/>
      <c r="B428" s="6"/>
      <c r="C428" s="4" t="s">
        <v>12</v>
      </c>
      <c r="D428" s="4">
        <v>23.5</v>
      </c>
      <c r="E428" s="4">
        <v>9.5</v>
      </c>
      <c r="F428" s="4">
        <v>8</v>
      </c>
      <c r="G428" s="15">
        <f>SUM(D428+E428)/6*F428</f>
        <v>44</v>
      </c>
      <c r="H428" s="3"/>
    </row>
    <row r="429" spans="1:8" ht="15.75" x14ac:dyDescent="0.25">
      <c r="A429" s="11"/>
      <c r="B429" s="6"/>
      <c r="C429" s="27" t="s">
        <v>10</v>
      </c>
      <c r="D429" s="4">
        <v>23.5</v>
      </c>
      <c r="E429" s="4">
        <v>9.5</v>
      </c>
      <c r="F429" s="27">
        <v>1.5</v>
      </c>
      <c r="G429" s="26">
        <f>SUM(D429+E429+D430+E430)/6*F429/2</f>
        <v>7.75</v>
      </c>
      <c r="H429" s="3"/>
    </row>
    <row r="430" spans="1:8" ht="15.75" x14ac:dyDescent="0.25">
      <c r="A430" s="11"/>
      <c r="B430" s="6"/>
      <c r="C430" s="27"/>
      <c r="D430" s="4">
        <v>19.5</v>
      </c>
      <c r="E430" s="4">
        <v>9.5</v>
      </c>
      <c r="F430" s="27"/>
      <c r="G430" s="26"/>
      <c r="H430" s="3"/>
    </row>
    <row r="431" spans="1:8" ht="15.75" x14ac:dyDescent="0.25">
      <c r="A431" s="11"/>
      <c r="B431" s="6"/>
      <c r="C431" s="4" t="s">
        <v>12</v>
      </c>
      <c r="D431" s="4">
        <v>19.5</v>
      </c>
      <c r="E431" s="4">
        <v>9.5</v>
      </c>
      <c r="F431" s="4">
        <v>4.5</v>
      </c>
      <c r="G431" s="15">
        <f>SUM(D431+E431)/6*F431</f>
        <v>21.75</v>
      </c>
      <c r="H431" s="3"/>
    </row>
    <row r="432" spans="1:8" ht="15.75" x14ac:dyDescent="0.25">
      <c r="A432" s="11"/>
      <c r="B432" s="6"/>
      <c r="C432" s="27" t="s">
        <v>10</v>
      </c>
      <c r="D432" s="4">
        <v>19.5</v>
      </c>
      <c r="E432" s="4">
        <v>9.5</v>
      </c>
      <c r="F432" s="27">
        <v>1.25</v>
      </c>
      <c r="G432" s="26">
        <f>SUM(D432+E432+D433+E433)/6*F432/2</f>
        <v>5.625</v>
      </c>
      <c r="H432" s="3"/>
    </row>
    <row r="433" spans="1:8" ht="15.75" x14ac:dyDescent="0.25">
      <c r="A433" s="11"/>
      <c r="B433" s="6"/>
      <c r="C433" s="27"/>
      <c r="D433" s="4">
        <v>17.5</v>
      </c>
      <c r="E433" s="4">
        <v>7.5</v>
      </c>
      <c r="F433" s="27"/>
      <c r="G433" s="26"/>
      <c r="H433" s="3"/>
    </row>
    <row r="434" spans="1:8" ht="15.75" x14ac:dyDescent="0.25">
      <c r="A434" s="11"/>
      <c r="B434" s="6"/>
      <c r="C434" s="4" t="s">
        <v>12</v>
      </c>
      <c r="D434" s="4">
        <v>17.5</v>
      </c>
      <c r="E434" s="4">
        <v>7.5</v>
      </c>
      <c r="F434" s="4">
        <v>4.5</v>
      </c>
      <c r="G434" s="15">
        <f>SUM(D434+E434)/6*F434</f>
        <v>18.75</v>
      </c>
      <c r="H434" s="3"/>
    </row>
    <row r="435" spans="1:8" ht="15.75" x14ac:dyDescent="0.25">
      <c r="A435" s="11"/>
      <c r="B435" s="6"/>
      <c r="C435" s="4" t="s">
        <v>13</v>
      </c>
      <c r="D435" s="4">
        <v>17.5</v>
      </c>
      <c r="E435" s="4">
        <v>7.5</v>
      </c>
      <c r="F435" s="4" t="s">
        <v>11</v>
      </c>
      <c r="G435" s="15">
        <f>SUM(D435*E435)/144</f>
        <v>0.91145833333333337</v>
      </c>
      <c r="H435" s="3"/>
    </row>
    <row r="436" spans="1:8" ht="15.75" x14ac:dyDescent="0.25">
      <c r="A436" s="11"/>
      <c r="B436" s="6"/>
      <c r="C436" s="4" t="s">
        <v>12</v>
      </c>
      <c r="D436" s="4">
        <v>17.5</v>
      </c>
      <c r="E436" s="4">
        <v>7.5</v>
      </c>
      <c r="F436" s="4">
        <v>18</v>
      </c>
      <c r="G436" s="15">
        <f>SUM(D436+E436)/6*F436</f>
        <v>75</v>
      </c>
      <c r="H436" s="3"/>
    </row>
    <row r="437" spans="1:8" ht="15.75" x14ac:dyDescent="0.25">
      <c r="A437" s="11"/>
      <c r="B437" s="6"/>
      <c r="C437" s="4" t="s">
        <v>13</v>
      </c>
      <c r="D437" s="4">
        <v>17.5</v>
      </c>
      <c r="E437" s="4">
        <v>7.5</v>
      </c>
      <c r="F437" s="4" t="s">
        <v>11</v>
      </c>
      <c r="G437" s="15">
        <f>SUM(D437*E437)/144</f>
        <v>0.91145833333333337</v>
      </c>
      <c r="H437" s="3"/>
    </row>
    <row r="438" spans="1:8" ht="15.75" x14ac:dyDescent="0.25">
      <c r="A438" s="11"/>
      <c r="B438" s="6" t="s">
        <v>79</v>
      </c>
      <c r="C438" s="4" t="s">
        <v>78</v>
      </c>
      <c r="D438" s="4">
        <v>16.5</v>
      </c>
      <c r="E438" s="4">
        <v>16.5</v>
      </c>
      <c r="F438" s="4">
        <v>0.5</v>
      </c>
      <c r="G438" s="15">
        <f>SUM(D438+E438)/6*F438*4</f>
        <v>11</v>
      </c>
      <c r="H438" s="3"/>
    </row>
    <row r="439" spans="1:8" ht="15.75" x14ac:dyDescent="0.25">
      <c r="A439" s="28" t="s">
        <v>14</v>
      </c>
      <c r="B439" s="28"/>
      <c r="C439" s="28"/>
      <c r="D439" s="28"/>
      <c r="E439" s="28"/>
      <c r="F439" s="28"/>
      <c r="G439" s="16">
        <f>SUM(G423:G438)</f>
        <v>222.69791666666669</v>
      </c>
      <c r="H439" s="3"/>
    </row>
    <row r="440" spans="1:8" ht="15.75" x14ac:dyDescent="0.25">
      <c r="A440" s="6"/>
      <c r="B440" s="6" t="s">
        <v>64</v>
      </c>
      <c r="C440" s="27" t="s">
        <v>10</v>
      </c>
      <c r="D440" s="4">
        <v>41.5</v>
      </c>
      <c r="E440" s="4">
        <v>11.5</v>
      </c>
      <c r="F440" s="27">
        <v>1.66</v>
      </c>
      <c r="G440" s="26">
        <f>SUM(D440+E440+D441+E441)/6*F440/2</f>
        <v>11.62</v>
      </c>
      <c r="H440" s="3"/>
    </row>
    <row r="441" spans="1:8" ht="15.75" x14ac:dyDescent="0.25">
      <c r="A441" s="6"/>
      <c r="B441" s="6"/>
      <c r="C441" s="27"/>
      <c r="D441" s="4">
        <v>21.5</v>
      </c>
      <c r="E441" s="4">
        <v>9.5</v>
      </c>
      <c r="F441" s="27"/>
      <c r="G441" s="26"/>
      <c r="H441" s="3"/>
    </row>
    <row r="442" spans="1:8" ht="15.75" x14ac:dyDescent="0.25">
      <c r="A442" s="11"/>
      <c r="C442" s="4" t="s">
        <v>12</v>
      </c>
      <c r="D442" s="4">
        <v>21.5</v>
      </c>
      <c r="E442" s="4">
        <v>9.5</v>
      </c>
      <c r="F442" s="4">
        <v>4</v>
      </c>
      <c r="G442" s="14">
        <f>SUM(D442+E442)/6*F442</f>
        <v>20.666666666666668</v>
      </c>
      <c r="H442" s="3"/>
    </row>
    <row r="443" spans="1:8" ht="15.75" x14ac:dyDescent="0.25">
      <c r="A443" s="11"/>
      <c r="B443" s="6"/>
      <c r="C443" s="4" t="s">
        <v>13</v>
      </c>
      <c r="D443" s="4">
        <v>21.5</v>
      </c>
      <c r="E443" s="4">
        <v>9.5</v>
      </c>
      <c r="F443" s="4" t="s">
        <v>11</v>
      </c>
      <c r="G443" s="15">
        <f>SUM(D443*E443)/144</f>
        <v>1.4184027777777777</v>
      </c>
      <c r="H443" s="3"/>
    </row>
    <row r="444" spans="1:8" ht="15.75" x14ac:dyDescent="0.25">
      <c r="A444" s="11"/>
      <c r="B444" s="6"/>
      <c r="C444" s="4" t="s">
        <v>12</v>
      </c>
      <c r="D444" s="4">
        <v>19.5</v>
      </c>
      <c r="E444" s="4">
        <v>9.5</v>
      </c>
      <c r="F444" s="4">
        <v>10.5</v>
      </c>
      <c r="G444" s="15">
        <f>SUM(D444+E444)/6*F444</f>
        <v>50.75</v>
      </c>
      <c r="H444" s="3"/>
    </row>
    <row r="445" spans="1:8" ht="15.75" x14ac:dyDescent="0.25">
      <c r="A445" s="11"/>
      <c r="B445" s="6"/>
      <c r="C445" s="27" t="s">
        <v>10</v>
      </c>
      <c r="D445" s="4">
        <v>19.5</v>
      </c>
      <c r="E445" s="4">
        <v>9.5</v>
      </c>
      <c r="F445" s="27">
        <v>1</v>
      </c>
      <c r="G445" s="26">
        <f>SUM(D445+E445+D446+E446)/6*F445/2</f>
        <v>4.5</v>
      </c>
      <c r="H445" s="3"/>
    </row>
    <row r="446" spans="1:8" ht="15.75" x14ac:dyDescent="0.25">
      <c r="A446" s="11"/>
      <c r="B446" s="6"/>
      <c r="C446" s="27"/>
      <c r="D446" s="4">
        <v>17.5</v>
      </c>
      <c r="E446" s="4">
        <v>7.5</v>
      </c>
      <c r="F446" s="27"/>
      <c r="G446" s="26"/>
      <c r="H446" s="3"/>
    </row>
    <row r="447" spans="1:8" ht="15.75" x14ac:dyDescent="0.25">
      <c r="A447" s="11"/>
      <c r="B447" s="6"/>
      <c r="C447" s="4" t="s">
        <v>12</v>
      </c>
      <c r="D447" s="4">
        <v>17.5</v>
      </c>
      <c r="E447" s="4">
        <v>7.5</v>
      </c>
      <c r="F447" s="4">
        <v>8.5</v>
      </c>
      <c r="G447" s="15">
        <f>SUM(D447+E447)/6*F447</f>
        <v>35.416666666666671</v>
      </c>
      <c r="H447" s="3"/>
    </row>
    <row r="448" spans="1:8" ht="15.75" x14ac:dyDescent="0.25">
      <c r="A448" s="6"/>
      <c r="B448" s="6"/>
      <c r="C448" s="4" t="s">
        <v>13</v>
      </c>
      <c r="D448" s="4">
        <v>17.5</v>
      </c>
      <c r="E448" s="4">
        <v>7.5</v>
      </c>
      <c r="F448" s="4" t="s">
        <v>11</v>
      </c>
      <c r="G448" s="15">
        <f>SUM(D448*E448)/144</f>
        <v>0.91145833333333337</v>
      </c>
      <c r="H448" s="3"/>
    </row>
    <row r="449" spans="1:8" ht="15.75" x14ac:dyDescent="0.25">
      <c r="A449" s="6"/>
      <c r="B449" s="6" t="s">
        <v>76</v>
      </c>
      <c r="C449" s="4" t="s">
        <v>78</v>
      </c>
      <c r="D449" s="4">
        <v>16.5</v>
      </c>
      <c r="E449" s="4">
        <v>16.5</v>
      </c>
      <c r="F449" s="4">
        <v>0.5</v>
      </c>
      <c r="G449" s="15">
        <f>SUM(D449+E449)/6*F449*3</f>
        <v>8.25</v>
      </c>
      <c r="H449" s="3"/>
    </row>
    <row r="450" spans="1:8" ht="15.75" x14ac:dyDescent="0.25">
      <c r="A450" s="28" t="s">
        <v>14</v>
      </c>
      <c r="B450" s="28"/>
      <c r="C450" s="28"/>
      <c r="D450" s="28"/>
      <c r="E450" s="28"/>
      <c r="F450" s="28"/>
      <c r="G450" s="16">
        <f>SUM(G440:G449)</f>
        <v>133.53319444444446</v>
      </c>
      <c r="H450" s="3"/>
    </row>
    <row r="451" spans="1:8" ht="15.75" x14ac:dyDescent="0.25">
      <c r="A451" s="6"/>
      <c r="B451" s="6" t="s">
        <v>62</v>
      </c>
      <c r="C451" s="27" t="s">
        <v>10</v>
      </c>
      <c r="D451" s="4">
        <v>41.5</v>
      </c>
      <c r="E451" s="4">
        <v>11.5</v>
      </c>
      <c r="F451" s="27">
        <v>1.66</v>
      </c>
      <c r="G451" s="26">
        <f>SUM(D451+E451+D452+E452)/6*F451/2</f>
        <v>12.173333333333332</v>
      </c>
      <c r="H451" s="3"/>
    </row>
    <row r="452" spans="1:8" ht="15.75" x14ac:dyDescent="0.25">
      <c r="A452" s="6"/>
      <c r="B452" s="6"/>
      <c r="C452" s="27"/>
      <c r="D452" s="4">
        <v>25.5</v>
      </c>
      <c r="E452" s="4">
        <v>9.5</v>
      </c>
      <c r="F452" s="27"/>
      <c r="G452" s="26"/>
      <c r="H452" s="3"/>
    </row>
    <row r="453" spans="1:8" ht="15.75" x14ac:dyDescent="0.25">
      <c r="A453" s="11"/>
      <c r="C453" s="4" t="s">
        <v>12</v>
      </c>
      <c r="D453" s="4">
        <v>25.5</v>
      </c>
      <c r="E453" s="4">
        <v>9.5</v>
      </c>
      <c r="F453" s="4">
        <v>2</v>
      </c>
      <c r="G453" s="14">
        <f>SUM(D453+E453)/6*F453</f>
        <v>11.666666666666666</v>
      </c>
      <c r="H453" s="3"/>
    </row>
    <row r="454" spans="1:8" ht="15.75" x14ac:dyDescent="0.25">
      <c r="A454" s="11"/>
      <c r="B454" s="6"/>
      <c r="C454" s="27" t="s">
        <v>10</v>
      </c>
      <c r="D454" s="4">
        <v>25.5</v>
      </c>
      <c r="E454" s="4">
        <v>9.5</v>
      </c>
      <c r="F454" s="27">
        <v>1</v>
      </c>
      <c r="G454" s="26">
        <f>SUM(D454+E454+D455+E455)/6*F454/2</f>
        <v>5.666666666666667</v>
      </c>
      <c r="H454" s="3"/>
    </row>
    <row r="455" spans="1:8" ht="15.75" x14ac:dyDescent="0.25">
      <c r="A455" s="11"/>
      <c r="B455" s="6"/>
      <c r="C455" s="27"/>
      <c r="D455" s="4">
        <v>23.5</v>
      </c>
      <c r="E455" s="4">
        <v>9.5</v>
      </c>
      <c r="F455" s="27"/>
      <c r="G455" s="26"/>
      <c r="H455" s="3"/>
    </row>
    <row r="456" spans="1:8" ht="15.75" x14ac:dyDescent="0.25">
      <c r="A456" s="11"/>
      <c r="B456" s="6"/>
      <c r="C456" s="4" t="s">
        <v>12</v>
      </c>
      <c r="D456" s="4">
        <v>23.5</v>
      </c>
      <c r="E456" s="4">
        <v>9.5</v>
      </c>
      <c r="F456" s="4">
        <v>10</v>
      </c>
      <c r="G456" s="15">
        <f>SUM(D456+E456)/6*F456</f>
        <v>55</v>
      </c>
      <c r="H456" s="3"/>
    </row>
    <row r="457" spans="1:8" ht="15.75" x14ac:dyDescent="0.25">
      <c r="A457" s="11"/>
      <c r="B457" s="6"/>
      <c r="C457" s="27" t="s">
        <v>10</v>
      </c>
      <c r="D457" s="4">
        <v>23.5</v>
      </c>
      <c r="E457" s="4">
        <v>9.5</v>
      </c>
      <c r="F457" s="27">
        <v>1</v>
      </c>
      <c r="G457" s="26">
        <f>SUM(D457+E457+D458+E458)/6*F457/2</f>
        <v>5.166666666666667</v>
      </c>
      <c r="H457" s="3"/>
    </row>
    <row r="458" spans="1:8" ht="15.75" x14ac:dyDescent="0.25">
      <c r="A458" s="11"/>
      <c r="B458" s="6"/>
      <c r="C458" s="27"/>
      <c r="D458" s="4">
        <v>19.5</v>
      </c>
      <c r="E458" s="4">
        <v>9.5</v>
      </c>
      <c r="F458" s="27"/>
      <c r="G458" s="26"/>
      <c r="H458" s="3"/>
    </row>
    <row r="459" spans="1:8" ht="15.75" x14ac:dyDescent="0.25">
      <c r="A459" s="11"/>
      <c r="B459" s="6"/>
      <c r="C459" s="4" t="s">
        <v>12</v>
      </c>
      <c r="D459" s="4">
        <v>19.5</v>
      </c>
      <c r="E459" s="4">
        <v>9.5</v>
      </c>
      <c r="F459" s="4">
        <v>6</v>
      </c>
      <c r="G459" s="15">
        <f>SUM(D459+E459)/6*F459</f>
        <v>29</v>
      </c>
      <c r="H459" s="3"/>
    </row>
    <row r="460" spans="1:8" ht="15.75" x14ac:dyDescent="0.25">
      <c r="A460" s="11"/>
      <c r="B460" s="6"/>
      <c r="C460" s="27" t="s">
        <v>10</v>
      </c>
      <c r="D460" s="4">
        <v>19.5</v>
      </c>
      <c r="E460" s="4">
        <v>9.5</v>
      </c>
      <c r="F460" s="27">
        <v>1</v>
      </c>
      <c r="G460" s="26">
        <f>SUM(D460+E460+D461+E461)/6*F460/2</f>
        <v>4.5</v>
      </c>
      <c r="H460" s="3"/>
    </row>
    <row r="461" spans="1:8" ht="15.75" x14ac:dyDescent="0.25">
      <c r="A461" s="11"/>
      <c r="B461" s="6"/>
      <c r="C461" s="27"/>
      <c r="D461" s="4">
        <v>17.5</v>
      </c>
      <c r="E461" s="4">
        <v>7.5</v>
      </c>
      <c r="F461" s="27"/>
      <c r="G461" s="26"/>
      <c r="H461" s="3"/>
    </row>
    <row r="462" spans="1:8" ht="15.75" x14ac:dyDescent="0.25">
      <c r="A462" s="11"/>
      <c r="B462" s="6"/>
      <c r="C462" s="4" t="s">
        <v>12</v>
      </c>
      <c r="D462" s="4">
        <v>17.5</v>
      </c>
      <c r="E462" s="4">
        <v>7.5</v>
      </c>
      <c r="F462" s="4">
        <v>3</v>
      </c>
      <c r="G462" s="15">
        <f>SUM(D462+E462)/6*F462</f>
        <v>12.5</v>
      </c>
      <c r="H462" s="3"/>
    </row>
    <row r="463" spans="1:8" ht="15.75" x14ac:dyDescent="0.25">
      <c r="A463" s="6"/>
      <c r="B463" s="6"/>
      <c r="C463" s="4" t="s">
        <v>13</v>
      </c>
      <c r="D463" s="4">
        <v>17.5</v>
      </c>
      <c r="E463" s="4">
        <v>7.5</v>
      </c>
      <c r="F463" s="4" t="s">
        <v>11</v>
      </c>
      <c r="G463" s="15">
        <f>SUM(D463*E463)/144</f>
        <v>0.91145833333333337</v>
      </c>
      <c r="H463" s="3"/>
    </row>
    <row r="464" spans="1:8" ht="15.75" x14ac:dyDescent="0.25">
      <c r="A464" s="6"/>
      <c r="B464" s="6" t="s">
        <v>79</v>
      </c>
      <c r="C464" s="4" t="s">
        <v>78</v>
      </c>
      <c r="D464" s="4">
        <v>16.5</v>
      </c>
      <c r="E464" s="4">
        <v>16.5</v>
      </c>
      <c r="F464" s="4">
        <v>0.5</v>
      </c>
      <c r="G464" s="15">
        <f>SUM(D464+E464)/6*F464*4</f>
        <v>11</v>
      </c>
      <c r="H464" s="3"/>
    </row>
    <row r="465" spans="1:8" ht="15.75" x14ac:dyDescent="0.25">
      <c r="A465" s="28" t="s">
        <v>14</v>
      </c>
      <c r="B465" s="28"/>
      <c r="C465" s="28"/>
      <c r="D465" s="28"/>
      <c r="E465" s="28"/>
      <c r="F465" s="28"/>
      <c r="G465" s="16">
        <f>SUM(G451:G464)</f>
        <v>147.58479166666669</v>
      </c>
      <c r="H465" s="3"/>
    </row>
    <row r="466" spans="1:8" ht="15.75" x14ac:dyDescent="0.25">
      <c r="A466" s="6"/>
      <c r="B466" s="6" t="s">
        <v>25</v>
      </c>
      <c r="C466" s="27" t="s">
        <v>10</v>
      </c>
      <c r="D466" s="4">
        <v>41.5</v>
      </c>
      <c r="E466" s="4">
        <v>11.5</v>
      </c>
      <c r="F466" s="27">
        <v>1.66</v>
      </c>
      <c r="G466" s="26">
        <f>SUM(D466+E466+D467+E467)/6*F466/2</f>
        <v>12.173333333333332</v>
      </c>
      <c r="H466" s="3"/>
    </row>
    <row r="467" spans="1:8" ht="15.75" x14ac:dyDescent="0.25">
      <c r="A467" s="6"/>
      <c r="B467" s="6"/>
      <c r="C467" s="27"/>
      <c r="D467" s="4">
        <v>25.5</v>
      </c>
      <c r="E467" s="4">
        <v>9.5</v>
      </c>
      <c r="F467" s="27"/>
      <c r="G467" s="26"/>
      <c r="H467" s="3"/>
    </row>
    <row r="468" spans="1:8" ht="15.75" x14ac:dyDescent="0.25">
      <c r="A468" s="11"/>
      <c r="C468" s="4" t="s">
        <v>12</v>
      </c>
      <c r="D468" s="4">
        <v>25.5</v>
      </c>
      <c r="E468" s="4">
        <v>9.5</v>
      </c>
      <c r="F468" s="4">
        <v>8.5</v>
      </c>
      <c r="G468" s="14">
        <f>SUM(D468+E468)/6*F468</f>
        <v>49.583333333333329</v>
      </c>
      <c r="H468" s="3"/>
    </row>
    <row r="469" spans="1:8" ht="15.75" x14ac:dyDescent="0.25">
      <c r="A469" s="11"/>
      <c r="B469" s="6"/>
      <c r="C469" s="27" t="s">
        <v>10</v>
      </c>
      <c r="D469" s="4">
        <v>25.5</v>
      </c>
      <c r="E469" s="4">
        <v>9.5</v>
      </c>
      <c r="F469" s="27">
        <v>3.33</v>
      </c>
      <c r="G469" s="26">
        <f>SUM(D469+E469+D470+E470)/6*F469/2</f>
        <v>18.592500000000001</v>
      </c>
      <c r="H469" s="3"/>
    </row>
    <row r="470" spans="1:8" ht="15.75" x14ac:dyDescent="0.25">
      <c r="A470" s="11"/>
      <c r="B470" s="6"/>
      <c r="C470" s="27"/>
      <c r="D470" s="4">
        <v>25.5</v>
      </c>
      <c r="E470" s="4">
        <v>6.5</v>
      </c>
      <c r="F470" s="27"/>
      <c r="G470" s="26"/>
      <c r="H470" s="3"/>
    </row>
    <row r="471" spans="1:8" ht="15.75" x14ac:dyDescent="0.25">
      <c r="A471" s="11"/>
      <c r="B471" s="6"/>
      <c r="C471" s="4" t="s">
        <v>12</v>
      </c>
      <c r="D471" s="4">
        <v>25.5</v>
      </c>
      <c r="E471" s="4">
        <v>6.5</v>
      </c>
      <c r="F471" s="4">
        <v>3.66</v>
      </c>
      <c r="G471" s="15">
        <f>SUM(D471+E471)/6*F471</f>
        <v>19.52</v>
      </c>
      <c r="H471" s="3"/>
    </row>
    <row r="472" spans="1:8" ht="15.75" x14ac:dyDescent="0.25">
      <c r="A472" s="11"/>
      <c r="B472" s="6"/>
      <c r="C472" s="27" t="s">
        <v>10</v>
      </c>
      <c r="D472" s="4">
        <v>25.5</v>
      </c>
      <c r="E472" s="4">
        <v>6.5</v>
      </c>
      <c r="F472" s="27">
        <v>2.83</v>
      </c>
      <c r="G472" s="26">
        <f>SUM(D472+E472+D473+E473)/6*F472/2</f>
        <v>14.385833333333332</v>
      </c>
      <c r="H472" s="3"/>
    </row>
    <row r="473" spans="1:8" ht="15.75" x14ac:dyDescent="0.25">
      <c r="A473" s="11"/>
      <c r="B473" s="6"/>
      <c r="C473" s="27"/>
      <c r="D473" s="4">
        <v>19.5</v>
      </c>
      <c r="E473" s="4">
        <v>9.5</v>
      </c>
      <c r="F473" s="27"/>
      <c r="G473" s="26"/>
      <c r="H473" s="3"/>
    </row>
    <row r="474" spans="1:8" ht="15.75" x14ac:dyDescent="0.25">
      <c r="A474" s="11"/>
      <c r="B474" s="6"/>
      <c r="C474" s="4" t="s">
        <v>12</v>
      </c>
      <c r="D474" s="4">
        <v>19.5</v>
      </c>
      <c r="E474" s="4">
        <v>9.5</v>
      </c>
      <c r="F474" s="4">
        <v>3</v>
      </c>
      <c r="G474" s="15">
        <f>SUM(D474+E474)/6*F474</f>
        <v>14.5</v>
      </c>
      <c r="H474" s="3"/>
    </row>
    <row r="475" spans="1:8" ht="15.75" x14ac:dyDescent="0.25">
      <c r="A475" s="11"/>
      <c r="B475" s="6"/>
      <c r="C475" s="27" t="s">
        <v>10</v>
      </c>
      <c r="D475" s="4">
        <v>19.5</v>
      </c>
      <c r="E475" s="4">
        <v>9.5</v>
      </c>
      <c r="F475" s="27">
        <v>1</v>
      </c>
      <c r="G475" s="26">
        <f>SUM(D475+E475+D476+E476)/6*F475/2</f>
        <v>4.5</v>
      </c>
      <c r="H475" s="3"/>
    </row>
    <row r="476" spans="1:8" ht="15.75" x14ac:dyDescent="0.25">
      <c r="A476" s="11"/>
      <c r="B476" s="6"/>
      <c r="C476" s="27"/>
      <c r="D476" s="4">
        <v>17.5</v>
      </c>
      <c r="E476" s="4">
        <v>7.5</v>
      </c>
      <c r="F476" s="27"/>
      <c r="G476" s="26"/>
      <c r="H476" s="3"/>
    </row>
    <row r="477" spans="1:8" ht="15.75" x14ac:dyDescent="0.25">
      <c r="A477" s="11"/>
      <c r="B477" s="6"/>
      <c r="C477" s="4" t="s">
        <v>12</v>
      </c>
      <c r="D477" s="4">
        <v>17.5</v>
      </c>
      <c r="E477" s="4">
        <v>7.5</v>
      </c>
      <c r="F477" s="4">
        <v>18.5</v>
      </c>
      <c r="G477" s="15">
        <f>SUM(D477+E477)/6*F477</f>
        <v>77.083333333333343</v>
      </c>
      <c r="H477" s="3"/>
    </row>
    <row r="478" spans="1:8" ht="15.75" x14ac:dyDescent="0.25">
      <c r="A478" s="11"/>
      <c r="B478" s="6"/>
      <c r="C478" s="4" t="s">
        <v>13</v>
      </c>
      <c r="D478" s="4">
        <v>17.5</v>
      </c>
      <c r="E478" s="4">
        <v>7.5</v>
      </c>
      <c r="F478" s="4" t="s">
        <v>11</v>
      </c>
      <c r="G478" s="15">
        <f>SUM(D478*E478)/144</f>
        <v>0.91145833333333337</v>
      </c>
      <c r="H478" s="3"/>
    </row>
    <row r="479" spans="1:8" ht="15.75" x14ac:dyDescent="0.25">
      <c r="A479" s="11"/>
      <c r="B479" s="6"/>
      <c r="C479" s="4" t="s">
        <v>12</v>
      </c>
      <c r="D479" s="4">
        <v>17.5</v>
      </c>
      <c r="E479" s="4">
        <v>7.5</v>
      </c>
      <c r="F479" s="4">
        <v>10</v>
      </c>
      <c r="G479" s="15">
        <f>SUM(D479+E479)/6*F479</f>
        <v>41.666666666666671</v>
      </c>
      <c r="H479" s="3"/>
    </row>
    <row r="480" spans="1:8" ht="15.75" x14ac:dyDescent="0.25">
      <c r="A480" s="6"/>
      <c r="B480" s="6"/>
      <c r="C480" s="4" t="s">
        <v>13</v>
      </c>
      <c r="D480" s="4">
        <v>17.5</v>
      </c>
      <c r="E480" s="4">
        <v>7.5</v>
      </c>
      <c r="F480" s="4" t="s">
        <v>11</v>
      </c>
      <c r="G480" s="15">
        <f>SUM(D480*E480)/144</f>
        <v>0.91145833333333337</v>
      </c>
      <c r="H480" s="3"/>
    </row>
    <row r="481" spans="1:8" ht="15.75" x14ac:dyDescent="0.25">
      <c r="A481" s="6"/>
      <c r="B481" s="6"/>
      <c r="C481" s="4" t="s">
        <v>12</v>
      </c>
      <c r="D481" s="4">
        <v>31.5</v>
      </c>
      <c r="E481" s="4">
        <v>7.5</v>
      </c>
      <c r="F481" s="4">
        <v>2.5</v>
      </c>
      <c r="G481" s="15">
        <f>SUM(D481+E481)/6*F481</f>
        <v>16.25</v>
      </c>
      <c r="H481" s="3"/>
    </row>
    <row r="482" spans="1:8" ht="15.75" x14ac:dyDescent="0.25">
      <c r="A482" s="6"/>
      <c r="B482" s="6"/>
      <c r="C482" s="4" t="s">
        <v>12</v>
      </c>
      <c r="D482" s="4">
        <v>17.5</v>
      </c>
      <c r="E482" s="4">
        <v>7.5</v>
      </c>
      <c r="F482" s="4">
        <v>6.33</v>
      </c>
      <c r="G482" s="15">
        <f>SUM(D482+E482)/6*F482</f>
        <v>26.375000000000004</v>
      </c>
      <c r="H482" s="3"/>
    </row>
    <row r="483" spans="1:8" ht="15.75" x14ac:dyDescent="0.25">
      <c r="A483" s="6"/>
      <c r="B483" s="6"/>
      <c r="C483" s="4" t="s">
        <v>13</v>
      </c>
      <c r="D483" s="4">
        <v>17.5</v>
      </c>
      <c r="E483" s="4">
        <v>7.5</v>
      </c>
      <c r="F483" s="4" t="s">
        <v>11</v>
      </c>
      <c r="G483" s="15">
        <f>SUM(D483*E483)/144</f>
        <v>0.91145833333333337</v>
      </c>
      <c r="H483" s="3"/>
    </row>
    <row r="484" spans="1:8" ht="15.75" x14ac:dyDescent="0.25">
      <c r="A484" s="6"/>
      <c r="B484" s="6"/>
      <c r="C484" s="4" t="s">
        <v>12</v>
      </c>
      <c r="D484" s="4">
        <v>17.5</v>
      </c>
      <c r="E484" s="4">
        <v>7.5</v>
      </c>
      <c r="F484" s="4">
        <v>6.33</v>
      </c>
      <c r="G484" s="15">
        <f>SUM(D484+E484)/6*F484</f>
        <v>26.375000000000004</v>
      </c>
      <c r="H484" s="3"/>
    </row>
    <row r="485" spans="1:8" ht="15.75" x14ac:dyDescent="0.25">
      <c r="A485" s="6"/>
      <c r="B485" s="6"/>
      <c r="C485" s="4" t="s">
        <v>13</v>
      </c>
      <c r="D485" s="4">
        <v>17.5</v>
      </c>
      <c r="E485" s="4">
        <v>7.5</v>
      </c>
      <c r="F485" s="4" t="s">
        <v>11</v>
      </c>
      <c r="G485" s="15">
        <f>SUM(D485*E485)/144</f>
        <v>0.91145833333333337</v>
      </c>
      <c r="H485" s="3"/>
    </row>
    <row r="486" spans="1:8" ht="15.75" x14ac:dyDescent="0.25">
      <c r="A486" s="6"/>
      <c r="B486" s="6" t="s">
        <v>79</v>
      </c>
      <c r="C486" s="4" t="s">
        <v>78</v>
      </c>
      <c r="D486" s="4">
        <v>16.5</v>
      </c>
      <c r="E486" s="4">
        <v>16.5</v>
      </c>
      <c r="F486" s="4">
        <v>0.5</v>
      </c>
      <c r="G486" s="15">
        <f>SUM(D486+E486)/6*F486*4</f>
        <v>11</v>
      </c>
      <c r="H486" s="3"/>
    </row>
    <row r="487" spans="1:8" ht="15.75" x14ac:dyDescent="0.25">
      <c r="A487" s="28" t="s">
        <v>14</v>
      </c>
      <c r="B487" s="28"/>
      <c r="C487" s="28"/>
      <c r="D487" s="28"/>
      <c r="E487" s="28"/>
      <c r="F487" s="28"/>
      <c r="G487" s="16">
        <f>SUM(G466:G486)</f>
        <v>335.65083333333337</v>
      </c>
      <c r="H487" s="3"/>
    </row>
    <row r="488" spans="1:8" ht="15.75" x14ac:dyDescent="0.25">
      <c r="A488" s="6"/>
      <c r="B488" s="6" t="s">
        <v>66</v>
      </c>
      <c r="C488" s="27" t="s">
        <v>10</v>
      </c>
      <c r="D488" s="4">
        <v>41.5</v>
      </c>
      <c r="E488" s="4">
        <v>11.5</v>
      </c>
      <c r="F488" s="27">
        <v>2</v>
      </c>
      <c r="G488" s="26">
        <f>SUM(D488+E488+D489+E489)/6*F488/2</f>
        <v>14.333333333333334</v>
      </c>
      <c r="H488" s="3"/>
    </row>
    <row r="489" spans="1:8" ht="15.75" x14ac:dyDescent="0.25">
      <c r="A489" s="6"/>
      <c r="B489" s="6"/>
      <c r="C489" s="27"/>
      <c r="D489" s="4">
        <v>23.5</v>
      </c>
      <c r="E489" s="4">
        <v>9.5</v>
      </c>
      <c r="F489" s="27"/>
      <c r="G489" s="26"/>
      <c r="H489" s="3"/>
    </row>
    <row r="490" spans="1:8" ht="15.75" x14ac:dyDescent="0.25">
      <c r="A490" s="11"/>
      <c r="C490" s="4" t="s">
        <v>12</v>
      </c>
      <c r="D490" s="4">
        <v>23.5</v>
      </c>
      <c r="E490" s="4">
        <v>9.5</v>
      </c>
      <c r="F490" s="4">
        <v>5.5</v>
      </c>
      <c r="G490" s="14">
        <f>SUM(D490+E490)/6*F490</f>
        <v>30.25</v>
      </c>
      <c r="H490" s="3"/>
    </row>
    <row r="491" spans="1:8" ht="15.75" x14ac:dyDescent="0.25">
      <c r="A491" s="6"/>
      <c r="B491" s="6"/>
      <c r="C491" s="4" t="s">
        <v>13</v>
      </c>
      <c r="D491" s="4">
        <v>23.5</v>
      </c>
      <c r="E491" s="4">
        <v>9.5</v>
      </c>
      <c r="F491" s="4" t="s">
        <v>11</v>
      </c>
      <c r="G491" s="15">
        <f>SUM(D491*E491)/144</f>
        <v>1.5503472222222223</v>
      </c>
      <c r="H491" s="3"/>
    </row>
    <row r="492" spans="1:8" ht="15.75" x14ac:dyDescent="0.25">
      <c r="A492" s="6"/>
      <c r="B492" s="6" t="s">
        <v>81</v>
      </c>
      <c r="C492" s="4" t="s">
        <v>78</v>
      </c>
      <c r="D492" s="4">
        <v>16.5</v>
      </c>
      <c r="E492" s="4">
        <v>16.5</v>
      </c>
      <c r="F492" s="4">
        <v>1</v>
      </c>
      <c r="G492" s="15">
        <f>SUM(D492+E492)/6*F492*2</f>
        <v>11</v>
      </c>
      <c r="H492" s="3"/>
    </row>
    <row r="493" spans="1:8" ht="15.75" x14ac:dyDescent="0.25">
      <c r="A493" s="28" t="s">
        <v>14</v>
      </c>
      <c r="B493" s="28"/>
      <c r="C493" s="28"/>
      <c r="D493" s="28"/>
      <c r="E493" s="28"/>
      <c r="F493" s="28"/>
      <c r="G493" s="16">
        <f>SUM(G488:G492)</f>
        <v>57.133680555555557</v>
      </c>
      <c r="H493" s="3"/>
    </row>
    <row r="494" spans="1:8" ht="15.75" x14ac:dyDescent="0.25">
      <c r="A494" s="6"/>
      <c r="B494" s="6" t="s">
        <v>67</v>
      </c>
      <c r="C494" s="27" t="s">
        <v>10</v>
      </c>
      <c r="D494" s="4">
        <v>41.5</v>
      </c>
      <c r="E494" s="4">
        <v>41.5</v>
      </c>
      <c r="F494" s="27">
        <v>2.75</v>
      </c>
      <c r="G494" s="26">
        <f>SUM(D494+E494+D495+E495)/6*F494/2</f>
        <v>30.708333333333332</v>
      </c>
      <c r="H494" s="3"/>
    </row>
    <row r="495" spans="1:8" ht="15.75" x14ac:dyDescent="0.25">
      <c r="A495" s="6"/>
      <c r="B495" s="6"/>
      <c r="C495" s="27"/>
      <c r="D495" s="4">
        <v>41.5</v>
      </c>
      <c r="E495" s="4">
        <v>9.5</v>
      </c>
      <c r="F495" s="27"/>
      <c r="G495" s="26"/>
      <c r="H495" s="3"/>
    </row>
    <row r="496" spans="1:8" ht="15.75" x14ac:dyDescent="0.25">
      <c r="A496" s="6"/>
      <c r="C496" s="27" t="s">
        <v>10</v>
      </c>
      <c r="D496" s="4">
        <v>41.5</v>
      </c>
      <c r="E496" s="4">
        <v>9.5</v>
      </c>
      <c r="F496" s="27">
        <v>1.5</v>
      </c>
      <c r="G496" s="26">
        <f>SUM(D496+E496+D497+E497)/6*F496/2</f>
        <v>10.5</v>
      </c>
      <c r="H496" s="3"/>
    </row>
    <row r="497" spans="1:9" ht="15.75" x14ac:dyDescent="0.25">
      <c r="A497" s="6"/>
      <c r="B497" s="6"/>
      <c r="C497" s="27"/>
      <c r="D497" s="4">
        <v>23.5</v>
      </c>
      <c r="E497" s="4">
        <v>9.5</v>
      </c>
      <c r="F497" s="27"/>
      <c r="G497" s="26"/>
      <c r="H497" s="3"/>
    </row>
    <row r="498" spans="1:9" ht="15.75" x14ac:dyDescent="0.25">
      <c r="A498" s="11"/>
      <c r="C498" s="4" t="s">
        <v>12</v>
      </c>
      <c r="D498" s="4">
        <v>23.5</v>
      </c>
      <c r="E498" s="4">
        <v>9.5</v>
      </c>
      <c r="F498" s="4">
        <v>9.5</v>
      </c>
      <c r="G498" s="14">
        <f>SUM(D498+E498)/6*F498</f>
        <v>52.25</v>
      </c>
      <c r="H498" s="3"/>
    </row>
    <row r="499" spans="1:9" ht="15.75" x14ac:dyDescent="0.25">
      <c r="A499" s="6"/>
      <c r="B499" s="6"/>
      <c r="C499" s="4" t="s">
        <v>13</v>
      </c>
      <c r="D499" s="4">
        <v>23.5</v>
      </c>
      <c r="E499" s="4">
        <v>9.5</v>
      </c>
      <c r="F499" s="4" t="s">
        <v>11</v>
      </c>
      <c r="G499" s="15">
        <f>SUM(D499*E499)/144</f>
        <v>1.5503472222222223</v>
      </c>
      <c r="H499" s="3"/>
    </row>
    <row r="500" spans="1:9" ht="15.75" x14ac:dyDescent="0.25">
      <c r="A500" s="6"/>
      <c r="B500" s="6" t="s">
        <v>81</v>
      </c>
      <c r="C500" s="4" t="s">
        <v>78</v>
      </c>
      <c r="D500" s="4">
        <v>16.5</v>
      </c>
      <c r="E500" s="4">
        <v>16.5</v>
      </c>
      <c r="F500" s="4">
        <v>1</v>
      </c>
      <c r="G500" s="15">
        <f>SUM(D500+E500)/6*F500*2</f>
        <v>11</v>
      </c>
      <c r="H500" s="3"/>
    </row>
    <row r="501" spans="1:9" ht="15.75" x14ac:dyDescent="0.25">
      <c r="A501" s="28" t="s">
        <v>14</v>
      </c>
      <c r="B501" s="28"/>
      <c r="C501" s="28"/>
      <c r="D501" s="28"/>
      <c r="E501" s="28"/>
      <c r="F501" s="28"/>
      <c r="G501" s="16">
        <f>SUM(G494:G500)</f>
        <v>106.00868055555556</v>
      </c>
      <c r="H501" s="3"/>
    </row>
    <row r="502" spans="1:9" ht="15.75" x14ac:dyDescent="0.25">
      <c r="A502" s="6"/>
      <c r="B502" s="6" t="s">
        <v>68</v>
      </c>
      <c r="C502" s="27" t="s">
        <v>10</v>
      </c>
      <c r="D502" s="4">
        <v>41.5</v>
      </c>
      <c r="E502" s="4">
        <v>11.5</v>
      </c>
      <c r="F502" s="27">
        <v>1.66</v>
      </c>
      <c r="G502" s="26">
        <f>SUM(D502+E502+D503+E503)/6*F502/2</f>
        <v>11.62</v>
      </c>
      <c r="H502" s="3"/>
    </row>
    <row r="503" spans="1:9" ht="15.75" x14ac:dyDescent="0.25">
      <c r="A503" s="6"/>
      <c r="B503" s="6"/>
      <c r="C503" s="27"/>
      <c r="D503" s="4">
        <v>21.5</v>
      </c>
      <c r="E503" s="4">
        <v>9.5</v>
      </c>
      <c r="F503" s="27"/>
      <c r="G503" s="26"/>
      <c r="H503" s="3"/>
    </row>
    <row r="504" spans="1:9" ht="15.75" x14ac:dyDescent="0.25">
      <c r="A504" s="11"/>
      <c r="C504" s="4" t="s">
        <v>12</v>
      </c>
      <c r="D504" s="4">
        <v>21.5</v>
      </c>
      <c r="E504" s="4">
        <v>9.5</v>
      </c>
      <c r="F504" s="4">
        <v>6.5</v>
      </c>
      <c r="G504" s="14">
        <f>SUM(D504+E504)/6*F504</f>
        <v>33.583333333333336</v>
      </c>
      <c r="H504" s="3"/>
    </row>
    <row r="505" spans="1:9" ht="15.75" x14ac:dyDescent="0.25">
      <c r="A505" s="6"/>
      <c r="B505" s="6"/>
      <c r="C505" s="4" t="s">
        <v>13</v>
      </c>
      <c r="D505" s="4">
        <v>21.5</v>
      </c>
      <c r="E505" s="4">
        <v>9.5</v>
      </c>
      <c r="F505" s="4" t="s">
        <v>11</v>
      </c>
      <c r="G505" s="15">
        <f>SUM(D505*E505)/144</f>
        <v>1.4184027777777777</v>
      </c>
      <c r="H505" s="3"/>
    </row>
    <row r="506" spans="1:9" ht="15.75" x14ac:dyDescent="0.25">
      <c r="A506" s="6"/>
      <c r="B506" s="6"/>
      <c r="C506" s="4" t="s">
        <v>12</v>
      </c>
      <c r="D506" s="4">
        <v>19.5</v>
      </c>
      <c r="E506" s="4">
        <v>9.5</v>
      </c>
      <c r="F506" s="4">
        <v>6</v>
      </c>
      <c r="G506" s="14">
        <f>SUM(D506+E506)/6*F506</f>
        <v>29</v>
      </c>
      <c r="H506" s="3"/>
    </row>
    <row r="507" spans="1:9" ht="15.75" x14ac:dyDescent="0.25">
      <c r="A507" s="6"/>
      <c r="B507" s="6"/>
      <c r="C507" s="4" t="s">
        <v>13</v>
      </c>
      <c r="D507" s="4">
        <v>21.5</v>
      </c>
      <c r="E507" s="4">
        <v>9.5</v>
      </c>
      <c r="F507" s="4" t="s">
        <v>11</v>
      </c>
      <c r="G507" s="15">
        <f>SUM(D507*E507)/144</f>
        <v>1.4184027777777777</v>
      </c>
      <c r="H507" s="3"/>
    </row>
    <row r="508" spans="1:9" ht="15.75" x14ac:dyDescent="0.25">
      <c r="A508" s="6"/>
      <c r="B508" s="6"/>
      <c r="C508" s="4" t="s">
        <v>12</v>
      </c>
      <c r="D508" s="4">
        <v>19.5</v>
      </c>
      <c r="E508" s="4">
        <v>7.5</v>
      </c>
      <c r="F508" s="4">
        <v>5</v>
      </c>
      <c r="G508" s="14">
        <f>SUM(D508+E508)/6*F508</f>
        <v>22.5</v>
      </c>
      <c r="H508" s="3"/>
    </row>
    <row r="509" spans="1:9" ht="15.75" x14ac:dyDescent="0.25">
      <c r="A509" s="6"/>
      <c r="B509" s="6"/>
      <c r="C509" s="4" t="s">
        <v>13</v>
      </c>
      <c r="D509" s="4">
        <v>19.5</v>
      </c>
      <c r="E509" s="4">
        <v>7.5</v>
      </c>
      <c r="F509" s="4" t="s">
        <v>11</v>
      </c>
      <c r="G509" s="15">
        <f>SUM(D509*E509)/144</f>
        <v>1.015625</v>
      </c>
      <c r="H509" s="3"/>
    </row>
    <row r="510" spans="1:9" ht="15.75" x14ac:dyDescent="0.25">
      <c r="A510" s="6"/>
      <c r="B510" s="6" t="s">
        <v>81</v>
      </c>
      <c r="C510" s="4" t="s">
        <v>78</v>
      </c>
      <c r="D510" s="4">
        <v>16.5</v>
      </c>
      <c r="E510" s="4">
        <v>16.5</v>
      </c>
      <c r="F510" s="4">
        <v>1</v>
      </c>
      <c r="G510" s="15">
        <f>SUM(D510+E510)/6*F510*2</f>
        <v>11</v>
      </c>
      <c r="H510" s="3"/>
    </row>
    <row r="511" spans="1:9" ht="15.75" x14ac:dyDescent="0.25">
      <c r="A511" s="28" t="s">
        <v>14</v>
      </c>
      <c r="B511" s="28"/>
      <c r="C511" s="28"/>
      <c r="D511" s="28"/>
      <c r="E511" s="28"/>
      <c r="F511" s="28"/>
      <c r="G511" s="16">
        <f>SUM(G502:G510)</f>
        <v>111.55576388888889</v>
      </c>
      <c r="I511" s="22" t="s">
        <v>11</v>
      </c>
    </row>
    <row r="512" spans="1:9" ht="15.75" x14ac:dyDescent="0.25">
      <c r="A512" s="6"/>
      <c r="B512" s="6" t="s">
        <v>69</v>
      </c>
      <c r="C512" s="27" t="s">
        <v>10</v>
      </c>
      <c r="D512" s="4">
        <v>41.5</v>
      </c>
      <c r="E512" s="4">
        <v>11.5</v>
      </c>
      <c r="F512" s="27">
        <v>1.5</v>
      </c>
      <c r="G512" s="26">
        <f>SUM(D512+E512+D513+E513)/6*F512/2</f>
        <v>11</v>
      </c>
      <c r="H512" s="3"/>
    </row>
    <row r="513" spans="1:8" ht="15.75" x14ac:dyDescent="0.25">
      <c r="A513" s="6"/>
      <c r="B513" s="6"/>
      <c r="C513" s="27"/>
      <c r="D513" s="4">
        <v>25.5</v>
      </c>
      <c r="E513" s="4">
        <v>9.5</v>
      </c>
      <c r="F513" s="27"/>
      <c r="G513" s="26"/>
      <c r="H513" s="3"/>
    </row>
    <row r="514" spans="1:8" ht="15.75" x14ac:dyDescent="0.25">
      <c r="A514" s="6"/>
      <c r="B514" s="6"/>
      <c r="C514" s="4" t="s">
        <v>12</v>
      </c>
      <c r="D514" s="4">
        <v>25.5</v>
      </c>
      <c r="E514" s="4">
        <v>9.5</v>
      </c>
      <c r="F514" s="4">
        <v>2.66</v>
      </c>
      <c r="G514" s="14">
        <f>SUM(D514+E514)/6*F514</f>
        <v>15.516666666666667</v>
      </c>
      <c r="H514" s="3"/>
    </row>
    <row r="515" spans="1:8" ht="15.75" x14ac:dyDescent="0.25">
      <c r="A515" s="6"/>
      <c r="B515" s="6"/>
      <c r="C515" s="27" t="s">
        <v>10</v>
      </c>
      <c r="D515" s="4">
        <v>25.5</v>
      </c>
      <c r="E515" s="4">
        <v>9.5</v>
      </c>
      <c r="F515" s="27">
        <v>1.5</v>
      </c>
      <c r="G515" s="26">
        <f>SUM(D515+E515+D516+E516)/6*F515/2</f>
        <v>8.5</v>
      </c>
      <c r="H515" s="3"/>
    </row>
    <row r="516" spans="1:8" ht="15.75" x14ac:dyDescent="0.25">
      <c r="A516" s="6"/>
      <c r="B516" s="6"/>
      <c r="C516" s="27"/>
      <c r="D516" s="4">
        <v>23.5</v>
      </c>
      <c r="E516" s="4">
        <v>9.5</v>
      </c>
      <c r="F516" s="27"/>
      <c r="G516" s="26"/>
      <c r="H516" s="3"/>
    </row>
    <row r="517" spans="1:8" ht="15.75" x14ac:dyDescent="0.25">
      <c r="A517" s="6"/>
      <c r="B517" s="6"/>
      <c r="C517" s="4" t="s">
        <v>12</v>
      </c>
      <c r="D517" s="4">
        <v>23.5</v>
      </c>
      <c r="E517" s="4">
        <v>9.5</v>
      </c>
      <c r="F517" s="4">
        <v>8</v>
      </c>
      <c r="G517" s="14">
        <f>SUM(D517+E517)/6*F517</f>
        <v>44</v>
      </c>
      <c r="H517" s="3"/>
    </row>
    <row r="518" spans="1:8" ht="15.75" x14ac:dyDescent="0.25">
      <c r="A518" s="6"/>
      <c r="C518" s="4" t="s">
        <v>12</v>
      </c>
      <c r="D518" s="4">
        <v>17.5</v>
      </c>
      <c r="E518" s="4">
        <v>7.5</v>
      </c>
      <c r="F518" s="4">
        <v>3</v>
      </c>
      <c r="G518" s="14">
        <f>SUM(D518+E518)/6*F518</f>
        <v>12.5</v>
      </c>
      <c r="H518" s="3"/>
    </row>
    <row r="519" spans="1:8" ht="15.75" x14ac:dyDescent="0.25">
      <c r="A519" s="6"/>
      <c r="B519" s="6"/>
      <c r="C519" s="4" t="s">
        <v>13</v>
      </c>
      <c r="D519" s="4">
        <v>17.5</v>
      </c>
      <c r="E519" s="4">
        <v>7.5</v>
      </c>
      <c r="F519" s="4" t="s">
        <v>11</v>
      </c>
      <c r="G519" s="15">
        <f>SUM(D519*E519)/144</f>
        <v>0.91145833333333337</v>
      </c>
      <c r="H519" s="3"/>
    </row>
    <row r="520" spans="1:8" ht="15.75" x14ac:dyDescent="0.25">
      <c r="A520" s="6"/>
      <c r="B520" s="6" t="s">
        <v>80</v>
      </c>
      <c r="C520" s="4" t="s">
        <v>78</v>
      </c>
      <c r="D520" s="4">
        <v>16.5</v>
      </c>
      <c r="E520" s="4">
        <v>16.5</v>
      </c>
      <c r="F520" s="4">
        <v>0.5</v>
      </c>
      <c r="G520" s="15">
        <f>SUM(D520+E520)/6*F520</f>
        <v>2.75</v>
      </c>
      <c r="H520" s="3"/>
    </row>
    <row r="521" spans="1:8" ht="15.75" x14ac:dyDescent="0.25">
      <c r="A521" s="28" t="s">
        <v>14</v>
      </c>
      <c r="B521" s="28"/>
      <c r="C521" s="28"/>
      <c r="D521" s="28"/>
      <c r="E521" s="28"/>
      <c r="F521" s="28"/>
      <c r="G521" s="16">
        <f>SUM(G512:G520)</f>
        <v>95.178124999999994</v>
      </c>
      <c r="H521" s="3"/>
    </row>
    <row r="522" spans="1:8" ht="15.75" x14ac:dyDescent="0.25">
      <c r="A522" s="6"/>
      <c r="B522" s="6" t="s">
        <v>70</v>
      </c>
      <c r="C522" s="27" t="s">
        <v>10</v>
      </c>
      <c r="D522" s="4">
        <v>41.5</v>
      </c>
      <c r="E522" s="4">
        <v>11.5</v>
      </c>
      <c r="F522" s="27">
        <v>1.5</v>
      </c>
      <c r="G522" s="26">
        <f>SUM(D522+E522+D523+E523)/6*F522/2</f>
        <v>10.75</v>
      </c>
      <c r="H522" s="3"/>
    </row>
    <row r="523" spans="1:8" ht="15.75" x14ac:dyDescent="0.25">
      <c r="A523" s="6"/>
      <c r="B523" s="6"/>
      <c r="C523" s="27"/>
      <c r="D523" s="4">
        <v>23.5</v>
      </c>
      <c r="E523" s="4">
        <v>9.5</v>
      </c>
      <c r="F523" s="27"/>
      <c r="G523" s="26"/>
      <c r="H523" s="3"/>
    </row>
    <row r="524" spans="1:8" ht="15.75" x14ac:dyDescent="0.25">
      <c r="A524" s="6"/>
      <c r="C524" s="4" t="s">
        <v>12</v>
      </c>
      <c r="D524" s="4">
        <v>23.5</v>
      </c>
      <c r="E524" s="4">
        <v>9.5</v>
      </c>
      <c r="F524" s="4">
        <v>5</v>
      </c>
      <c r="G524" s="14">
        <f>SUM(D524+E524)/6*F524</f>
        <v>27.5</v>
      </c>
      <c r="H524" s="3"/>
    </row>
    <row r="525" spans="1:8" ht="15.75" x14ac:dyDescent="0.25">
      <c r="A525" s="6"/>
      <c r="B525" s="6"/>
      <c r="C525" s="27" t="s">
        <v>10</v>
      </c>
      <c r="D525" s="4">
        <v>23.5</v>
      </c>
      <c r="E525" s="4">
        <v>9.5</v>
      </c>
      <c r="F525" s="27">
        <v>1</v>
      </c>
      <c r="G525" s="26">
        <f>SUM(D525+E525+D526+E526)/6*F525/2</f>
        <v>4.833333333333333</v>
      </c>
      <c r="H525" s="3"/>
    </row>
    <row r="526" spans="1:8" ht="15.75" x14ac:dyDescent="0.25">
      <c r="A526" s="6"/>
      <c r="B526" s="6"/>
      <c r="C526" s="27"/>
      <c r="D526" s="4">
        <v>17.5</v>
      </c>
      <c r="E526" s="4">
        <v>7.5</v>
      </c>
      <c r="F526" s="27"/>
      <c r="G526" s="26"/>
      <c r="H526" s="3"/>
    </row>
    <row r="527" spans="1:8" ht="15.75" x14ac:dyDescent="0.25">
      <c r="A527" s="6"/>
      <c r="B527" s="6"/>
      <c r="C527" s="4" t="s">
        <v>12</v>
      </c>
      <c r="D527" s="4">
        <v>17.5</v>
      </c>
      <c r="E527" s="4">
        <v>7.5</v>
      </c>
      <c r="F527" s="4">
        <v>8.5</v>
      </c>
      <c r="G527" s="14">
        <f>SUM(D527+E527)/6*F527</f>
        <v>35.416666666666671</v>
      </c>
      <c r="H527" s="3"/>
    </row>
    <row r="528" spans="1:8" ht="15.75" x14ac:dyDescent="0.25">
      <c r="A528" s="6"/>
      <c r="B528" s="6"/>
      <c r="C528" s="4" t="s">
        <v>13</v>
      </c>
      <c r="D528" s="4">
        <v>17.5</v>
      </c>
      <c r="E528" s="4">
        <v>7.5</v>
      </c>
      <c r="F528" s="4" t="s">
        <v>11</v>
      </c>
      <c r="G528" s="15">
        <f>SUM(D528*E528)/144</f>
        <v>0.91145833333333337</v>
      </c>
      <c r="H528" s="3"/>
    </row>
    <row r="529" spans="1:8" ht="15.75" x14ac:dyDescent="0.25">
      <c r="A529" s="6"/>
      <c r="B529" s="6"/>
      <c r="C529" s="4" t="s">
        <v>12</v>
      </c>
      <c r="D529" s="4">
        <v>17.5</v>
      </c>
      <c r="E529" s="4">
        <v>7.5</v>
      </c>
      <c r="F529" s="4">
        <v>7</v>
      </c>
      <c r="G529" s="14">
        <f>SUM(D529+E529)/6*F529</f>
        <v>29.166666666666668</v>
      </c>
      <c r="H529" s="3"/>
    </row>
    <row r="530" spans="1:8" ht="15.75" x14ac:dyDescent="0.25">
      <c r="A530" s="6"/>
      <c r="B530" s="6"/>
      <c r="C530" s="4" t="s">
        <v>13</v>
      </c>
      <c r="D530" s="4">
        <v>17.5</v>
      </c>
      <c r="E530" s="4">
        <v>7.5</v>
      </c>
      <c r="F530" s="4" t="s">
        <v>11</v>
      </c>
      <c r="G530" s="15">
        <f>SUM(D530*E530)/144</f>
        <v>0.91145833333333337</v>
      </c>
      <c r="H530" s="3"/>
    </row>
    <row r="531" spans="1:8" ht="15.75" x14ac:dyDescent="0.25">
      <c r="A531" s="6"/>
      <c r="B531" s="6" t="s">
        <v>76</v>
      </c>
      <c r="C531" s="4" t="s">
        <v>83</v>
      </c>
      <c r="D531" s="4">
        <v>16.5</v>
      </c>
      <c r="E531" s="4">
        <v>16.5</v>
      </c>
      <c r="F531" s="4">
        <v>1.25</v>
      </c>
      <c r="G531" s="15">
        <f>SUM(D531+E531)/6*F531*3</f>
        <v>20.625</v>
      </c>
      <c r="H531" s="3"/>
    </row>
    <row r="532" spans="1:8" ht="15.75" x14ac:dyDescent="0.25">
      <c r="A532" s="28" t="s">
        <v>14</v>
      </c>
      <c r="B532" s="28"/>
      <c r="C532" s="28"/>
      <c r="D532" s="28"/>
      <c r="E532" s="28"/>
      <c r="F532" s="28"/>
      <c r="G532" s="16">
        <f>SUM(G522:G531)</f>
        <v>130.11458333333331</v>
      </c>
      <c r="H532" s="3"/>
    </row>
    <row r="533" spans="1:8" ht="15.75" x14ac:dyDescent="0.25">
      <c r="A533" s="6"/>
      <c r="B533" s="6" t="s">
        <v>72</v>
      </c>
      <c r="C533" s="27" t="s">
        <v>10</v>
      </c>
      <c r="D533" s="4">
        <v>13.5</v>
      </c>
      <c r="E533" s="4">
        <v>13.5</v>
      </c>
      <c r="F533" s="27">
        <v>1</v>
      </c>
      <c r="G533" s="26">
        <f>SUM(D533+E533+D534+E534)/6*F533/2</f>
        <v>4</v>
      </c>
      <c r="H533" s="3"/>
    </row>
    <row r="534" spans="1:8" ht="15.75" x14ac:dyDescent="0.25">
      <c r="A534" s="6"/>
      <c r="B534" s="6"/>
      <c r="C534" s="27"/>
      <c r="D534" s="4">
        <v>13.5</v>
      </c>
      <c r="E534" s="4">
        <v>7.5</v>
      </c>
      <c r="F534" s="27"/>
      <c r="G534" s="26"/>
      <c r="H534" s="3"/>
    </row>
    <row r="535" spans="1:8" ht="15.75" x14ac:dyDescent="0.25">
      <c r="A535" s="6"/>
      <c r="B535" s="6"/>
      <c r="C535" s="4" t="s">
        <v>13</v>
      </c>
      <c r="D535" s="4">
        <v>13.5</v>
      </c>
      <c r="E535" s="4">
        <v>7.5</v>
      </c>
      <c r="F535" s="4" t="s">
        <v>11</v>
      </c>
      <c r="G535" s="15">
        <f>SUM(D535*E535)/144</f>
        <v>0.703125</v>
      </c>
      <c r="H535" s="3"/>
    </row>
    <row r="536" spans="1:8" ht="15.75" x14ac:dyDescent="0.25">
      <c r="A536" s="6"/>
      <c r="B536" s="6"/>
      <c r="C536" s="4" t="s">
        <v>73</v>
      </c>
      <c r="D536" s="4">
        <v>13.5</v>
      </c>
      <c r="E536" s="4">
        <v>7.5</v>
      </c>
      <c r="F536" s="4">
        <v>3</v>
      </c>
      <c r="G536" s="14">
        <f>SUM(D536+E536)/6*F536</f>
        <v>10.5</v>
      </c>
      <c r="H536" s="3"/>
    </row>
    <row r="537" spans="1:8" ht="15.75" x14ac:dyDescent="0.25">
      <c r="A537" s="6"/>
      <c r="B537" s="6"/>
      <c r="C537" s="27" t="s">
        <v>10</v>
      </c>
      <c r="D537" s="4">
        <v>13.5</v>
      </c>
      <c r="E537" s="4">
        <v>7.5</v>
      </c>
      <c r="F537" s="27">
        <v>1</v>
      </c>
      <c r="G537" s="26">
        <f>SUM(D537+E537+D538+E538)/6*F537/2</f>
        <v>3.3333333333333335</v>
      </c>
      <c r="H537" s="3"/>
    </row>
    <row r="538" spans="1:8" ht="15.75" x14ac:dyDescent="0.25">
      <c r="A538" s="6"/>
      <c r="B538" s="6"/>
      <c r="C538" s="27"/>
      <c r="D538" s="23">
        <v>11.5</v>
      </c>
      <c r="E538" s="23">
        <v>7.5</v>
      </c>
      <c r="F538" s="27"/>
      <c r="G538" s="26"/>
      <c r="H538" s="3"/>
    </row>
    <row r="539" spans="1:8" ht="15.75" x14ac:dyDescent="0.25">
      <c r="A539" s="6"/>
      <c r="B539" s="6"/>
      <c r="C539" s="4" t="s">
        <v>73</v>
      </c>
      <c r="D539" s="4">
        <v>11.5</v>
      </c>
      <c r="E539" s="4">
        <v>7.5</v>
      </c>
      <c r="F539" s="4">
        <v>19</v>
      </c>
      <c r="G539" s="14">
        <f>SUM(D539+E539)/6*F539</f>
        <v>60.166666666666664</v>
      </c>
      <c r="H539" s="3"/>
    </row>
    <row r="540" spans="1:8" ht="15.75" x14ac:dyDescent="0.25">
      <c r="A540" s="6"/>
      <c r="B540" s="6"/>
      <c r="C540" s="4" t="s">
        <v>13</v>
      </c>
      <c r="D540" s="4">
        <v>11.5</v>
      </c>
      <c r="E540" s="4">
        <v>7.5</v>
      </c>
      <c r="F540" s="4" t="s">
        <v>11</v>
      </c>
      <c r="G540" s="15">
        <f>SUM(D540*E540)/144</f>
        <v>0.59895833333333337</v>
      </c>
      <c r="H540" s="3"/>
    </row>
    <row r="541" spans="1:8" ht="15.75" x14ac:dyDescent="0.25">
      <c r="A541" s="6"/>
      <c r="B541" s="6"/>
      <c r="C541" s="4" t="s">
        <v>73</v>
      </c>
      <c r="D541" s="4">
        <v>11.5</v>
      </c>
      <c r="E541" s="4">
        <v>7.5</v>
      </c>
      <c r="F541" s="4">
        <v>15.25</v>
      </c>
      <c r="G541" s="14">
        <f>SUM(D541+E541)/6*F541</f>
        <v>48.291666666666664</v>
      </c>
      <c r="H541" s="3"/>
    </row>
    <row r="542" spans="1:8" ht="15.75" x14ac:dyDescent="0.25">
      <c r="A542" s="6"/>
      <c r="B542" s="6"/>
      <c r="C542" s="4" t="s">
        <v>13</v>
      </c>
      <c r="D542" s="4">
        <v>11.5</v>
      </c>
      <c r="E542" s="4">
        <v>7.5</v>
      </c>
      <c r="F542" s="4" t="s">
        <v>11</v>
      </c>
      <c r="G542" s="15">
        <f>SUM(D542*E542)/144</f>
        <v>0.59895833333333337</v>
      </c>
      <c r="H542" s="3"/>
    </row>
    <row r="543" spans="1:8" ht="15.75" x14ac:dyDescent="0.25">
      <c r="A543" s="6"/>
      <c r="B543" s="6" t="s">
        <v>76</v>
      </c>
      <c r="C543" s="4" t="s">
        <v>78</v>
      </c>
      <c r="D543" s="4">
        <v>16.5</v>
      </c>
      <c r="E543" s="4">
        <v>16.5</v>
      </c>
      <c r="F543" s="4">
        <v>0.5</v>
      </c>
      <c r="G543" s="15">
        <f>SUM(D543+E543)/6*F543*3</f>
        <v>8.25</v>
      </c>
      <c r="H543" s="3"/>
    </row>
    <row r="544" spans="1:8" ht="15.75" x14ac:dyDescent="0.25">
      <c r="A544" s="28" t="s">
        <v>14</v>
      </c>
      <c r="B544" s="28"/>
      <c r="C544" s="28"/>
      <c r="D544" s="28"/>
      <c r="E544" s="28"/>
      <c r="F544" s="28"/>
      <c r="G544" s="16">
        <f>SUM(G533:G543)</f>
        <v>136.44270833333334</v>
      </c>
      <c r="H544" s="3"/>
    </row>
    <row r="545" spans="1:8" ht="15.75" x14ac:dyDescent="0.25">
      <c r="A545" s="6"/>
      <c r="B545" s="6" t="s">
        <v>74</v>
      </c>
      <c r="C545" s="4" t="s">
        <v>75</v>
      </c>
      <c r="D545" s="4">
        <v>19.5</v>
      </c>
      <c r="E545" s="4">
        <v>19.5</v>
      </c>
      <c r="F545" s="4">
        <v>4</v>
      </c>
      <c r="G545" s="14">
        <f>SUM(D545+E545)/6*F545</f>
        <v>26</v>
      </c>
      <c r="H545" s="3"/>
    </row>
    <row r="546" spans="1:8" ht="15.75" x14ac:dyDescent="0.25">
      <c r="A546" s="6"/>
      <c r="B546" s="6"/>
      <c r="C546" s="4" t="s">
        <v>13</v>
      </c>
      <c r="D546" s="4">
        <v>19.5</v>
      </c>
      <c r="E546" s="4">
        <v>19.5</v>
      </c>
      <c r="F546" s="4" t="s">
        <v>11</v>
      </c>
      <c r="G546" s="15">
        <f>SUM(D546*E546)/144*2</f>
        <v>5.28125</v>
      </c>
      <c r="H546" s="3"/>
    </row>
    <row r="547" spans="1:8" ht="15.75" x14ac:dyDescent="0.25">
      <c r="A547" s="6"/>
      <c r="B547" s="6"/>
      <c r="C547" s="4" t="s">
        <v>75</v>
      </c>
      <c r="D547" s="4">
        <v>11.5</v>
      </c>
      <c r="E547" s="4">
        <v>11.5</v>
      </c>
      <c r="F547" s="4">
        <v>0.66</v>
      </c>
      <c r="G547" s="14">
        <f>SUM(D547+E547)/6*F547*2</f>
        <v>5.0600000000000005</v>
      </c>
      <c r="H547" s="3"/>
    </row>
    <row r="548" spans="1:8" ht="15.75" x14ac:dyDescent="0.25">
      <c r="A548" s="6"/>
      <c r="B548" s="6"/>
      <c r="C548" s="4" t="s">
        <v>75</v>
      </c>
      <c r="D548" s="4">
        <v>33.5</v>
      </c>
      <c r="E548" s="4">
        <v>13.5</v>
      </c>
      <c r="F548" s="4">
        <v>12</v>
      </c>
      <c r="G548" s="14">
        <f>SUM(D548+E548)/6*F548</f>
        <v>94</v>
      </c>
      <c r="H548" s="3"/>
    </row>
    <row r="549" spans="1:8" ht="15.75" x14ac:dyDescent="0.25">
      <c r="A549" s="6"/>
      <c r="B549" s="6" t="s">
        <v>11</v>
      </c>
      <c r="C549" s="4" t="s">
        <v>75</v>
      </c>
      <c r="D549" s="4">
        <v>25.5</v>
      </c>
      <c r="E549" s="4">
        <v>9.5</v>
      </c>
      <c r="F549" s="4">
        <v>9.5</v>
      </c>
      <c r="G549" s="14">
        <f>SUM(D549+E549)/6*F549</f>
        <v>55.416666666666664</v>
      </c>
      <c r="H549" s="3"/>
    </row>
    <row r="550" spans="1:8" ht="15.75" x14ac:dyDescent="0.25">
      <c r="A550" s="6"/>
      <c r="B550" s="6"/>
      <c r="C550" s="4" t="s">
        <v>59</v>
      </c>
      <c r="D550" s="4">
        <v>61.5</v>
      </c>
      <c r="E550" s="4">
        <v>28.5</v>
      </c>
      <c r="F550" s="4">
        <v>0.66</v>
      </c>
      <c r="G550" s="14">
        <f>SUM(D550+E550)/6*F550</f>
        <v>9.9</v>
      </c>
      <c r="H550" s="3"/>
    </row>
    <row r="551" spans="1:8" ht="15.75" x14ac:dyDescent="0.25">
      <c r="A551" s="28" t="s">
        <v>14</v>
      </c>
      <c r="B551" s="28"/>
      <c r="C551" s="28"/>
      <c r="D551" s="28"/>
      <c r="E551" s="28"/>
      <c r="F551" s="28"/>
      <c r="G551" s="16">
        <f>SUM(G545:G550)</f>
        <v>195.65791666666667</v>
      </c>
      <c r="H551" s="3"/>
    </row>
    <row r="552" spans="1:8" ht="15.75" x14ac:dyDescent="0.25">
      <c r="A552" s="28" t="s">
        <v>53</v>
      </c>
      <c r="B552" s="28"/>
      <c r="C552" s="28"/>
      <c r="D552" s="28"/>
      <c r="E552" s="28"/>
      <c r="F552" s="28"/>
      <c r="G552" s="16">
        <f>SUM(G551,G544,G532,G521,G511,G501,G493,G487,G465,G450,G439,G422,G409,G394,G381,G369,G355,G337,G324,G316,G304,G280,G264,G249,G234,G219,G204,G189,G174,G159,G144,G132,G117,G105,G82,G67,G55,G40,G25)</f>
        <v>7118.7078472222229</v>
      </c>
      <c r="H552" s="3"/>
    </row>
    <row r="553" spans="1:8" ht="15.75" x14ac:dyDescent="0.25">
      <c r="A553" s="18"/>
      <c r="B553" s="18"/>
      <c r="C553" s="18"/>
      <c r="D553" s="18"/>
      <c r="E553" s="18"/>
      <c r="F553" s="18"/>
      <c r="G553" s="2"/>
      <c r="H553" s="3"/>
    </row>
    <row r="554" spans="1:8" ht="15.75" x14ac:dyDescent="0.25">
      <c r="A554" s="18"/>
      <c r="B554" s="18"/>
      <c r="C554" s="18"/>
      <c r="D554" s="18"/>
      <c r="E554" s="18"/>
      <c r="F554" s="18"/>
      <c r="G554" s="2"/>
      <c r="H554" s="3"/>
    </row>
    <row r="555" spans="1:8" x14ac:dyDescent="0.25">
      <c r="A555" s="18"/>
      <c r="B555" s="18"/>
      <c r="C555" s="18"/>
      <c r="D555" s="18"/>
      <c r="E555" s="18"/>
      <c r="F555" s="18"/>
      <c r="G555" s="2"/>
    </row>
    <row r="556" spans="1:8" x14ac:dyDescent="0.25">
      <c r="A556" s="18"/>
      <c r="B556" s="18"/>
      <c r="C556" s="18"/>
      <c r="D556" s="18"/>
      <c r="E556" s="18"/>
      <c r="F556" s="18"/>
      <c r="G556" s="2"/>
    </row>
    <row r="557" spans="1:8" x14ac:dyDescent="0.25">
      <c r="A557" s="18"/>
      <c r="B557" s="18"/>
      <c r="C557" s="18"/>
      <c r="D557" s="18"/>
      <c r="E557" s="18"/>
      <c r="F557" s="18"/>
      <c r="G557" s="2"/>
    </row>
    <row r="558" spans="1:8" x14ac:dyDescent="0.25">
      <c r="G558" t="s">
        <v>11</v>
      </c>
    </row>
  </sheetData>
  <mergeCells count="388">
    <mergeCell ref="C136:C137"/>
    <mergeCell ref="F136:F137"/>
    <mergeCell ref="G136:G137"/>
    <mergeCell ref="A551:F551"/>
    <mergeCell ref="A501:F501"/>
    <mergeCell ref="C494:C495"/>
    <mergeCell ref="F494:F495"/>
    <mergeCell ref="C488:C489"/>
    <mergeCell ref="F488:F489"/>
    <mergeCell ref="G488:G489"/>
    <mergeCell ref="A493:F493"/>
    <mergeCell ref="C496:C497"/>
    <mergeCell ref="F496:F497"/>
    <mergeCell ref="G496:G497"/>
    <mergeCell ref="G494:G495"/>
    <mergeCell ref="A511:F511"/>
    <mergeCell ref="C512:C513"/>
    <mergeCell ref="F512:F513"/>
    <mergeCell ref="G512:G513"/>
    <mergeCell ref="A544:F544"/>
    <mergeCell ref="G502:G503"/>
    <mergeCell ref="C515:C516"/>
    <mergeCell ref="F515:F516"/>
    <mergeCell ref="G515:G516"/>
    <mergeCell ref="C10:C11"/>
    <mergeCell ref="F10:F11"/>
    <mergeCell ref="G10:G11"/>
    <mergeCell ref="C26:C27"/>
    <mergeCell ref="F26:F27"/>
    <mergeCell ref="G26:G27"/>
    <mergeCell ref="C41:C42"/>
    <mergeCell ref="F41:F42"/>
    <mergeCell ref="G41:G42"/>
    <mergeCell ref="F29:F30"/>
    <mergeCell ref="C77:C78"/>
    <mergeCell ref="F77:F78"/>
    <mergeCell ref="G77:G78"/>
    <mergeCell ref="C92:C93"/>
    <mergeCell ref="F92:F93"/>
    <mergeCell ref="G92:G93"/>
    <mergeCell ref="A105:F105"/>
    <mergeCell ref="C106:C107"/>
    <mergeCell ref="F106:F107"/>
    <mergeCell ref="G106:G107"/>
    <mergeCell ref="A82:F82"/>
    <mergeCell ref="C89:C90"/>
    <mergeCell ref="F89:F90"/>
    <mergeCell ref="G89:G90"/>
    <mergeCell ref="C86:C87"/>
    <mergeCell ref="A487:F487"/>
    <mergeCell ref="C472:C473"/>
    <mergeCell ref="F472:F473"/>
    <mergeCell ref="G472:G473"/>
    <mergeCell ref="C370:C371"/>
    <mergeCell ref="F370:F371"/>
    <mergeCell ref="G370:G371"/>
    <mergeCell ref="C423:C424"/>
    <mergeCell ref="F423:F424"/>
    <mergeCell ref="G423:G424"/>
    <mergeCell ref="C440:C441"/>
    <mergeCell ref="F440:F441"/>
    <mergeCell ref="G440:G441"/>
    <mergeCell ref="C382:C383"/>
    <mergeCell ref="F382:F383"/>
    <mergeCell ref="G382:G383"/>
    <mergeCell ref="C395:C396"/>
    <mergeCell ref="F395:F396"/>
    <mergeCell ref="C466:C467"/>
    <mergeCell ref="F466:F467"/>
    <mergeCell ref="G466:G467"/>
    <mergeCell ref="C469:C470"/>
    <mergeCell ref="F469:F470"/>
    <mergeCell ref="G469:G470"/>
    <mergeCell ref="C475:C476"/>
    <mergeCell ref="F475:F476"/>
    <mergeCell ref="G475:G476"/>
    <mergeCell ref="A465:F465"/>
    <mergeCell ref="C451:C452"/>
    <mergeCell ref="F451:F452"/>
    <mergeCell ref="G451:G452"/>
    <mergeCell ref="C457:C458"/>
    <mergeCell ref="F457:F458"/>
    <mergeCell ref="G457:G458"/>
    <mergeCell ref="C460:C461"/>
    <mergeCell ref="F460:F461"/>
    <mergeCell ref="G460:G461"/>
    <mergeCell ref="C445:C446"/>
    <mergeCell ref="F445:F446"/>
    <mergeCell ref="G445:G446"/>
    <mergeCell ref="A450:F450"/>
    <mergeCell ref="C454:C455"/>
    <mergeCell ref="F454:F455"/>
    <mergeCell ref="G454:G455"/>
    <mergeCell ref="C426:C427"/>
    <mergeCell ref="F426:F427"/>
    <mergeCell ref="G426:G427"/>
    <mergeCell ref="A439:F439"/>
    <mergeCell ref="C429:C430"/>
    <mergeCell ref="F429:F430"/>
    <mergeCell ref="G429:G430"/>
    <mergeCell ref="C432:C433"/>
    <mergeCell ref="F432:F433"/>
    <mergeCell ref="G432:G433"/>
    <mergeCell ref="A6:G6"/>
    <mergeCell ref="C56:C57"/>
    <mergeCell ref="F56:F57"/>
    <mergeCell ref="G56:G57"/>
    <mergeCell ref="A1:G1"/>
    <mergeCell ref="A2:G2"/>
    <mergeCell ref="A3:G3"/>
    <mergeCell ref="B8:B9"/>
    <mergeCell ref="C8:G8"/>
    <mergeCell ref="C16:C17"/>
    <mergeCell ref="F16:F17"/>
    <mergeCell ref="G16:G17"/>
    <mergeCell ref="C35:C36"/>
    <mergeCell ref="F35:F36"/>
    <mergeCell ref="G35:G36"/>
    <mergeCell ref="C50:C51"/>
    <mergeCell ref="F50:F51"/>
    <mergeCell ref="G50:G51"/>
    <mergeCell ref="C32:C33"/>
    <mergeCell ref="F32:F33"/>
    <mergeCell ref="G32:G33"/>
    <mergeCell ref="A40:F40"/>
    <mergeCell ref="A25:F25"/>
    <mergeCell ref="C29:C30"/>
    <mergeCell ref="A55:F55"/>
    <mergeCell ref="C44:C45"/>
    <mergeCell ref="F44:F45"/>
    <mergeCell ref="G44:G45"/>
    <mergeCell ref="C47:C48"/>
    <mergeCell ref="F47:F48"/>
    <mergeCell ref="G47:G48"/>
    <mergeCell ref="C13:C14"/>
    <mergeCell ref="F13:F14"/>
    <mergeCell ref="G13:G14"/>
    <mergeCell ref="G29:G30"/>
    <mergeCell ref="C59:C60"/>
    <mergeCell ref="F59:F60"/>
    <mergeCell ref="G59:G60"/>
    <mergeCell ref="A67:F67"/>
    <mergeCell ref="C62:C63"/>
    <mergeCell ref="F62:F63"/>
    <mergeCell ref="G62:G63"/>
    <mergeCell ref="C74:C75"/>
    <mergeCell ref="F74:F75"/>
    <mergeCell ref="G74:G75"/>
    <mergeCell ref="C68:C69"/>
    <mergeCell ref="F68:F69"/>
    <mergeCell ref="G68:G69"/>
    <mergeCell ref="C71:C72"/>
    <mergeCell ref="F71:F72"/>
    <mergeCell ref="G71:G72"/>
    <mergeCell ref="C133:C134"/>
    <mergeCell ref="F133:F134"/>
    <mergeCell ref="G133:G134"/>
    <mergeCell ref="F86:F87"/>
    <mergeCell ref="G86:G87"/>
    <mergeCell ref="C83:C84"/>
    <mergeCell ref="F83:F84"/>
    <mergeCell ref="G83:G84"/>
    <mergeCell ref="A132:F132"/>
    <mergeCell ref="C121:C122"/>
    <mergeCell ref="F121:F122"/>
    <mergeCell ref="G121:G122"/>
    <mergeCell ref="C109:C110"/>
    <mergeCell ref="F109:F110"/>
    <mergeCell ref="G109:G110"/>
    <mergeCell ref="A117:F117"/>
    <mergeCell ref="C112:C113"/>
    <mergeCell ref="F112:F113"/>
    <mergeCell ref="G112:G113"/>
    <mergeCell ref="C118:C119"/>
    <mergeCell ref="F118:F119"/>
    <mergeCell ref="G118:G119"/>
    <mergeCell ref="G145:G146"/>
    <mergeCell ref="A144:F144"/>
    <mergeCell ref="C139:C140"/>
    <mergeCell ref="F139:F140"/>
    <mergeCell ref="G139:G140"/>
    <mergeCell ref="C148:C149"/>
    <mergeCell ref="F148:F149"/>
    <mergeCell ref="G148:G149"/>
    <mergeCell ref="C160:C161"/>
    <mergeCell ref="F160:F161"/>
    <mergeCell ref="G160:G161"/>
    <mergeCell ref="C151:C152"/>
    <mergeCell ref="C145:C146"/>
    <mergeCell ref="F145:F146"/>
    <mergeCell ref="G238:G239"/>
    <mergeCell ref="C241:C242"/>
    <mergeCell ref="F241:F242"/>
    <mergeCell ref="G241:G242"/>
    <mergeCell ref="C229:C230"/>
    <mergeCell ref="F229:F230"/>
    <mergeCell ref="G229:G230"/>
    <mergeCell ref="A234:F234"/>
    <mergeCell ref="C223:C224"/>
    <mergeCell ref="F223:F224"/>
    <mergeCell ref="G223:G224"/>
    <mergeCell ref="C226:C227"/>
    <mergeCell ref="F226:F227"/>
    <mergeCell ref="G226:G227"/>
    <mergeCell ref="C235:C236"/>
    <mergeCell ref="F235:F236"/>
    <mergeCell ref="G235:G236"/>
    <mergeCell ref="G256:G257"/>
    <mergeCell ref="A264:F264"/>
    <mergeCell ref="A249:F249"/>
    <mergeCell ref="C253:C254"/>
    <mergeCell ref="F253:F254"/>
    <mergeCell ref="G253:G254"/>
    <mergeCell ref="C259:C260"/>
    <mergeCell ref="F259:F260"/>
    <mergeCell ref="G259:G260"/>
    <mergeCell ref="C250:C251"/>
    <mergeCell ref="F250:F251"/>
    <mergeCell ref="G250:G251"/>
    <mergeCell ref="G319:G320"/>
    <mergeCell ref="A324:F324"/>
    <mergeCell ref="C385:C386"/>
    <mergeCell ref="F385:F386"/>
    <mergeCell ref="G385:G386"/>
    <mergeCell ref="G373:G374"/>
    <mergeCell ref="C359:C360"/>
    <mergeCell ref="F359:F360"/>
    <mergeCell ref="G359:G360"/>
    <mergeCell ref="C376:C377"/>
    <mergeCell ref="F376:F377"/>
    <mergeCell ref="G376:G377"/>
    <mergeCell ref="A381:F381"/>
    <mergeCell ref="C338:C339"/>
    <mergeCell ref="F338:F339"/>
    <mergeCell ref="G338:G339"/>
    <mergeCell ref="C325:C326"/>
    <mergeCell ref="F325:F326"/>
    <mergeCell ref="G325:G326"/>
    <mergeCell ref="F356:F357"/>
    <mergeCell ref="G356:G357"/>
    <mergeCell ref="C330:C331"/>
    <mergeCell ref="F330:F331"/>
    <mergeCell ref="G330:G331"/>
    <mergeCell ref="C398:C399"/>
    <mergeCell ref="F398:F399"/>
    <mergeCell ref="G398:G399"/>
    <mergeCell ref="A422:F422"/>
    <mergeCell ref="A552:F552"/>
    <mergeCell ref="A337:F337"/>
    <mergeCell ref="C344:C345"/>
    <mergeCell ref="F344:F345"/>
    <mergeCell ref="G344:G345"/>
    <mergeCell ref="A355:F355"/>
    <mergeCell ref="C341:C342"/>
    <mergeCell ref="A409:F409"/>
    <mergeCell ref="C415:C416"/>
    <mergeCell ref="F415:F416"/>
    <mergeCell ref="G415:G416"/>
    <mergeCell ref="A394:F394"/>
    <mergeCell ref="F341:F342"/>
    <mergeCell ref="G341:G342"/>
    <mergeCell ref="A369:F369"/>
    <mergeCell ref="C362:C363"/>
    <mergeCell ref="F362:F363"/>
    <mergeCell ref="G362:G363"/>
    <mergeCell ref="C373:C374"/>
    <mergeCell ref="F373:F374"/>
    <mergeCell ref="C175:C176"/>
    <mergeCell ref="F175:F176"/>
    <mergeCell ref="G175:G176"/>
    <mergeCell ref="A159:F159"/>
    <mergeCell ref="C163:C164"/>
    <mergeCell ref="F163:F164"/>
    <mergeCell ref="G163:G164"/>
    <mergeCell ref="C211:C212"/>
    <mergeCell ref="F211:F212"/>
    <mergeCell ref="G211:G212"/>
    <mergeCell ref="G181:G182"/>
    <mergeCell ref="C166:C167"/>
    <mergeCell ref="C199:C200"/>
    <mergeCell ref="F199:F200"/>
    <mergeCell ref="G199:G200"/>
    <mergeCell ref="A204:F204"/>
    <mergeCell ref="C193:C194"/>
    <mergeCell ref="F166:F167"/>
    <mergeCell ref="G166:G167"/>
    <mergeCell ref="A174:F174"/>
    <mergeCell ref="C169:C170"/>
    <mergeCell ref="F169:F170"/>
    <mergeCell ref="G169:G170"/>
    <mergeCell ref="C205:C206"/>
    <mergeCell ref="C319:C320"/>
    <mergeCell ref="F319:F320"/>
    <mergeCell ref="F151:F152"/>
    <mergeCell ref="G151:G152"/>
    <mergeCell ref="C154:C155"/>
    <mergeCell ref="F154:F155"/>
    <mergeCell ref="G154:G155"/>
    <mergeCell ref="F193:F194"/>
    <mergeCell ref="G193:G194"/>
    <mergeCell ref="C196:C197"/>
    <mergeCell ref="F196:F197"/>
    <mergeCell ref="G196:G197"/>
    <mergeCell ref="C184:C185"/>
    <mergeCell ref="F184:F185"/>
    <mergeCell ref="G184:G185"/>
    <mergeCell ref="A189:F189"/>
    <mergeCell ref="C190:C191"/>
    <mergeCell ref="F190:F191"/>
    <mergeCell ref="G190:G191"/>
    <mergeCell ref="C178:C179"/>
    <mergeCell ref="F178:F179"/>
    <mergeCell ref="G178:G179"/>
    <mergeCell ref="C181:C182"/>
    <mergeCell ref="F181:F182"/>
    <mergeCell ref="F205:F206"/>
    <mergeCell ref="G205:G206"/>
    <mergeCell ref="C220:C221"/>
    <mergeCell ref="F220:F221"/>
    <mergeCell ref="G220:G221"/>
    <mergeCell ref="C214:C215"/>
    <mergeCell ref="F214:F215"/>
    <mergeCell ref="G214:G215"/>
    <mergeCell ref="A219:F219"/>
    <mergeCell ref="C208:C209"/>
    <mergeCell ref="F208:F209"/>
    <mergeCell ref="G208:G209"/>
    <mergeCell ref="C244:C245"/>
    <mergeCell ref="F244:F245"/>
    <mergeCell ref="G244:G245"/>
    <mergeCell ref="C238:C239"/>
    <mergeCell ref="F238:F239"/>
    <mergeCell ref="C287:C288"/>
    <mergeCell ref="F287:F288"/>
    <mergeCell ref="G287:G288"/>
    <mergeCell ref="A304:F304"/>
    <mergeCell ref="A280:F280"/>
    <mergeCell ref="C284:C285"/>
    <mergeCell ref="F284:F285"/>
    <mergeCell ref="G284:G285"/>
    <mergeCell ref="C266:C267"/>
    <mergeCell ref="F266:F267"/>
    <mergeCell ref="G266:G267"/>
    <mergeCell ref="C272:C273"/>
    <mergeCell ref="F272:F273"/>
    <mergeCell ref="G272:G273"/>
    <mergeCell ref="C269:C270"/>
    <mergeCell ref="F269:F270"/>
    <mergeCell ref="G269:G270"/>
    <mergeCell ref="C256:C257"/>
    <mergeCell ref="F256:F257"/>
    <mergeCell ref="A316:F316"/>
    <mergeCell ref="C308:C309"/>
    <mergeCell ref="F308:F309"/>
    <mergeCell ref="G308:G309"/>
    <mergeCell ref="C311:C312"/>
    <mergeCell ref="F311:F312"/>
    <mergeCell ref="G311:G312"/>
    <mergeCell ref="C281:C282"/>
    <mergeCell ref="F281:F282"/>
    <mergeCell ref="G281:G282"/>
    <mergeCell ref="C305:C306"/>
    <mergeCell ref="F305:F306"/>
    <mergeCell ref="G305:G306"/>
    <mergeCell ref="G395:G396"/>
    <mergeCell ref="C410:C411"/>
    <mergeCell ref="F410:F411"/>
    <mergeCell ref="G410:G411"/>
    <mergeCell ref="C356:C357"/>
    <mergeCell ref="C537:C538"/>
    <mergeCell ref="F537:F538"/>
    <mergeCell ref="G537:G538"/>
    <mergeCell ref="C533:C534"/>
    <mergeCell ref="F533:F534"/>
    <mergeCell ref="G533:G534"/>
    <mergeCell ref="A521:F521"/>
    <mergeCell ref="C522:C523"/>
    <mergeCell ref="F522:F523"/>
    <mergeCell ref="G522:G523"/>
    <mergeCell ref="C525:C526"/>
    <mergeCell ref="F525:F526"/>
    <mergeCell ref="G525:G526"/>
    <mergeCell ref="A532:F532"/>
    <mergeCell ref="C388:C389"/>
    <mergeCell ref="F388:F389"/>
    <mergeCell ref="G388:G389"/>
    <mergeCell ref="C502:C503"/>
    <mergeCell ref="F502:F503"/>
  </mergeCells>
  <printOptions horizontalCentered="1"/>
  <pageMargins left="0.25" right="0.25" top="0" bottom="0" header="0.3" footer="0.3"/>
  <pageSetup paperSize="9" scale="80" orientation="portrait" r:id="rId1"/>
  <rowBreaks count="12" manualBreakCount="12">
    <brk id="55" max="6" man="1"/>
    <brk id="105" max="6" man="1"/>
    <brk id="159" max="6" man="1"/>
    <brk id="204" max="6" man="1"/>
    <brk id="249" max="6" man="1"/>
    <brk id="280" max="6" man="1"/>
    <brk id="316" max="6" man="1"/>
    <brk id="355" max="6" man="1"/>
    <brk id="394" max="6" man="1"/>
    <brk id="422" max="6" man="1"/>
    <brk id="465" max="6" man="1"/>
    <brk id="501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abSelected="1" topLeftCell="A16" zoomScaleNormal="100" zoomScaleSheetLayoutView="100" workbookViewId="0">
      <selection activeCell="H48" sqref="H48"/>
    </sheetView>
  </sheetViews>
  <sheetFormatPr defaultRowHeight="15" x14ac:dyDescent="0.25"/>
  <cols>
    <col min="1" max="1" width="6.7109375" bestFit="1" customWidth="1"/>
    <col min="2" max="2" width="8.7109375" bestFit="1" customWidth="1"/>
    <col min="3" max="3" width="18" bestFit="1" customWidth="1"/>
    <col min="4" max="4" width="14" customWidth="1"/>
    <col min="5" max="5" width="13.85546875" customWidth="1"/>
    <col min="6" max="6" width="11" customWidth="1"/>
    <col min="7" max="7" width="12.85546875" customWidth="1"/>
  </cols>
  <sheetData>
    <row r="1" spans="1:12" ht="46.5" x14ac:dyDescent="0.7">
      <c r="A1" s="48" t="s">
        <v>60</v>
      </c>
      <c r="B1" s="48"/>
      <c r="C1" s="48"/>
      <c r="D1" s="48"/>
      <c r="E1" s="48"/>
      <c r="F1" s="48"/>
      <c r="G1" s="48"/>
    </row>
    <row r="2" spans="1:12" ht="21" x14ac:dyDescent="0.35">
      <c r="A2" s="31" t="s">
        <v>0</v>
      </c>
      <c r="B2" s="31"/>
      <c r="C2" s="31"/>
      <c r="D2" s="31"/>
      <c r="E2" s="31"/>
      <c r="F2" s="31"/>
      <c r="G2" s="31"/>
    </row>
    <row r="3" spans="1:12" ht="18.75" x14ac:dyDescent="0.3">
      <c r="A3" s="32" t="s">
        <v>94</v>
      </c>
      <c r="B3" s="32"/>
      <c r="C3" s="32"/>
      <c r="D3" s="32"/>
      <c r="E3" s="32"/>
      <c r="F3" s="32"/>
      <c r="G3" s="32"/>
    </row>
    <row r="4" spans="1:12" ht="18.75" x14ac:dyDescent="0.3">
      <c r="A4" s="24"/>
      <c r="B4" s="24"/>
      <c r="C4" s="24"/>
      <c r="D4" s="24"/>
      <c r="E4" s="24"/>
      <c r="F4" s="24"/>
      <c r="G4" s="24"/>
    </row>
    <row r="5" spans="1:12" x14ac:dyDescent="0.25">
      <c r="C5" s="9"/>
      <c r="D5" s="9"/>
      <c r="E5" s="9"/>
      <c r="F5" s="9"/>
      <c r="G5" s="1" t="s">
        <v>95</v>
      </c>
    </row>
    <row r="6" spans="1:12" ht="23.25" x14ac:dyDescent="0.35">
      <c r="A6" s="29" t="s">
        <v>86</v>
      </c>
      <c r="B6" s="29"/>
      <c r="C6" s="29"/>
      <c r="D6" s="29"/>
      <c r="E6" s="29"/>
      <c r="F6" s="29"/>
      <c r="G6" s="29"/>
    </row>
    <row r="7" spans="1:12" ht="12" customHeight="1" x14ac:dyDescent="0.35">
      <c r="A7" s="21"/>
      <c r="B7" s="21"/>
      <c r="C7" s="21"/>
      <c r="D7" s="21"/>
      <c r="E7" s="21"/>
      <c r="F7" s="21"/>
      <c r="G7" s="21"/>
    </row>
    <row r="8" spans="1:12" x14ac:dyDescent="0.25">
      <c r="A8" s="11" t="s">
        <v>1</v>
      </c>
      <c r="B8" s="28" t="s">
        <v>2</v>
      </c>
      <c r="C8" s="33" t="s">
        <v>3</v>
      </c>
      <c r="D8" s="33"/>
      <c r="E8" s="33"/>
      <c r="F8" s="33"/>
      <c r="G8" s="33"/>
    </row>
    <row r="9" spans="1:12" x14ac:dyDescent="0.25">
      <c r="A9" s="11" t="s">
        <v>4</v>
      </c>
      <c r="B9" s="28"/>
      <c r="C9" s="12" t="s">
        <v>5</v>
      </c>
      <c r="D9" s="12" t="s">
        <v>6</v>
      </c>
      <c r="E9" s="12" t="s">
        <v>7</v>
      </c>
      <c r="F9" s="12" t="s">
        <v>8</v>
      </c>
      <c r="G9" s="13" t="s">
        <v>9</v>
      </c>
    </row>
    <row r="10" spans="1:12" x14ac:dyDescent="0.25">
      <c r="A10" s="11">
        <v>10</v>
      </c>
      <c r="B10" s="6" t="s">
        <v>87</v>
      </c>
      <c r="C10" s="4" t="s">
        <v>12</v>
      </c>
      <c r="D10" s="4">
        <v>32</v>
      </c>
      <c r="E10" s="4">
        <v>14</v>
      </c>
      <c r="F10" s="4">
        <v>3.75</v>
      </c>
      <c r="G10" s="14">
        <v>28.8</v>
      </c>
      <c r="K10">
        <v>17</v>
      </c>
      <c r="L10" t="s">
        <v>54</v>
      </c>
    </row>
    <row r="11" spans="1:12" x14ac:dyDescent="0.25">
      <c r="A11" s="11"/>
      <c r="B11" s="6"/>
      <c r="C11" s="27" t="s">
        <v>10</v>
      </c>
      <c r="D11" s="4">
        <v>32</v>
      </c>
      <c r="E11" s="4">
        <v>14</v>
      </c>
      <c r="F11" s="27">
        <v>1.5</v>
      </c>
      <c r="G11" s="26">
        <v>10.8</v>
      </c>
    </row>
    <row r="12" spans="1:12" x14ac:dyDescent="0.25">
      <c r="A12" s="11"/>
      <c r="B12" s="6"/>
      <c r="C12" s="27"/>
      <c r="D12" s="4">
        <v>28</v>
      </c>
      <c r="E12" s="4">
        <v>12</v>
      </c>
      <c r="F12" s="27"/>
      <c r="G12" s="26"/>
    </row>
    <row r="13" spans="1:12" x14ac:dyDescent="0.25">
      <c r="A13" s="11"/>
      <c r="C13" s="4" t="s">
        <v>12</v>
      </c>
      <c r="D13" s="4">
        <v>28</v>
      </c>
      <c r="E13" s="4">
        <v>12</v>
      </c>
      <c r="F13" s="4">
        <v>5.75</v>
      </c>
      <c r="G13" s="14">
        <v>38.299999999999997</v>
      </c>
      <c r="K13">
        <v>17</v>
      </c>
      <c r="L13" t="s">
        <v>54</v>
      </c>
    </row>
    <row r="14" spans="1:12" x14ac:dyDescent="0.25">
      <c r="A14" s="11"/>
      <c r="B14" s="6"/>
      <c r="C14" s="27" t="s">
        <v>10</v>
      </c>
      <c r="D14" s="4">
        <v>28</v>
      </c>
      <c r="E14" s="4">
        <v>12</v>
      </c>
      <c r="F14" s="27">
        <v>1.5</v>
      </c>
      <c r="G14" s="26">
        <f>SUM(D14+E14+D15+E15)/6*F14/2</f>
        <v>9</v>
      </c>
      <c r="K14">
        <v>8</v>
      </c>
      <c r="L14" t="s">
        <v>54</v>
      </c>
    </row>
    <row r="15" spans="1:12" x14ac:dyDescent="0.25">
      <c r="A15" s="11"/>
      <c r="B15" s="6"/>
      <c r="C15" s="27"/>
      <c r="D15" s="4">
        <v>20</v>
      </c>
      <c r="E15" s="4">
        <v>12</v>
      </c>
      <c r="F15" s="27"/>
      <c r="G15" s="26"/>
      <c r="K15">
        <v>1</v>
      </c>
      <c r="L15" t="s">
        <v>55</v>
      </c>
    </row>
    <row r="16" spans="1:12" x14ac:dyDescent="0.25">
      <c r="A16" s="11"/>
      <c r="B16" s="6"/>
      <c r="C16" s="4" t="s">
        <v>12</v>
      </c>
      <c r="D16" s="4">
        <v>20</v>
      </c>
      <c r="E16" s="4">
        <v>17</v>
      </c>
      <c r="F16" s="4">
        <v>3.75</v>
      </c>
      <c r="G16" s="15">
        <v>20</v>
      </c>
      <c r="K16">
        <v>2</v>
      </c>
      <c r="L16" t="s">
        <v>56</v>
      </c>
    </row>
    <row r="17" spans="1:12" x14ac:dyDescent="0.25">
      <c r="A17" s="11">
        <v>1</v>
      </c>
      <c r="B17" s="6" t="s">
        <v>88</v>
      </c>
      <c r="C17" s="4" t="s">
        <v>12</v>
      </c>
      <c r="D17" s="4">
        <v>16</v>
      </c>
      <c r="E17" s="4">
        <v>6</v>
      </c>
      <c r="F17" s="4">
        <v>17</v>
      </c>
      <c r="G17" s="15">
        <v>44</v>
      </c>
      <c r="K17">
        <v>2</v>
      </c>
      <c r="L17" t="s">
        <v>56</v>
      </c>
    </row>
    <row r="18" spans="1:12" x14ac:dyDescent="0.25">
      <c r="A18" s="11"/>
      <c r="B18" s="6"/>
      <c r="C18" s="4" t="s">
        <v>13</v>
      </c>
      <c r="D18" s="4">
        <v>16</v>
      </c>
      <c r="E18" s="4">
        <v>6</v>
      </c>
      <c r="F18" s="4"/>
      <c r="G18" s="15">
        <v>0.7</v>
      </c>
      <c r="K18">
        <v>2</v>
      </c>
      <c r="L18" t="s">
        <v>56</v>
      </c>
    </row>
    <row r="19" spans="1:12" x14ac:dyDescent="0.25">
      <c r="A19" s="11">
        <v>2</v>
      </c>
      <c r="B19" s="6" t="s">
        <v>88</v>
      </c>
      <c r="C19" s="4" t="s">
        <v>12</v>
      </c>
      <c r="D19" s="4">
        <v>16</v>
      </c>
      <c r="E19" s="4">
        <v>6</v>
      </c>
      <c r="F19" s="4">
        <v>11.83</v>
      </c>
      <c r="G19" s="15">
        <v>43.4</v>
      </c>
      <c r="K19">
        <v>2</v>
      </c>
      <c r="L19" t="s">
        <v>56</v>
      </c>
    </row>
    <row r="20" spans="1:12" x14ac:dyDescent="0.25">
      <c r="A20" s="11"/>
      <c r="B20" s="6"/>
      <c r="C20" s="4" t="s">
        <v>13</v>
      </c>
      <c r="D20" s="4">
        <v>16</v>
      </c>
      <c r="E20" s="4">
        <v>6</v>
      </c>
      <c r="F20" s="4"/>
      <c r="G20" s="15">
        <v>0.7</v>
      </c>
      <c r="K20">
        <v>2</v>
      </c>
      <c r="L20" t="s">
        <v>56</v>
      </c>
    </row>
    <row r="21" spans="1:12" x14ac:dyDescent="0.25">
      <c r="A21" s="11">
        <v>3</v>
      </c>
      <c r="B21" s="6" t="s">
        <v>88</v>
      </c>
      <c r="C21" s="4" t="s">
        <v>12</v>
      </c>
      <c r="D21" s="4">
        <v>16</v>
      </c>
      <c r="E21" s="4">
        <v>6</v>
      </c>
      <c r="F21" s="4">
        <v>7.5</v>
      </c>
      <c r="G21" s="15">
        <v>27.5</v>
      </c>
      <c r="K21">
        <v>2</v>
      </c>
      <c r="L21" t="s">
        <v>56</v>
      </c>
    </row>
    <row r="22" spans="1:12" x14ac:dyDescent="0.25">
      <c r="A22" s="11"/>
      <c r="B22" s="6"/>
      <c r="C22" s="4" t="s">
        <v>13</v>
      </c>
      <c r="D22" s="4">
        <v>16</v>
      </c>
      <c r="E22" s="4">
        <v>6</v>
      </c>
      <c r="F22" s="4"/>
      <c r="G22" s="15">
        <v>0.7</v>
      </c>
      <c r="K22">
        <v>2</v>
      </c>
      <c r="L22" t="s">
        <v>56</v>
      </c>
    </row>
    <row r="23" spans="1:12" x14ac:dyDescent="0.25">
      <c r="A23" s="11">
        <v>4</v>
      </c>
      <c r="B23" s="6" t="s">
        <v>88</v>
      </c>
      <c r="C23" s="4" t="s">
        <v>12</v>
      </c>
      <c r="D23" s="4">
        <v>16</v>
      </c>
      <c r="E23" s="4">
        <v>6</v>
      </c>
      <c r="F23" s="4">
        <v>7.5</v>
      </c>
      <c r="G23" s="15">
        <v>27.5</v>
      </c>
      <c r="K23">
        <v>2</v>
      </c>
      <c r="L23" t="s">
        <v>56</v>
      </c>
    </row>
    <row r="24" spans="1:12" x14ac:dyDescent="0.25">
      <c r="A24" s="11"/>
      <c r="B24" s="6"/>
      <c r="C24" s="4" t="s">
        <v>13</v>
      </c>
      <c r="D24" s="4">
        <v>16</v>
      </c>
      <c r="E24" s="4">
        <v>6</v>
      </c>
      <c r="F24" s="4"/>
      <c r="G24" s="15">
        <v>0.7</v>
      </c>
      <c r="K24">
        <v>2</v>
      </c>
      <c r="L24" t="s">
        <v>56</v>
      </c>
    </row>
    <row r="25" spans="1:12" x14ac:dyDescent="0.25">
      <c r="A25" s="28" t="s">
        <v>14</v>
      </c>
      <c r="B25" s="28"/>
      <c r="C25" s="28"/>
      <c r="D25" s="28"/>
      <c r="E25" s="28"/>
      <c r="F25" s="28"/>
      <c r="G25" s="16">
        <f>SUM(G10:G24)</f>
        <v>252.09999999999997</v>
      </c>
    </row>
    <row r="26" spans="1:12" x14ac:dyDescent="0.25">
      <c r="A26" s="11">
        <v>11</v>
      </c>
      <c r="B26" s="6" t="s">
        <v>89</v>
      </c>
      <c r="C26" s="4" t="s">
        <v>12</v>
      </c>
      <c r="D26" s="4">
        <v>38</v>
      </c>
      <c r="E26" s="4">
        <v>16</v>
      </c>
      <c r="F26" s="4">
        <v>3.75</v>
      </c>
      <c r="G26" s="14">
        <v>33.799999999999997</v>
      </c>
      <c r="K26">
        <v>17</v>
      </c>
      <c r="L26" t="s">
        <v>54</v>
      </c>
    </row>
    <row r="27" spans="1:12" x14ac:dyDescent="0.25">
      <c r="A27" s="11"/>
      <c r="B27" s="6"/>
      <c r="C27" s="27" t="s">
        <v>10</v>
      </c>
      <c r="D27" s="4">
        <v>38</v>
      </c>
      <c r="E27" s="4">
        <v>16</v>
      </c>
      <c r="F27" s="27">
        <v>1.5</v>
      </c>
      <c r="G27" s="26">
        <v>13.3</v>
      </c>
    </row>
    <row r="28" spans="1:12" x14ac:dyDescent="0.25">
      <c r="A28" s="11"/>
      <c r="B28" s="6"/>
      <c r="C28" s="27"/>
      <c r="D28" s="4">
        <v>38</v>
      </c>
      <c r="E28" s="4">
        <v>14</v>
      </c>
      <c r="F28" s="27"/>
      <c r="G28" s="26"/>
    </row>
    <row r="29" spans="1:12" x14ac:dyDescent="0.25">
      <c r="A29" s="11"/>
      <c r="C29" s="4" t="s">
        <v>12</v>
      </c>
      <c r="D29" s="4">
        <v>38</v>
      </c>
      <c r="E29" s="4">
        <v>14</v>
      </c>
      <c r="F29" s="4">
        <v>6</v>
      </c>
      <c r="G29" s="14">
        <v>52</v>
      </c>
      <c r="K29">
        <v>17</v>
      </c>
      <c r="L29" t="s">
        <v>54</v>
      </c>
    </row>
    <row r="30" spans="1:12" x14ac:dyDescent="0.25">
      <c r="A30" s="11">
        <v>1</v>
      </c>
      <c r="B30" s="6" t="s">
        <v>88</v>
      </c>
      <c r="C30" s="4" t="s">
        <v>12</v>
      </c>
      <c r="D30" s="4">
        <v>16</v>
      </c>
      <c r="E30" s="4">
        <v>6</v>
      </c>
      <c r="F30" s="4">
        <v>11.25</v>
      </c>
      <c r="G30" s="15">
        <v>41.3</v>
      </c>
      <c r="K30">
        <v>2</v>
      </c>
      <c r="L30" t="s">
        <v>56</v>
      </c>
    </row>
    <row r="31" spans="1:12" x14ac:dyDescent="0.25">
      <c r="A31" s="11"/>
      <c r="B31" s="6"/>
      <c r="C31" s="4" t="s">
        <v>13</v>
      </c>
      <c r="D31" s="4">
        <v>16</v>
      </c>
      <c r="E31" s="4">
        <v>6</v>
      </c>
      <c r="F31" s="4"/>
      <c r="G31" s="15">
        <v>0.7</v>
      </c>
      <c r="K31">
        <v>2</v>
      </c>
      <c r="L31" t="s">
        <v>56</v>
      </c>
    </row>
    <row r="32" spans="1:12" x14ac:dyDescent="0.25">
      <c r="A32" s="11">
        <v>2</v>
      </c>
      <c r="B32" s="6" t="s">
        <v>88</v>
      </c>
      <c r="C32" s="4" t="s">
        <v>12</v>
      </c>
      <c r="D32" s="4">
        <v>16</v>
      </c>
      <c r="E32" s="4">
        <v>6</v>
      </c>
      <c r="F32" s="4">
        <v>10.5</v>
      </c>
      <c r="G32" s="15">
        <v>38.5</v>
      </c>
      <c r="K32">
        <v>2</v>
      </c>
      <c r="L32" t="s">
        <v>56</v>
      </c>
    </row>
    <row r="33" spans="1:12" x14ac:dyDescent="0.25">
      <c r="A33" s="11"/>
      <c r="B33" s="6"/>
      <c r="C33" s="4" t="s">
        <v>13</v>
      </c>
      <c r="D33" s="4">
        <v>16</v>
      </c>
      <c r="E33" s="4">
        <v>6</v>
      </c>
      <c r="F33" s="4"/>
      <c r="G33" s="15">
        <v>0.7</v>
      </c>
      <c r="K33">
        <v>2</v>
      </c>
      <c r="L33" t="s">
        <v>56</v>
      </c>
    </row>
    <row r="34" spans="1:12" x14ac:dyDescent="0.25">
      <c r="A34" s="28" t="s">
        <v>14</v>
      </c>
      <c r="B34" s="28"/>
      <c r="C34" s="28"/>
      <c r="D34" s="28"/>
      <c r="E34" s="28"/>
      <c r="F34" s="28"/>
      <c r="G34" s="16">
        <f>SUM(G26:G33)</f>
        <v>180.29999999999995</v>
      </c>
    </row>
    <row r="35" spans="1:12" x14ac:dyDescent="0.25">
      <c r="A35" s="6"/>
      <c r="B35" s="6" t="s">
        <v>90</v>
      </c>
      <c r="C35" s="4" t="s">
        <v>78</v>
      </c>
      <c r="D35" s="6">
        <v>15</v>
      </c>
      <c r="E35" s="6">
        <v>15</v>
      </c>
      <c r="F35" s="6">
        <v>2</v>
      </c>
      <c r="G35" s="16">
        <v>240</v>
      </c>
    </row>
    <row r="36" spans="1:12" x14ac:dyDescent="0.25">
      <c r="A36" s="28" t="s">
        <v>14</v>
      </c>
      <c r="B36" s="28"/>
      <c r="C36" s="28"/>
      <c r="D36" s="28"/>
      <c r="E36" s="28"/>
      <c r="F36" s="28"/>
      <c r="G36" s="16">
        <f>G35</f>
        <v>240</v>
      </c>
    </row>
    <row r="37" spans="1:12" ht="15" customHeight="1" x14ac:dyDescent="0.25">
      <c r="A37" s="58"/>
      <c r="B37" s="59" t="s">
        <v>97</v>
      </c>
      <c r="C37" s="54" t="s">
        <v>10</v>
      </c>
      <c r="D37" s="52">
        <v>34</v>
      </c>
      <c r="E37" s="52">
        <v>12</v>
      </c>
      <c r="F37" s="54" t="s">
        <v>100</v>
      </c>
      <c r="G37" s="56">
        <v>21</v>
      </c>
    </row>
    <row r="38" spans="1:12" x14ac:dyDescent="0.25">
      <c r="A38" s="58"/>
      <c r="B38" s="60"/>
      <c r="C38" s="55"/>
      <c r="D38" s="52">
        <v>18</v>
      </c>
      <c r="E38" s="52">
        <v>4</v>
      </c>
      <c r="F38" s="55"/>
      <c r="G38" s="57"/>
    </row>
    <row r="39" spans="1:12" x14ac:dyDescent="0.25">
      <c r="A39" s="58"/>
      <c r="B39" s="60"/>
      <c r="C39" s="4" t="s">
        <v>12</v>
      </c>
      <c r="D39" s="52">
        <v>18</v>
      </c>
      <c r="E39" s="52">
        <v>8</v>
      </c>
      <c r="F39" s="52" t="s">
        <v>96</v>
      </c>
      <c r="G39" s="53">
        <v>52</v>
      </c>
    </row>
    <row r="40" spans="1:12" x14ac:dyDescent="0.25">
      <c r="A40" s="58"/>
      <c r="B40" s="60"/>
      <c r="C40" s="54" t="s">
        <v>10</v>
      </c>
      <c r="D40" s="52">
        <v>18</v>
      </c>
      <c r="E40" s="52">
        <v>8</v>
      </c>
      <c r="F40" s="54" t="s">
        <v>98</v>
      </c>
      <c r="G40" s="56">
        <v>6</v>
      </c>
    </row>
    <row r="41" spans="1:12" x14ac:dyDescent="0.25">
      <c r="A41" s="58"/>
      <c r="B41" s="60"/>
      <c r="C41" s="55"/>
      <c r="D41" s="52">
        <v>16</v>
      </c>
      <c r="E41" s="52">
        <v>6</v>
      </c>
      <c r="F41" s="55"/>
      <c r="G41" s="57"/>
    </row>
    <row r="42" spans="1:12" x14ac:dyDescent="0.25">
      <c r="A42" s="58"/>
      <c r="B42" s="61"/>
      <c r="C42" s="4" t="s">
        <v>12</v>
      </c>
      <c r="D42" s="52">
        <v>16</v>
      </c>
      <c r="E42" s="52">
        <v>6</v>
      </c>
      <c r="F42" s="52" t="s">
        <v>99</v>
      </c>
      <c r="G42" s="53">
        <v>22.66</v>
      </c>
    </row>
    <row r="43" spans="1:12" x14ac:dyDescent="0.25">
      <c r="A43" s="28" t="s">
        <v>14</v>
      </c>
      <c r="B43" s="28"/>
      <c r="C43" s="28"/>
      <c r="D43" s="28"/>
      <c r="E43" s="28"/>
      <c r="F43" s="28"/>
      <c r="G43" s="16">
        <f>SUM(G37:G42)</f>
        <v>101.66</v>
      </c>
    </row>
    <row r="44" spans="1:12" x14ac:dyDescent="0.25">
      <c r="A44" s="11">
        <v>1</v>
      </c>
      <c r="B44" s="6" t="s">
        <v>91</v>
      </c>
      <c r="C44" s="4" t="s">
        <v>93</v>
      </c>
      <c r="D44" s="4"/>
      <c r="E44" s="4"/>
      <c r="F44" s="4"/>
      <c r="G44" s="14">
        <v>150</v>
      </c>
      <c r="I44" s="25">
        <f>G36+G34+G25</f>
        <v>672.39999999999986</v>
      </c>
      <c r="K44">
        <v>17</v>
      </c>
      <c r="L44" t="s">
        <v>54</v>
      </c>
    </row>
    <row r="45" spans="1:12" x14ac:dyDescent="0.25">
      <c r="A45" s="11">
        <v>2</v>
      </c>
      <c r="B45" s="6" t="s">
        <v>92</v>
      </c>
      <c r="C45" s="4" t="s">
        <v>93</v>
      </c>
      <c r="D45" s="4"/>
      <c r="E45" s="4"/>
      <c r="F45" s="4"/>
      <c r="G45" s="14">
        <v>150</v>
      </c>
      <c r="K45">
        <v>17</v>
      </c>
      <c r="L45" t="s">
        <v>54</v>
      </c>
    </row>
    <row r="46" spans="1:12" x14ac:dyDescent="0.25">
      <c r="A46" s="28" t="s">
        <v>14</v>
      </c>
      <c r="B46" s="28"/>
      <c r="C46" s="28"/>
      <c r="D46" s="28"/>
      <c r="E46" s="28"/>
      <c r="F46" s="28"/>
      <c r="G46" s="16">
        <f>G45+G44</f>
        <v>300</v>
      </c>
    </row>
    <row r="47" spans="1:12" x14ac:dyDescent="0.25">
      <c r="A47" s="49" t="s">
        <v>77</v>
      </c>
      <c r="B47" s="50"/>
      <c r="C47" s="50"/>
      <c r="D47" s="50"/>
      <c r="E47" s="50"/>
      <c r="F47" s="51"/>
      <c r="G47" s="16">
        <v>2514.86</v>
      </c>
    </row>
    <row r="48" spans="1:12" x14ac:dyDescent="0.25">
      <c r="A48" s="18"/>
      <c r="B48" s="18"/>
      <c r="C48" s="18"/>
      <c r="D48" s="18"/>
      <c r="E48" s="18"/>
      <c r="F48" s="18"/>
      <c r="G48" s="2"/>
      <c r="J48" s="25"/>
    </row>
    <row r="49" spans="1:9" x14ac:dyDescent="0.25">
      <c r="A49" s="18"/>
      <c r="B49" s="18"/>
      <c r="C49" s="18"/>
      <c r="D49" s="18"/>
      <c r="E49" s="18"/>
      <c r="F49" s="18"/>
      <c r="G49" s="2"/>
    </row>
    <row r="50" spans="1:9" hidden="1" x14ac:dyDescent="0.25">
      <c r="A50" s="18"/>
      <c r="B50" s="18"/>
      <c r="C50" s="18"/>
      <c r="D50" s="18"/>
      <c r="E50" s="18"/>
      <c r="F50" s="18"/>
      <c r="G50" s="2"/>
    </row>
    <row r="51" spans="1:9" hidden="1" x14ac:dyDescent="0.25">
      <c r="A51" s="18"/>
      <c r="B51" s="18"/>
      <c r="C51" s="18"/>
      <c r="D51" s="18"/>
      <c r="E51" s="18"/>
      <c r="F51" s="18"/>
      <c r="G51" s="2"/>
    </row>
    <row r="52" spans="1:9" hidden="1" x14ac:dyDescent="0.25">
      <c r="A52" s="18"/>
      <c r="B52" s="18"/>
      <c r="C52" s="18"/>
      <c r="D52" s="18"/>
      <c r="E52" s="18"/>
      <c r="F52" s="18"/>
      <c r="G52" s="2"/>
    </row>
    <row r="53" spans="1:9" hidden="1" x14ac:dyDescent="0.25">
      <c r="A53" s="18"/>
      <c r="B53" s="18"/>
      <c r="C53" s="18"/>
      <c r="D53" s="18"/>
      <c r="E53" s="18"/>
      <c r="F53" s="18"/>
      <c r="G53" s="2"/>
    </row>
    <row r="54" spans="1:9" ht="21" hidden="1" x14ac:dyDescent="0.35">
      <c r="A54" s="36" t="s">
        <v>37</v>
      </c>
      <c r="B54" s="37"/>
      <c r="C54" s="37"/>
      <c r="D54" s="37"/>
      <c r="E54" s="37"/>
      <c r="F54" s="37"/>
      <c r="G54" s="38"/>
      <c r="H54" s="18"/>
      <c r="I54" s="2"/>
    </row>
    <row r="55" spans="1:9" s="8" customFormat="1" ht="27" hidden="1" customHeight="1" x14ac:dyDescent="0.25">
      <c r="A55" s="39" t="s">
        <v>57</v>
      </c>
      <c r="B55" s="40"/>
      <c r="C55" s="40"/>
      <c r="D55" s="40"/>
      <c r="E55" s="40"/>
      <c r="F55" s="41"/>
      <c r="G55" s="20">
        <f>SUM(G47)</f>
        <v>2514.86</v>
      </c>
    </row>
    <row r="56" spans="1:9" s="8" customFormat="1" ht="27" hidden="1" customHeight="1" x14ac:dyDescent="0.25">
      <c r="A56" s="39" t="s">
        <v>58</v>
      </c>
      <c r="B56" s="40"/>
      <c r="C56" s="40"/>
      <c r="D56" s="40"/>
      <c r="E56" s="40"/>
      <c r="F56" s="41"/>
      <c r="G56" s="20">
        <f>MEZZ!G552</f>
        <v>7118.7078472222229</v>
      </c>
    </row>
    <row r="57" spans="1:9" s="8" customFormat="1" ht="27" hidden="1" customHeight="1" x14ac:dyDescent="0.25">
      <c r="A57" s="42" t="s">
        <v>40</v>
      </c>
      <c r="B57" s="43"/>
      <c r="C57" s="43"/>
      <c r="D57" s="43"/>
      <c r="E57" s="43"/>
      <c r="F57" s="44"/>
      <c r="G57" s="20">
        <f>SUM(G55:G56)</f>
        <v>9633.5678472222226</v>
      </c>
    </row>
    <row r="58" spans="1:9" hidden="1" x14ac:dyDescent="0.25"/>
    <row r="59" spans="1:9" hidden="1" x14ac:dyDescent="0.25"/>
    <row r="60" spans="1:9" hidden="1" x14ac:dyDescent="0.25"/>
    <row r="61" spans="1:9" hidden="1" x14ac:dyDescent="0.25"/>
    <row r="63" spans="1:9" ht="15.75" hidden="1" x14ac:dyDescent="0.25">
      <c r="A63" s="45" t="s">
        <v>37</v>
      </c>
      <c r="B63" s="46"/>
      <c r="C63" s="46"/>
      <c r="D63" s="46"/>
      <c r="E63" s="46"/>
      <c r="F63" s="46"/>
      <c r="G63" s="47"/>
    </row>
    <row r="64" spans="1:9" ht="15.75" hidden="1" x14ac:dyDescent="0.25">
      <c r="A64" s="34" t="s">
        <v>57</v>
      </c>
      <c r="B64" s="34"/>
      <c r="C64" s="34"/>
      <c r="D64" s="34"/>
      <c r="E64" s="7"/>
      <c r="F64" s="7"/>
      <c r="G64" s="19" t="s">
        <v>11</v>
      </c>
    </row>
    <row r="65" spans="1:7" ht="15.75" hidden="1" x14ac:dyDescent="0.25">
      <c r="A65" s="34" t="s">
        <v>38</v>
      </c>
      <c r="B65" s="34"/>
      <c r="C65" s="34"/>
      <c r="D65" s="34"/>
      <c r="E65" s="7"/>
      <c r="F65" s="7"/>
      <c r="G65" s="19" t="s">
        <v>11</v>
      </c>
    </row>
    <row r="66" spans="1:7" ht="15.75" hidden="1" x14ac:dyDescent="0.25">
      <c r="A66" s="34" t="s">
        <v>39</v>
      </c>
      <c r="B66" s="34"/>
      <c r="C66" s="34"/>
      <c r="D66" s="34"/>
      <c r="E66" s="7"/>
      <c r="F66" s="7"/>
      <c r="G66" s="19" t="s">
        <v>11</v>
      </c>
    </row>
    <row r="67" spans="1:7" ht="15.75" hidden="1" x14ac:dyDescent="0.25">
      <c r="A67" s="35" t="s">
        <v>40</v>
      </c>
      <c r="B67" s="35"/>
      <c r="C67" s="35"/>
      <c r="D67" s="35"/>
      <c r="E67" s="5"/>
      <c r="F67" s="5"/>
      <c r="G67" s="19" t="s">
        <v>11</v>
      </c>
    </row>
  </sheetData>
  <mergeCells count="37">
    <mergeCell ref="G37:G38"/>
    <mergeCell ref="C40:C41"/>
    <mergeCell ref="F40:F41"/>
    <mergeCell ref="G40:G41"/>
    <mergeCell ref="A1:G1"/>
    <mergeCell ref="A2:G2"/>
    <mergeCell ref="A3:G3"/>
    <mergeCell ref="B8:B9"/>
    <mergeCell ref="C8:G8"/>
    <mergeCell ref="A6:G6"/>
    <mergeCell ref="A66:D66"/>
    <mergeCell ref="A67:D67"/>
    <mergeCell ref="A54:G54"/>
    <mergeCell ref="A55:F55"/>
    <mergeCell ref="A56:F56"/>
    <mergeCell ref="A57:F57"/>
    <mergeCell ref="A63:G63"/>
    <mergeCell ref="A46:F46"/>
    <mergeCell ref="F11:F12"/>
    <mergeCell ref="G11:G12"/>
    <mergeCell ref="A64:D64"/>
    <mergeCell ref="A65:D65"/>
    <mergeCell ref="C14:C15"/>
    <mergeCell ref="F14:F15"/>
    <mergeCell ref="G14:G15"/>
    <mergeCell ref="C11:C12"/>
    <mergeCell ref="A47:F47"/>
    <mergeCell ref="A34:F34"/>
    <mergeCell ref="B37:B42"/>
    <mergeCell ref="A43:F43"/>
    <mergeCell ref="C37:C38"/>
    <mergeCell ref="F37:F38"/>
    <mergeCell ref="A25:F25"/>
    <mergeCell ref="C27:C28"/>
    <mergeCell ref="F27:F28"/>
    <mergeCell ref="G27:G28"/>
    <mergeCell ref="A36:F36"/>
  </mergeCells>
  <printOptions horizontalCentered="1"/>
  <pageMargins left="0.25" right="0.25" top="0" bottom="0.25" header="0.3" footer="0.3"/>
  <pageSetup paperSize="9" orientation="portrait" r:id="rId1"/>
  <rowBreaks count="1" manualBreakCount="1">
    <brk id="5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MEZZ</vt:lpstr>
      <vt:lpstr>GROUND</vt:lpstr>
      <vt:lpstr>GROUND!Print_Area</vt:lpstr>
      <vt:lpstr>MEZZ!Print_Area</vt:lpstr>
      <vt:lpstr>GROUND!Print_Titles</vt:lpstr>
      <vt:lpstr>MEZZ!Print_Titles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kamran2</dc:creator>
  <cp:lastModifiedBy>Rehan Aslam</cp:lastModifiedBy>
  <cp:lastPrinted>2023-09-12T14:44:49Z</cp:lastPrinted>
  <dcterms:created xsi:type="dcterms:W3CDTF">2021-07-13T06:14:39Z</dcterms:created>
  <dcterms:modified xsi:type="dcterms:W3CDTF">2023-09-12T14:49:32Z</dcterms:modified>
</cp:coreProperties>
</file>