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ehan Aslam\Downloads\"/>
    </mc:Choice>
  </mc:AlternateContent>
  <xr:revisionPtr revIDLastSave="0" documentId="13_ncr:1_{68DCAC56-7D02-4FBC-BBB3-E57EF1DDF5E2}" xr6:coauthVersionLast="47"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Summary!$A$1:$C$12</definedName>
    <definedName name="_xlnm.Print_Area" localSheetId="1">'VRF condensing units'!$A$1:$N$55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81029"/>
</workbook>
</file>

<file path=xl/calcChain.xml><?xml version="1.0" encoding="utf-8"?>
<calcChain xmlns="http://schemas.openxmlformats.org/spreadsheetml/2006/main">
  <c r="K8" i="60" l="1"/>
  <c r="K7" i="60"/>
  <c r="K6" i="60"/>
  <c r="K5" i="60"/>
  <c r="K4" i="60"/>
  <c r="L31" i="59"/>
  <c r="L30" i="59"/>
  <c r="L29" i="59"/>
  <c r="L28" i="59"/>
  <c r="L27" i="59"/>
  <c r="L26" i="59"/>
  <c r="L25" i="59"/>
  <c r="L24" i="59"/>
  <c r="L21" i="59"/>
  <c r="L20" i="59"/>
  <c r="L19" i="59"/>
  <c r="L22" i="59" s="1"/>
  <c r="L16" i="59"/>
  <c r="L15" i="59"/>
  <c r="L14" i="59"/>
  <c r="L17" i="59" s="1"/>
  <c r="L11" i="59"/>
  <c r="L10" i="59"/>
  <c r="L9" i="59"/>
  <c r="L6" i="59"/>
  <c r="L5" i="59"/>
  <c r="L4" i="59"/>
  <c r="N26" i="57"/>
  <c r="N24" i="57"/>
  <c r="N22" i="57"/>
  <c r="N20" i="57"/>
  <c r="N18" i="57"/>
  <c r="N15" i="57"/>
  <c r="N11" i="57"/>
  <c r="N9" i="57"/>
  <c r="N7" i="57"/>
  <c r="N54" i="56"/>
  <c r="N52" i="56"/>
  <c r="N46" i="56"/>
  <c r="N42" i="56"/>
  <c r="N37" i="56"/>
  <c r="N36" i="56"/>
  <c r="N35" i="56"/>
  <c r="N34" i="56"/>
  <c r="N32" i="56"/>
  <c r="N29" i="56"/>
  <c r="N27" i="56"/>
  <c r="N20" i="56"/>
  <c r="N17" i="56"/>
  <c r="N14" i="56"/>
  <c r="N9" i="56"/>
  <c r="N7" i="56"/>
  <c r="N27" i="57" l="1"/>
  <c r="E8" i="63" s="1"/>
  <c r="K9" i="60"/>
  <c r="E10" i="63" s="1"/>
  <c r="L32" i="59"/>
  <c r="L12" i="59"/>
  <c r="L7" i="59"/>
  <c r="N55" i="56"/>
  <c r="E7" i="63" s="1"/>
  <c r="L33" i="59" l="1"/>
  <c r="E9" i="63" s="1"/>
  <c r="E12" i="63" s="1"/>
  <c r="F5" i="60" l="1"/>
  <c r="F29" i="59"/>
  <c r="F24" i="59"/>
  <c r="F14" i="59"/>
  <c r="F4" i="59"/>
  <c r="H7" i="57" l="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 r="C12" i="63" s="1"/>
</calcChain>
</file>

<file path=xl/sharedStrings.xml><?xml version="1.0" encoding="utf-8"?>
<sst xmlns="http://schemas.openxmlformats.org/spreadsheetml/2006/main" count="252" uniqueCount="107">
  <si>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</si>
  <si>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</si>
  <si>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</si>
  <si>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</si>
  <si>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</si>
  <si>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</si>
  <si>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</si>
  <si>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</si>
  <si>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</si>
  <si>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</si>
  <si>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</si>
  <si>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</si>
  <si>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</si>
  <si>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</si>
  <si>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</si>
  <si>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</si>
  <si>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</si>
  <si>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</si>
  <si>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</si>
  <si>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</si>
  <si>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</si>
  <si>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</si>
  <si>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</si>
  <si>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</si>
  <si>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</si>
  <si>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</si>
  <si>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</si>
  <si>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</si>
  <si>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</si>
  <si>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</si>
  <si>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</si>
  <si>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</si>
  <si>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</si>
  <si>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</si>
  <si>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</si>
  <si>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</si>
  <si>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</si>
  <si>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</si>
  <si>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</si>
  <si>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</si>
  <si>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</si>
  <si>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</si>
  <si>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</si>
  <si>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</si>
  <si>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</si>
  <si>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</si>
  <si>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</si>
  <si>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</si>
  <si>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</si>
  <si>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</si>
  <si>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</si>
  <si>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</si>
  <si>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</si>
  <si>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</si>
  <si>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</si>
  <si>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</si>
  <si>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</si>
  <si>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</si>
  <si>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</si>
  <si>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</si>
  <si>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</si>
  <si>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</si>
  <si>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</si>
  <si>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</si>
  <si>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</si>
  <si>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</si>
  <si>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</si>
  <si>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</si>
  <si>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</si>
  <si>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</si>
  <si>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</si>
  <si>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</si>
  <si>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</si>
  <si>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</si>
  <si>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</si>
  <si>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</si>
  <si>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</si>
  <si>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</si>
  <si>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</si>
  <si>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</si>
  <si>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</si>
  <si>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</si>
  <si>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</si>
  <si>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</si>
  <si>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</si>
  <si>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</si>
  <si>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</si>
  <si>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</si>
  <si>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</si>
  <si>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</si>
  <si>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</si>
  <si>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</si>
  <si>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t>S.#</t>
  </si>
  <si>
    <t>TOTAL
(Rs.)</t>
  </si>
  <si>
    <t>Total Amount (Rs.)</t>
  </si>
  <si>
    <t xml:space="preserve">DHL Office Frotune Center </t>
  </si>
  <si>
    <t>Shahra faisal,  KARACHI</t>
  </si>
  <si>
    <t>Copper Piping Work</t>
  </si>
  <si>
    <t>VRF Condensing Units</t>
  </si>
  <si>
    <t>Air conditioning units.</t>
  </si>
  <si>
    <t>Variation Amount (06 Nos)</t>
  </si>
  <si>
    <t>FINAL BILL</t>
  </si>
  <si>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</si>
  <si>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t>RATE
Rs.</t>
  </si>
  <si>
    <t>AMOUNT
Rs.</t>
  </si>
  <si>
    <t>Under verification Process</t>
  </si>
  <si>
    <t xml:space="preserve">Verified Bill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</si>
</sst>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38">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name val="Arial"/>
      <family val="2"/>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sz val="14"/>
      <name val="Arial"/>
      <family val="2"/>
    </font>
    <font>
      <sz val="16"/>
      <name val="Arial"/>
      <family val="2"/>
    </font>
    <font>
      <b/>
      <sz val="16"/>
      <name val="Arial"/>
      <family val="2"/>
    </font>
    <font>
      <b/>
      <sz val="18"/>
      <name val="Calibri"/>
      <family val="2"/>
      <scheme val="minor"/>
    </font>
    <font>
      <b/>
      <sz val="16"/>
      <name val="Calibri"/>
      <family val="2"/>
      <scheme val="minor"/>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
      <sz val="12"/>
      <name val="Times New Roman"/>
      <family val="1"/>
    </font>
    <font>
      <sz val="11"/>
      <name val="Arial"/>
      <family val="2"/>
    </font>
    <font>
      <sz val="12"/>
      <color rgb="FFFF0000"/>
      <name val="Arial"/>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1" fillId="0" borderId="0"/>
    <xf numFmtId="0" fontId="1" fillId="0" borderId="0"/>
    <xf numFmtId="0" fontId="2" fillId="0" borderId="0"/>
    <xf numFmtId="43" fontId="1" fillId="0" borderId="0" applyFont="0" applyFill="0" applyBorder="0" applyAlignment="0" applyProtection="0"/>
  </cellStyleXfs>
  <cellXfs count="148">
    <xf numFmtId="0" fontId="0" fillId="0" borderId="0" xfId="0"/>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43" fontId="2" fillId="0" borderId="0" xfId="2" applyFont="1" applyFill="1"/>
    <xf numFmtId="0" fontId="9" fillId="3" borderId="1" xfId="0" applyFont="1" applyFill="1" applyBorder="1" applyAlignment="1">
      <alignment horizontal="center" vertical="center" wrapText="1"/>
    </xf>
    <xf numFmtId="38" fontId="4" fillId="0" borderId="1" xfId="1" applyNumberFormat="1" applyFont="1" applyFill="1" applyBorder="1" applyAlignment="1">
      <alignment horizontal="right" vertical="center" wrapText="1"/>
    </xf>
    <xf numFmtId="0" fontId="12" fillId="0" borderId="1" xfId="0" applyFont="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horizontal="center" vertical="center"/>
    </xf>
    <xf numFmtId="0" fontId="12" fillId="0" borderId="0" xfId="0" applyFont="1"/>
    <xf numFmtId="0" fontId="12" fillId="0" borderId="1" xfId="0" applyFont="1" applyBorder="1" applyAlignment="1">
      <alignment horizontal="center" vertical="top"/>
    </xf>
    <xf numFmtId="0" fontId="13" fillId="0" borderId="1" xfId="0" applyFont="1" applyBorder="1" applyAlignment="1">
      <alignment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15" fillId="0" borderId="1" xfId="0" applyFont="1" applyBorder="1" applyAlignment="1">
      <alignment horizontal="center" vertical="center"/>
    </xf>
    <xf numFmtId="38" fontId="12" fillId="6" borderId="1" xfId="1" applyNumberFormat="1" applyFont="1" applyFill="1" applyBorder="1" applyAlignment="1">
      <alignment horizontal="right" vertical="center"/>
    </xf>
    <xf numFmtId="0" fontId="16" fillId="0" borderId="1" xfId="0" applyFont="1" applyBorder="1" applyAlignment="1">
      <alignment horizontal="center" vertical="center"/>
    </xf>
    <xf numFmtId="165" fontId="16" fillId="0" borderId="1" xfId="1" applyFont="1" applyFill="1" applyBorder="1" applyAlignment="1">
      <alignment horizontal="center" vertical="center"/>
    </xf>
    <xf numFmtId="38" fontId="16" fillId="0" borderId="1" xfId="1" applyNumberFormat="1" applyFont="1" applyFill="1" applyBorder="1" applyAlignment="1">
      <alignment horizontal="right" vertical="center" wrapText="1"/>
    </xf>
    <xf numFmtId="3" fontId="16" fillId="0" borderId="1" xfId="0" applyNumberFormat="1" applyFont="1" applyBorder="1" applyAlignment="1">
      <alignment horizontal="right" vertical="center" wrapText="1"/>
    </xf>
    <xf numFmtId="0" fontId="17" fillId="0" borderId="1" xfId="0" applyFont="1" applyBorder="1" applyAlignment="1">
      <alignment horizontal="center" vertical="center"/>
    </xf>
    <xf numFmtId="0" fontId="17" fillId="0" borderId="1" xfId="0" applyFont="1" applyBorder="1" applyAlignment="1">
      <alignment vertical="top" wrapText="1"/>
    </xf>
    <xf numFmtId="3" fontId="17" fillId="0" borderId="1" xfId="0" applyNumberFormat="1" applyFont="1" applyBorder="1" applyAlignment="1">
      <alignment horizontal="center" vertical="center"/>
    </xf>
    <xf numFmtId="3" fontId="17" fillId="0" borderId="1" xfId="1" applyNumberFormat="1" applyFont="1" applyBorder="1" applyAlignment="1">
      <alignment horizontal="center" vertical="center"/>
    </xf>
    <xf numFmtId="3" fontId="17" fillId="0" borderId="1" xfId="0" applyNumberFormat="1" applyFont="1" applyBorder="1" applyAlignment="1">
      <alignment horizontal="center" vertical="center" wrapText="1"/>
    </xf>
    <xf numFmtId="0" fontId="17" fillId="0" borderId="0" xfId="0" applyFont="1"/>
    <xf numFmtId="0" fontId="18" fillId="0" borderId="1" xfId="0" applyFont="1" applyBorder="1" applyAlignment="1">
      <alignment vertical="top" wrapText="1"/>
    </xf>
    <xf numFmtId="0" fontId="19" fillId="0" borderId="1" xfId="0" applyFont="1" applyBorder="1" applyAlignment="1">
      <alignment vertical="top" wrapText="1"/>
    </xf>
    <xf numFmtId="0" fontId="17" fillId="0" borderId="1" xfId="0" applyFont="1" applyBorder="1" applyAlignment="1">
      <alignment horizontal="center" vertical="center" wrapText="1"/>
    </xf>
    <xf numFmtId="0" fontId="18" fillId="0" borderId="1" xfId="0" applyFont="1" applyBorder="1" applyAlignment="1">
      <alignment horizontal="left" vertical="top" wrapText="1"/>
    </xf>
    <xf numFmtId="0" fontId="17" fillId="0" borderId="1" xfId="0" applyFont="1" applyBorder="1" applyAlignment="1">
      <alignment horizontal="center"/>
    </xf>
    <xf numFmtId="0" fontId="17" fillId="0" borderId="1" xfId="0" applyFont="1" applyBorder="1" applyAlignment="1">
      <alignment horizontal="left" vertical="top" wrapText="1"/>
    </xf>
    <xf numFmtId="0" fontId="17" fillId="0" borderId="1" xfId="0" applyFont="1" applyBorder="1" applyAlignment="1">
      <alignment horizontal="center" vertical="top" wrapText="1"/>
    </xf>
    <xf numFmtId="0" fontId="18" fillId="0" borderId="1" xfId="0" applyFont="1" applyBorder="1" applyAlignment="1">
      <alignment horizontal="left" wrapText="1"/>
    </xf>
    <xf numFmtId="0" fontId="17" fillId="0" borderId="1" xfId="0" applyFont="1" applyBorder="1" applyAlignment="1">
      <alignment horizontal="left" wrapText="1"/>
    </xf>
    <xf numFmtId="0" fontId="17" fillId="0" borderId="1" xfId="0" applyFont="1" applyBorder="1" applyAlignment="1">
      <alignment horizontal="center" vertical="top"/>
    </xf>
    <xf numFmtId="4" fontId="17" fillId="0" borderId="1" xfId="0" applyNumberFormat="1" applyFont="1" applyBorder="1" applyAlignment="1">
      <alignment horizontal="center" vertical="center"/>
    </xf>
    <xf numFmtId="0" fontId="18" fillId="0" borderId="1" xfId="0" applyFont="1" applyBorder="1" applyAlignment="1">
      <alignment wrapText="1"/>
    </xf>
    <xf numFmtId="0" fontId="17" fillId="0" borderId="0" xfId="0" applyFont="1" applyAlignment="1">
      <alignment horizontal="center" vertical="top"/>
    </xf>
    <xf numFmtId="0" fontId="18" fillId="0" borderId="0" xfId="0" applyFont="1" applyAlignment="1">
      <alignment wrapText="1"/>
    </xf>
    <xf numFmtId="0" fontId="17" fillId="0" borderId="0" xfId="0" applyFont="1" applyAlignment="1">
      <alignment horizontal="center" vertical="center"/>
    </xf>
    <xf numFmtId="3" fontId="17" fillId="0" borderId="0" xfId="1" applyNumberFormat="1" applyFont="1" applyAlignment="1">
      <alignment horizontal="center" vertical="center"/>
    </xf>
    <xf numFmtId="3" fontId="17" fillId="0" borderId="0" xfId="0" applyNumberFormat="1" applyFont="1" applyAlignment="1">
      <alignment horizontal="center" vertical="center" wrapText="1"/>
    </xf>
    <xf numFmtId="0" fontId="23" fillId="0" borderId="1" xfId="0" applyFont="1" applyBorder="1" applyAlignment="1">
      <alignment horizontal="center" vertical="top"/>
    </xf>
    <xf numFmtId="0" fontId="23" fillId="0" borderId="1" xfId="0" applyFont="1" applyBorder="1" applyAlignment="1">
      <alignment horizontal="left" vertical="top"/>
    </xf>
    <xf numFmtId="0" fontId="23" fillId="2" borderId="1" xfId="13" applyFont="1" applyFill="1" applyBorder="1" applyAlignment="1">
      <alignment horizontal="center" vertical="center"/>
    </xf>
    <xf numFmtId="0" fontId="23" fillId="0" borderId="1" xfId="0" applyFont="1" applyBorder="1" applyAlignment="1">
      <alignment horizontal="center" vertical="center"/>
    </xf>
    <xf numFmtId="0" fontId="23" fillId="0" borderId="0" xfId="12" applyFont="1"/>
    <xf numFmtId="0" fontId="23" fillId="2" borderId="1" xfId="0" applyFont="1" applyFill="1" applyBorder="1" applyAlignment="1">
      <alignment horizontal="left" vertical="top"/>
    </xf>
    <xf numFmtId="0" fontId="23" fillId="0" borderId="1" xfId="14" applyFont="1" applyFill="1" applyBorder="1" applyAlignment="1">
      <alignment horizontal="left" vertical="center" wrapText="1"/>
    </xf>
    <xf numFmtId="0" fontId="23" fillId="0" borderId="0" xfId="12" applyFont="1" applyAlignment="1">
      <alignment horizontal="center"/>
    </xf>
    <xf numFmtId="43" fontId="23" fillId="0" borderId="0" xfId="2" applyFont="1" applyFill="1"/>
    <xf numFmtId="0" fontId="12" fillId="0" borderId="1" xfId="0" applyFont="1" applyBorder="1" applyAlignment="1">
      <alignment horizontal="left" vertical="top"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0" fontId="24" fillId="0" borderId="4" xfId="0" applyFont="1" applyBorder="1" applyAlignment="1">
      <alignment horizontal="center" vertical="center"/>
    </xf>
    <xf numFmtId="0" fontId="27" fillId="0" borderId="0" xfId="21" applyFont="1" applyAlignment="1">
      <alignment vertical="center"/>
    </xf>
    <xf numFmtId="0" fontId="27" fillId="0" borderId="0" xfId="21" applyFont="1" applyAlignment="1">
      <alignment horizontal="right" vertical="center"/>
    </xf>
    <xf numFmtId="0" fontId="28" fillId="0" borderId="0" xfId="21" applyFont="1" applyAlignment="1">
      <alignment horizontal="center" vertical="center"/>
    </xf>
    <xf numFmtId="0" fontId="28" fillId="0" borderId="0" xfId="21" applyFont="1"/>
    <xf numFmtId="0" fontId="29" fillId="0" borderId="0" xfId="21" applyFont="1" applyAlignment="1">
      <alignment vertical="center"/>
    </xf>
    <xf numFmtId="0" fontId="29" fillId="0" borderId="0" xfId="21" applyFont="1" applyAlignment="1">
      <alignment horizontal="right" vertical="center"/>
    </xf>
    <xf numFmtId="168" fontId="30" fillId="0" borderId="4" xfId="21" applyNumberFormat="1" applyFont="1" applyBorder="1" applyAlignment="1">
      <alignment horizontal="center" vertical="center"/>
    </xf>
    <xf numFmtId="2" fontId="30" fillId="0" borderId="4" xfId="22" applyNumberFormat="1" applyFont="1" applyBorder="1" applyAlignment="1">
      <alignment horizontal="center" vertical="center"/>
    </xf>
    <xf numFmtId="3" fontId="30" fillId="0" borderId="5" xfId="21" applyNumberFormat="1" applyFont="1" applyBorder="1" applyAlignment="1">
      <alignment horizontal="center" vertical="center" wrapText="1"/>
    </xf>
    <xf numFmtId="0" fontId="28" fillId="0" borderId="5" xfId="21" applyFont="1" applyBorder="1" applyAlignment="1">
      <alignment horizontal="center" vertical="center"/>
    </xf>
    <xf numFmtId="2" fontId="30" fillId="0" borderId="5" xfId="21" applyNumberFormat="1" applyFont="1" applyBorder="1" applyAlignment="1">
      <alignment horizontal="left" vertical="center" wrapText="1" indent="1"/>
    </xf>
    <xf numFmtId="167" fontId="31" fillId="0" borderId="5" xfId="23" applyNumberFormat="1" applyFont="1" applyBorder="1" applyAlignment="1">
      <alignment horizontal="center" vertical="center"/>
    </xf>
    <xf numFmtId="0" fontId="28" fillId="0" borderId="4" xfId="21" applyFont="1" applyBorder="1" applyAlignment="1">
      <alignment horizontal="center" vertical="center"/>
    </xf>
    <xf numFmtId="0" fontId="30" fillId="0" borderId="4" xfId="21" applyFont="1" applyBorder="1" applyAlignment="1">
      <alignment horizontal="center" vertical="center" wrapText="1"/>
    </xf>
    <xf numFmtId="167" fontId="30" fillId="0" borderId="4" xfId="23" applyNumberFormat="1" applyFont="1" applyBorder="1" applyAlignment="1">
      <alignment horizontal="center" vertical="center"/>
    </xf>
    <xf numFmtId="3" fontId="28" fillId="0" borderId="0" xfId="21" applyNumberFormat="1" applyFont="1" applyAlignment="1">
      <alignment horizontal="center" vertical="center"/>
    </xf>
    <xf numFmtId="38" fontId="16" fillId="6" borderId="1" xfId="1" applyNumberFormat="1" applyFont="1" applyFill="1" applyBorder="1" applyAlignment="1">
      <alignment horizontal="right" vertical="center"/>
    </xf>
    <xf numFmtId="0" fontId="33" fillId="0" borderId="0" xfId="0" applyFont="1"/>
    <xf numFmtId="4" fontId="16" fillId="0" borderId="1" xfId="0" applyNumberFormat="1" applyFont="1" applyBorder="1" applyAlignment="1">
      <alignment horizontal="right" vertical="center" wrapText="1"/>
    </xf>
    <xf numFmtId="166" fontId="16" fillId="0" borderId="1" xfId="1" applyNumberFormat="1" applyFont="1" applyBorder="1" applyAlignment="1">
      <alignment horizontal="left" vertical="center" indent="2"/>
    </xf>
    <xf numFmtId="3" fontId="26" fillId="6" borderId="1" xfId="0" applyNumberFormat="1" applyFont="1" applyFill="1" applyBorder="1" applyAlignment="1">
      <alignment horizontal="right" vertical="center"/>
    </xf>
    <xf numFmtId="166" fontId="34" fillId="0" borderId="1" xfId="1" applyNumberFormat="1" applyFont="1" applyBorder="1" applyAlignment="1">
      <alignment horizontal="left" vertical="center" indent="2"/>
    </xf>
    <xf numFmtId="169" fontId="10" fillId="0" borderId="0" xfId="1" applyNumberFormat="1" applyFont="1"/>
    <xf numFmtId="165" fontId="3" fillId="3" borderId="4" xfId="6" applyFont="1" applyFill="1" applyBorder="1" applyAlignment="1">
      <alignment horizontal="center" vertical="center" wrapText="1"/>
    </xf>
    <xf numFmtId="166" fontId="3" fillId="3" borderId="4" xfId="6" applyNumberFormat="1" applyFont="1" applyFill="1" applyBorder="1" applyAlignment="1">
      <alignment horizontal="center" vertical="center" wrapText="1"/>
    </xf>
    <xf numFmtId="0" fontId="35" fillId="0" borderId="0" xfId="0" applyFont="1" applyAlignment="1">
      <alignment horizontal="left" vertical="center"/>
    </xf>
    <xf numFmtId="166" fontId="21" fillId="0" borderId="1" xfId="2" applyNumberFormat="1" applyFont="1" applyFill="1" applyBorder="1" applyAlignment="1">
      <alignment horizontal="center" vertical="center"/>
    </xf>
    <xf numFmtId="0" fontId="2" fillId="0" borderId="0" xfId="12"/>
    <xf numFmtId="0" fontId="2" fillId="0" borderId="0" xfId="12" applyAlignment="1">
      <alignment horizontal="center"/>
    </xf>
    <xf numFmtId="0" fontId="20" fillId="3" borderId="4" xfId="0" applyFont="1" applyFill="1" applyBorder="1" applyAlignment="1">
      <alignment horizontal="center" vertical="center" wrapText="1"/>
    </xf>
    <xf numFmtId="4" fontId="20" fillId="3" borderId="4" xfId="0" applyNumberFormat="1" applyFont="1" applyFill="1" applyBorder="1" applyAlignment="1">
      <alignment horizontal="center" vertical="center" wrapText="1"/>
    </xf>
    <xf numFmtId="165" fontId="20" fillId="3" borderId="4" xfId="6" applyFont="1" applyFill="1" applyBorder="1" applyAlignment="1">
      <alignment horizontal="center" vertical="center" wrapText="1"/>
    </xf>
    <xf numFmtId="166" fontId="20" fillId="3" borderId="4" xfId="6" applyNumberFormat="1" applyFont="1" applyFill="1" applyBorder="1" applyAlignment="1">
      <alignment horizontal="center" vertical="center" wrapText="1"/>
    </xf>
    <xf numFmtId="0" fontId="17" fillId="0" borderId="0" xfId="0" applyFont="1" applyAlignment="1">
      <alignment horizontal="left" vertical="center"/>
    </xf>
    <xf numFmtId="0" fontId="19" fillId="7" borderId="1" xfId="0" applyFont="1" applyFill="1" applyBorder="1" applyAlignment="1">
      <alignment horizontal="left" vertical="top"/>
    </xf>
    <xf numFmtId="166" fontId="17" fillId="2" borderId="1" xfId="1" applyNumberFormat="1" applyFont="1" applyFill="1" applyBorder="1" applyAlignment="1">
      <alignment vertical="center" wrapText="1"/>
    </xf>
    <xf numFmtId="166" fontId="17" fillId="2" borderId="4" xfId="1" applyNumberFormat="1" applyFont="1" applyFill="1" applyBorder="1" applyAlignment="1">
      <alignment vertical="center" wrapText="1"/>
    </xf>
    <xf numFmtId="0" fontId="17" fillId="0" borderId="0" xfId="12" applyFont="1"/>
    <xf numFmtId="0" fontId="17" fillId="0" borderId="1" xfId="14" applyFont="1" applyFill="1" applyBorder="1" applyAlignment="1">
      <alignment horizontal="left" vertical="center" wrapText="1"/>
    </xf>
    <xf numFmtId="0" fontId="17" fillId="2" borderId="1" xfId="13" applyFont="1" applyFill="1" applyBorder="1" applyAlignment="1">
      <alignment horizontal="center" vertical="center"/>
    </xf>
    <xf numFmtId="166" fontId="17" fillId="0" borderId="1" xfId="2" applyNumberFormat="1" applyFont="1" applyFill="1" applyBorder="1" applyAlignment="1">
      <alignment horizontal="center" vertical="center"/>
    </xf>
    <xf numFmtId="166" fontId="17" fillId="0" borderId="4" xfId="2" applyNumberFormat="1" applyFont="1" applyFill="1" applyBorder="1" applyAlignment="1">
      <alignment horizontal="center" vertical="center"/>
    </xf>
    <xf numFmtId="165" fontId="17" fillId="8" borderId="4" xfId="1" applyFont="1" applyFill="1" applyBorder="1" applyAlignment="1">
      <alignment horizontal="center"/>
    </xf>
    <xf numFmtId="0" fontId="17" fillId="2" borderId="1" xfId="13" applyFont="1" applyFill="1" applyBorder="1" applyAlignment="1">
      <alignment horizontal="center"/>
    </xf>
    <xf numFmtId="0" fontId="17" fillId="0" borderId="1" xfId="14" applyFont="1" applyFill="1" applyBorder="1" applyAlignment="1">
      <alignment horizontal="center"/>
    </xf>
    <xf numFmtId="165" fontId="17" fillId="9" borderId="4" xfId="1" applyFont="1" applyFill="1" applyBorder="1" applyAlignment="1">
      <alignment horizontal="center"/>
    </xf>
    <xf numFmtId="0" fontId="20" fillId="0" borderId="4" xfId="0" applyFont="1" applyBorder="1" applyAlignment="1">
      <alignment horizontal="center" vertical="center"/>
    </xf>
    <xf numFmtId="166" fontId="20" fillId="0" borderId="1" xfId="2" applyNumberFormat="1" applyFont="1" applyFill="1" applyBorder="1" applyAlignment="1">
      <alignment horizontal="center" vertical="center"/>
    </xf>
    <xf numFmtId="166" fontId="17" fillId="0" borderId="0" xfId="12" applyNumberFormat="1" applyFont="1"/>
    <xf numFmtId="165" fontId="36" fillId="9" borderId="4" xfId="1" applyFont="1" applyFill="1" applyBorder="1" applyAlignment="1">
      <alignment horizontal="center"/>
    </xf>
    <xf numFmtId="166" fontId="17" fillId="0" borderId="0" xfId="12" applyNumberFormat="1" applyFont="1" applyAlignment="1">
      <alignment horizontal="center" vertical="center"/>
    </xf>
    <xf numFmtId="165" fontId="17" fillId="0" borderId="4" xfId="1" applyFont="1" applyFill="1" applyBorder="1" applyAlignment="1">
      <alignment horizontal="center"/>
    </xf>
    <xf numFmtId="165" fontId="17" fillId="0" borderId="0" xfId="12" applyNumberFormat="1" applyFont="1"/>
    <xf numFmtId="166" fontId="20" fillId="0" borderId="1" xfId="2" applyNumberFormat="1" applyFont="1" applyFill="1" applyBorder="1" applyAlignment="1">
      <alignment vertical="center"/>
    </xf>
    <xf numFmtId="0" fontId="17" fillId="0" borderId="0" xfId="12" applyFont="1" applyAlignment="1">
      <alignment horizontal="center"/>
    </xf>
    <xf numFmtId="43" fontId="17" fillId="0" borderId="0" xfId="2" applyFont="1" applyFill="1"/>
    <xf numFmtId="0" fontId="37" fillId="0" borderId="0" xfId="0" applyFont="1" applyAlignment="1">
      <alignment horizontal="left" vertical="center"/>
    </xf>
    <xf numFmtId="166" fontId="23" fillId="0" borderId="1" xfId="1" applyNumberFormat="1" applyFont="1" applyBorder="1" applyAlignment="1">
      <alignment horizontal="left" vertical="center" indent="2"/>
    </xf>
    <xf numFmtId="166" fontId="23" fillId="0" borderId="4" xfId="1" applyNumberFormat="1" applyFont="1" applyBorder="1" applyAlignment="1">
      <alignment horizontal="left" vertical="center" indent="2"/>
    </xf>
    <xf numFmtId="166" fontId="24" fillId="0" borderId="1" xfId="2" applyNumberFormat="1" applyFont="1" applyFill="1" applyBorder="1" applyAlignment="1">
      <alignment horizontal="center" vertical="center"/>
    </xf>
    <xf numFmtId="167" fontId="31" fillId="9" borderId="5" xfId="23" applyNumberFormat="1" applyFont="1" applyFill="1" applyBorder="1" applyAlignment="1">
      <alignment horizontal="center" vertical="center"/>
    </xf>
    <xf numFmtId="0" fontId="28" fillId="0" borderId="0" xfId="21" applyFont="1" applyAlignment="1">
      <alignment horizontal="center" vertical="center" wrapText="1"/>
    </xf>
    <xf numFmtId="0" fontId="32" fillId="0" borderId="4" xfId="21" applyFont="1" applyBorder="1" applyAlignment="1">
      <alignment horizontal="center" vertical="center"/>
    </xf>
    <xf numFmtId="0" fontId="26" fillId="0" borderId="4" xfId="0" applyFont="1" applyBorder="1" applyAlignment="1">
      <alignment horizontal="center" vertical="center"/>
    </xf>
    <xf numFmtId="0" fontId="15" fillId="6" borderId="1" xfId="0" applyFont="1" applyFill="1" applyBorder="1" applyAlignment="1">
      <alignment horizontal="center" vertical="center" wrapText="1"/>
    </xf>
    <xf numFmtId="0" fontId="25" fillId="0" borderId="4" xfId="0" applyFont="1" applyBorder="1" applyAlignment="1">
      <alignment horizontal="center" vertical="center" wrapText="1"/>
    </xf>
    <xf numFmtId="0" fontId="26" fillId="6" borderId="1"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4" xfId="0" applyFont="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6" xfId="0" applyFont="1" applyBorder="1" applyAlignment="1">
      <alignment horizontal="center" vertical="center" wrapText="1"/>
    </xf>
    <xf numFmtId="0" fontId="22" fillId="4" borderId="2"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4" fillId="0" borderId="1" xfId="0" applyFont="1" applyBorder="1" applyAlignment="1">
      <alignment horizontal="center" vertical="center"/>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6" xfId="0" applyFont="1" applyBorder="1" applyAlignment="1">
      <alignment horizontal="center" vertical="center" wrapText="1"/>
    </xf>
    <xf numFmtId="0" fontId="30" fillId="0" borderId="4" xfId="21" applyFont="1" applyBorder="1" applyAlignment="1">
      <alignment horizontal="center" vertical="center"/>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FitOutConfCentre"/>
      <sheetName val="Normal Basis"/>
      <sheetName val="Architecture work &quot;A&quot; "/>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2"/>
  <sheetViews>
    <sheetView showGridLines="0" tabSelected="1" zoomScale="110" zoomScaleNormal="110" zoomScaleSheetLayoutView="90" zoomScalePageLayoutView="90" workbookViewId="0">
      <selection activeCell="F4" sqref="F4"/>
    </sheetView>
  </sheetViews>
  <sheetFormatPr defaultColWidth="9.140625" defaultRowHeight="30" customHeight="1"/>
  <cols>
    <col min="1" max="1" width="5.5703125" style="70" customWidth="1"/>
    <col min="2" max="2" width="52.140625" style="71" customWidth="1"/>
    <col min="3" max="3" width="16.5703125" style="83" customWidth="1"/>
    <col min="4" max="4" width="3.5703125" style="70" customWidth="1"/>
    <col min="5" max="5" width="16.5703125" style="83" customWidth="1"/>
    <col min="6" max="6" width="18.28515625" style="129" customWidth="1"/>
    <col min="7" max="7" width="9.140625" style="70"/>
    <col min="8" max="16384" width="9.140625" style="71"/>
  </cols>
  <sheetData>
    <row r="1" spans="1:11" ht="15.95" customHeight="1">
      <c r="A1" s="68" t="s">
        <v>95</v>
      </c>
      <c r="B1" s="68"/>
      <c r="C1" s="69"/>
      <c r="E1" s="69"/>
    </row>
    <row r="2" spans="1:11" ht="15.95" customHeight="1">
      <c r="A2" s="72" t="s">
        <v>96</v>
      </c>
      <c r="B2" s="72"/>
      <c r="C2" s="73"/>
      <c r="E2" s="73"/>
    </row>
    <row r="5" spans="1:11" ht="43.5" customHeight="1">
      <c r="A5" s="130" t="s">
        <v>101</v>
      </c>
      <c r="B5" s="130"/>
      <c r="C5" s="130"/>
      <c r="E5" s="147" t="s">
        <v>106</v>
      </c>
    </row>
    <row r="6" spans="1:11" ht="35.25" customHeight="1">
      <c r="A6" s="74" t="s">
        <v>92</v>
      </c>
      <c r="B6" s="75" t="s">
        <v>2</v>
      </c>
      <c r="C6" s="76" t="s">
        <v>93</v>
      </c>
      <c r="E6" s="76" t="s">
        <v>93</v>
      </c>
    </row>
    <row r="7" spans="1:11" s="70" customFormat="1" ht="39.950000000000003" customHeight="1">
      <c r="A7" s="77">
        <v>1</v>
      </c>
      <c r="B7" s="78" t="s">
        <v>98</v>
      </c>
      <c r="C7" s="79">
        <f>'VRF condensing units'!H55</f>
        <v>5326200</v>
      </c>
      <c r="E7" s="79">
        <f>'VRF condensing units'!N55</f>
        <v>5326200</v>
      </c>
      <c r="F7" s="129"/>
      <c r="H7" s="71"/>
      <c r="I7" s="71"/>
      <c r="J7" s="71"/>
      <c r="K7" s="71"/>
    </row>
    <row r="8" spans="1:11" s="70" customFormat="1" ht="39.950000000000003" customHeight="1">
      <c r="A8" s="77">
        <v>2</v>
      </c>
      <c r="B8" s="78" t="s">
        <v>39</v>
      </c>
      <c r="C8" s="79">
        <f>DuctWork!H27</f>
        <v>774880</v>
      </c>
      <c r="E8" s="79">
        <f>DuctWork!N27</f>
        <v>726456.8</v>
      </c>
      <c r="F8" s="129"/>
      <c r="H8" s="71"/>
      <c r="I8" s="71"/>
      <c r="J8" s="71"/>
      <c r="K8" s="71"/>
    </row>
    <row r="9" spans="1:11" s="70" customFormat="1" ht="39.950000000000003" customHeight="1">
      <c r="A9" s="77">
        <v>3</v>
      </c>
      <c r="B9" s="78" t="s">
        <v>97</v>
      </c>
      <c r="C9" s="79">
        <f>Copper!G33</f>
        <v>4822850</v>
      </c>
      <c r="E9" s="79">
        <f>Copper!L33</f>
        <v>4270787.5</v>
      </c>
      <c r="F9" s="129"/>
      <c r="H9" s="71"/>
      <c r="I9" s="71"/>
      <c r="J9" s="71"/>
      <c r="K9" s="71"/>
    </row>
    <row r="10" spans="1:11" s="70" customFormat="1" ht="39.950000000000003" customHeight="1">
      <c r="A10" s="77">
        <v>4</v>
      </c>
      <c r="B10" s="78" t="s">
        <v>99</v>
      </c>
      <c r="C10" s="79">
        <f>'ac cost'!G9</f>
        <v>270000</v>
      </c>
      <c r="E10" s="79">
        <f>'ac cost'!K9</f>
        <v>180000</v>
      </c>
      <c r="F10" s="129"/>
      <c r="H10" s="71"/>
      <c r="I10" s="71"/>
      <c r="J10" s="71"/>
      <c r="K10" s="71"/>
    </row>
    <row r="11" spans="1:11" s="70" customFormat="1" ht="39.950000000000003" customHeight="1">
      <c r="A11" s="77">
        <v>5</v>
      </c>
      <c r="B11" s="78" t="s">
        <v>100</v>
      </c>
      <c r="C11" s="79">
        <v>2174327</v>
      </c>
      <c r="E11" s="128">
        <v>2174327</v>
      </c>
      <c r="F11" s="129" t="s">
        <v>105</v>
      </c>
      <c r="H11" s="71"/>
      <c r="I11" s="71"/>
      <c r="J11" s="71"/>
      <c r="K11" s="71"/>
    </row>
    <row r="12" spans="1:11" ht="39.950000000000003" customHeight="1">
      <c r="A12" s="80"/>
      <c r="B12" s="81" t="s">
        <v>94</v>
      </c>
      <c r="C12" s="82">
        <f>SUM(C7:C11)</f>
        <v>13368257</v>
      </c>
      <c r="E12" s="82">
        <f>SUM(E7:E11)</f>
        <v>12677771.300000001</v>
      </c>
    </row>
  </sheetData>
  <mergeCells count="1">
    <mergeCell ref="A5:C5"/>
  </mergeCells>
  <printOptions horizontalCentered="1"/>
  <pageMargins left="0.75" right="0.49" top="0.94" bottom="0.37" header="0.53" footer="0.17"/>
  <pageSetup paperSize="9" orientation="portrait" r:id="rId1"/>
  <headerFooter>
    <oddFooter>&amp;L&amp;"Century Gothic,Regular"&amp;9ElekEn Associates&amp;R&amp;"Century Gothic,Regular"&amp;9July 24,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6"/>
  <sheetViews>
    <sheetView view="pageBreakPreview" topLeftCell="A37" zoomScale="70" zoomScaleNormal="100" zoomScaleSheetLayoutView="70" workbookViewId="0">
      <selection activeCell="B61" sqref="B61"/>
    </sheetView>
  </sheetViews>
  <sheetFormatPr defaultColWidth="11.42578125" defaultRowHeight="12.75"/>
  <cols>
    <col min="1" max="1" width="5.7109375" style="1" customWidth="1"/>
    <col min="2" max="2" width="75.28515625" style="9" customWidth="1"/>
    <col min="3" max="3" width="6.28515625" style="5" customWidth="1"/>
    <col min="4" max="4" width="7" style="5" customWidth="1"/>
    <col min="5" max="5" width="18.28515625" style="6" bestFit="1" customWidth="1"/>
    <col min="6" max="6" width="15.5703125" style="6" customWidth="1"/>
    <col min="7" max="7" width="14" style="4" customWidth="1"/>
    <col min="8" max="8" width="15.5703125" style="10" customWidth="1"/>
    <col min="9" max="9" width="2.7109375" style="2" customWidth="1"/>
    <col min="10" max="10" width="7" style="5" customWidth="1"/>
    <col min="11" max="11" width="18.28515625" style="6" bestFit="1" customWidth="1"/>
    <col min="12" max="12" width="15.5703125" style="6" customWidth="1"/>
    <col min="13" max="13" width="14" style="4" customWidth="1"/>
    <col min="14" max="14" width="15.5703125" style="10" customWidth="1"/>
    <col min="15" max="259" width="11.42578125" style="2"/>
    <col min="260" max="260" width="5.7109375" style="2" customWidth="1"/>
    <col min="261" max="261" width="40.7109375" style="2" customWidth="1"/>
    <col min="262" max="262" width="6.28515625" style="2" customWidth="1"/>
    <col min="263" max="263" width="5.42578125" style="2" customWidth="1"/>
    <col min="264" max="265" width="11.7109375" style="2" customWidth="1"/>
    <col min="266" max="266" width="14.7109375" style="2" customWidth="1"/>
    <col min="267" max="267" width="13.7109375" style="2" customWidth="1"/>
    <col min="268" max="515" width="11.42578125" style="2"/>
    <col min="516" max="516" width="5.7109375" style="2" customWidth="1"/>
    <col min="517" max="517" width="40.7109375" style="2" customWidth="1"/>
    <col min="518" max="518" width="6.28515625" style="2" customWidth="1"/>
    <col min="519" max="519" width="5.42578125" style="2" customWidth="1"/>
    <col min="520" max="521" width="11.7109375" style="2" customWidth="1"/>
    <col min="522" max="522" width="14.7109375" style="2" customWidth="1"/>
    <col min="523" max="523" width="13.7109375" style="2" customWidth="1"/>
    <col min="524" max="771" width="11.42578125" style="2"/>
    <col min="772" max="772" width="5.7109375" style="2" customWidth="1"/>
    <col min="773" max="773" width="40.7109375" style="2" customWidth="1"/>
    <col min="774" max="774" width="6.28515625" style="2" customWidth="1"/>
    <col min="775" max="775" width="5.42578125" style="2" customWidth="1"/>
    <col min="776" max="777" width="11.7109375" style="2" customWidth="1"/>
    <col min="778" max="778" width="14.7109375" style="2" customWidth="1"/>
    <col min="779" max="779" width="13.7109375" style="2" customWidth="1"/>
    <col min="780" max="1027" width="11.42578125" style="2"/>
    <col min="1028" max="1028" width="5.7109375" style="2" customWidth="1"/>
    <col min="1029" max="1029" width="40.7109375" style="2" customWidth="1"/>
    <col min="1030" max="1030" width="6.28515625" style="2" customWidth="1"/>
    <col min="1031" max="1031" width="5.42578125" style="2" customWidth="1"/>
    <col min="1032" max="1033" width="11.7109375" style="2" customWidth="1"/>
    <col min="1034" max="1034" width="14.7109375" style="2" customWidth="1"/>
    <col min="1035" max="1035" width="13.7109375" style="2" customWidth="1"/>
    <col min="1036" max="1283" width="11.42578125" style="2"/>
    <col min="1284" max="1284" width="5.7109375" style="2" customWidth="1"/>
    <col min="1285" max="1285" width="40.7109375" style="2" customWidth="1"/>
    <col min="1286" max="1286" width="6.28515625" style="2" customWidth="1"/>
    <col min="1287" max="1287" width="5.42578125" style="2" customWidth="1"/>
    <col min="1288" max="1289" width="11.7109375" style="2" customWidth="1"/>
    <col min="1290" max="1290" width="14.7109375" style="2" customWidth="1"/>
    <col min="1291" max="1291" width="13.7109375" style="2" customWidth="1"/>
    <col min="1292" max="1539" width="11.42578125" style="2"/>
    <col min="1540" max="1540" width="5.7109375" style="2" customWidth="1"/>
    <col min="1541" max="1541" width="40.7109375" style="2" customWidth="1"/>
    <col min="1542" max="1542" width="6.28515625" style="2" customWidth="1"/>
    <col min="1543" max="1543" width="5.42578125" style="2" customWidth="1"/>
    <col min="1544" max="1545" width="11.7109375" style="2" customWidth="1"/>
    <col min="1546" max="1546" width="14.7109375" style="2" customWidth="1"/>
    <col min="1547" max="1547" width="13.7109375" style="2" customWidth="1"/>
    <col min="1548" max="1795" width="11.42578125" style="2"/>
    <col min="1796" max="1796" width="5.7109375" style="2" customWidth="1"/>
    <col min="1797" max="1797" width="40.7109375" style="2" customWidth="1"/>
    <col min="1798" max="1798" width="6.28515625" style="2" customWidth="1"/>
    <col min="1799" max="1799" width="5.42578125" style="2" customWidth="1"/>
    <col min="1800" max="1801" width="11.7109375" style="2" customWidth="1"/>
    <col min="1802" max="1802" width="14.7109375" style="2" customWidth="1"/>
    <col min="1803" max="1803" width="13.7109375" style="2" customWidth="1"/>
    <col min="1804" max="2051" width="11.42578125" style="2"/>
    <col min="2052" max="2052" width="5.7109375" style="2" customWidth="1"/>
    <col min="2053" max="2053" width="40.7109375" style="2" customWidth="1"/>
    <col min="2054" max="2054" width="6.28515625" style="2" customWidth="1"/>
    <col min="2055" max="2055" width="5.42578125" style="2" customWidth="1"/>
    <col min="2056" max="2057" width="11.7109375" style="2" customWidth="1"/>
    <col min="2058" max="2058" width="14.7109375" style="2" customWidth="1"/>
    <col min="2059" max="2059" width="13.7109375" style="2" customWidth="1"/>
    <col min="2060" max="2307" width="11.42578125" style="2"/>
    <col min="2308" max="2308" width="5.7109375" style="2" customWidth="1"/>
    <col min="2309" max="2309" width="40.7109375" style="2" customWidth="1"/>
    <col min="2310" max="2310" width="6.28515625" style="2" customWidth="1"/>
    <col min="2311" max="2311" width="5.42578125" style="2" customWidth="1"/>
    <col min="2312" max="2313" width="11.7109375" style="2" customWidth="1"/>
    <col min="2314" max="2314" width="14.7109375" style="2" customWidth="1"/>
    <col min="2315" max="2315" width="13.7109375" style="2" customWidth="1"/>
    <col min="2316" max="2563" width="11.42578125" style="2"/>
    <col min="2564" max="2564" width="5.7109375" style="2" customWidth="1"/>
    <col min="2565" max="2565" width="40.7109375" style="2" customWidth="1"/>
    <col min="2566" max="2566" width="6.28515625" style="2" customWidth="1"/>
    <col min="2567" max="2567" width="5.42578125" style="2" customWidth="1"/>
    <col min="2568" max="2569" width="11.7109375" style="2" customWidth="1"/>
    <col min="2570" max="2570" width="14.7109375" style="2" customWidth="1"/>
    <col min="2571" max="2571" width="13.7109375" style="2" customWidth="1"/>
    <col min="2572" max="2819" width="11.42578125" style="2"/>
    <col min="2820" max="2820" width="5.7109375" style="2" customWidth="1"/>
    <col min="2821" max="2821" width="40.7109375" style="2" customWidth="1"/>
    <col min="2822" max="2822" width="6.28515625" style="2" customWidth="1"/>
    <col min="2823" max="2823" width="5.42578125" style="2" customWidth="1"/>
    <col min="2824" max="2825" width="11.7109375" style="2" customWidth="1"/>
    <col min="2826" max="2826" width="14.7109375" style="2" customWidth="1"/>
    <col min="2827" max="2827" width="13.7109375" style="2" customWidth="1"/>
    <col min="2828" max="3075" width="11.42578125" style="2"/>
    <col min="3076" max="3076" width="5.7109375" style="2" customWidth="1"/>
    <col min="3077" max="3077" width="40.7109375" style="2" customWidth="1"/>
    <col min="3078" max="3078" width="6.28515625" style="2" customWidth="1"/>
    <col min="3079" max="3079" width="5.42578125" style="2" customWidth="1"/>
    <col min="3080" max="3081" width="11.7109375" style="2" customWidth="1"/>
    <col min="3082" max="3082" width="14.7109375" style="2" customWidth="1"/>
    <col min="3083" max="3083" width="13.7109375" style="2" customWidth="1"/>
    <col min="3084" max="3331" width="11.42578125" style="2"/>
    <col min="3332" max="3332" width="5.7109375" style="2" customWidth="1"/>
    <col min="3333" max="3333" width="40.7109375" style="2" customWidth="1"/>
    <col min="3334" max="3334" width="6.28515625" style="2" customWidth="1"/>
    <col min="3335" max="3335" width="5.42578125" style="2" customWidth="1"/>
    <col min="3336" max="3337" width="11.7109375" style="2" customWidth="1"/>
    <col min="3338" max="3338" width="14.7109375" style="2" customWidth="1"/>
    <col min="3339" max="3339" width="13.7109375" style="2" customWidth="1"/>
    <col min="3340" max="3587" width="11.42578125" style="2"/>
    <col min="3588" max="3588" width="5.7109375" style="2" customWidth="1"/>
    <col min="3589" max="3589" width="40.7109375" style="2" customWidth="1"/>
    <col min="3590" max="3590" width="6.28515625" style="2" customWidth="1"/>
    <col min="3591" max="3591" width="5.42578125" style="2" customWidth="1"/>
    <col min="3592" max="3593" width="11.7109375" style="2" customWidth="1"/>
    <col min="3594" max="3594" width="14.7109375" style="2" customWidth="1"/>
    <col min="3595" max="3595" width="13.7109375" style="2" customWidth="1"/>
    <col min="3596" max="3843" width="11.42578125" style="2"/>
    <col min="3844" max="3844" width="5.7109375" style="2" customWidth="1"/>
    <col min="3845" max="3845" width="40.7109375" style="2" customWidth="1"/>
    <col min="3846" max="3846" width="6.28515625" style="2" customWidth="1"/>
    <col min="3847" max="3847" width="5.42578125" style="2" customWidth="1"/>
    <col min="3848" max="3849" width="11.7109375" style="2" customWidth="1"/>
    <col min="3850" max="3850" width="14.7109375" style="2" customWidth="1"/>
    <col min="3851" max="3851" width="13.7109375" style="2" customWidth="1"/>
    <col min="3852" max="4099" width="11.42578125" style="2"/>
    <col min="4100" max="4100" width="5.7109375" style="2" customWidth="1"/>
    <col min="4101" max="4101" width="40.7109375" style="2" customWidth="1"/>
    <col min="4102" max="4102" width="6.28515625" style="2" customWidth="1"/>
    <col min="4103" max="4103" width="5.42578125" style="2" customWidth="1"/>
    <col min="4104" max="4105" width="11.7109375" style="2" customWidth="1"/>
    <col min="4106" max="4106" width="14.7109375" style="2" customWidth="1"/>
    <col min="4107" max="4107" width="13.7109375" style="2" customWidth="1"/>
    <col min="4108" max="4355" width="11.42578125" style="2"/>
    <col min="4356" max="4356" width="5.7109375" style="2" customWidth="1"/>
    <col min="4357" max="4357" width="40.7109375" style="2" customWidth="1"/>
    <col min="4358" max="4358" width="6.28515625" style="2" customWidth="1"/>
    <col min="4359" max="4359" width="5.42578125" style="2" customWidth="1"/>
    <col min="4360" max="4361" width="11.7109375" style="2" customWidth="1"/>
    <col min="4362" max="4362" width="14.7109375" style="2" customWidth="1"/>
    <col min="4363" max="4363" width="13.7109375" style="2" customWidth="1"/>
    <col min="4364" max="4611" width="11.42578125" style="2"/>
    <col min="4612" max="4612" width="5.7109375" style="2" customWidth="1"/>
    <col min="4613" max="4613" width="40.7109375" style="2" customWidth="1"/>
    <col min="4614" max="4614" width="6.28515625" style="2" customWidth="1"/>
    <col min="4615" max="4615" width="5.42578125" style="2" customWidth="1"/>
    <col min="4616" max="4617" width="11.7109375" style="2" customWidth="1"/>
    <col min="4618" max="4618" width="14.7109375" style="2" customWidth="1"/>
    <col min="4619" max="4619" width="13.7109375" style="2" customWidth="1"/>
    <col min="4620" max="4867" width="11.42578125" style="2"/>
    <col min="4868" max="4868" width="5.7109375" style="2" customWidth="1"/>
    <col min="4869" max="4869" width="40.7109375" style="2" customWidth="1"/>
    <col min="4870" max="4870" width="6.28515625" style="2" customWidth="1"/>
    <col min="4871" max="4871" width="5.42578125" style="2" customWidth="1"/>
    <col min="4872" max="4873" width="11.7109375" style="2" customWidth="1"/>
    <col min="4874" max="4874" width="14.7109375" style="2" customWidth="1"/>
    <col min="4875" max="4875" width="13.7109375" style="2" customWidth="1"/>
    <col min="4876" max="5123" width="11.42578125" style="2"/>
    <col min="5124" max="5124" width="5.7109375" style="2" customWidth="1"/>
    <col min="5125" max="5125" width="40.7109375" style="2" customWidth="1"/>
    <col min="5126" max="5126" width="6.28515625" style="2" customWidth="1"/>
    <col min="5127" max="5127" width="5.42578125" style="2" customWidth="1"/>
    <col min="5128" max="5129" width="11.7109375" style="2" customWidth="1"/>
    <col min="5130" max="5130" width="14.7109375" style="2" customWidth="1"/>
    <col min="5131" max="5131" width="13.7109375" style="2" customWidth="1"/>
    <col min="5132" max="5379" width="11.42578125" style="2"/>
    <col min="5380" max="5380" width="5.7109375" style="2" customWidth="1"/>
    <col min="5381" max="5381" width="40.7109375" style="2" customWidth="1"/>
    <col min="5382" max="5382" width="6.28515625" style="2" customWidth="1"/>
    <col min="5383" max="5383" width="5.42578125" style="2" customWidth="1"/>
    <col min="5384" max="5385" width="11.7109375" style="2" customWidth="1"/>
    <col min="5386" max="5386" width="14.7109375" style="2" customWidth="1"/>
    <col min="5387" max="5387" width="13.7109375" style="2" customWidth="1"/>
    <col min="5388" max="5635" width="11.42578125" style="2"/>
    <col min="5636" max="5636" width="5.7109375" style="2" customWidth="1"/>
    <col min="5637" max="5637" width="40.7109375" style="2" customWidth="1"/>
    <col min="5638" max="5638" width="6.28515625" style="2" customWidth="1"/>
    <col min="5639" max="5639" width="5.42578125" style="2" customWidth="1"/>
    <col min="5640" max="5641" width="11.7109375" style="2" customWidth="1"/>
    <col min="5642" max="5642" width="14.7109375" style="2" customWidth="1"/>
    <col min="5643" max="5643" width="13.7109375" style="2" customWidth="1"/>
    <col min="5644" max="5891" width="11.42578125" style="2"/>
    <col min="5892" max="5892" width="5.7109375" style="2" customWidth="1"/>
    <col min="5893" max="5893" width="40.7109375" style="2" customWidth="1"/>
    <col min="5894" max="5894" width="6.28515625" style="2" customWidth="1"/>
    <col min="5895" max="5895" width="5.42578125" style="2" customWidth="1"/>
    <col min="5896" max="5897" width="11.7109375" style="2" customWidth="1"/>
    <col min="5898" max="5898" width="14.7109375" style="2" customWidth="1"/>
    <col min="5899" max="5899" width="13.7109375" style="2" customWidth="1"/>
    <col min="5900" max="6147" width="11.42578125" style="2"/>
    <col min="6148" max="6148" width="5.7109375" style="2" customWidth="1"/>
    <col min="6149" max="6149" width="40.7109375" style="2" customWidth="1"/>
    <col min="6150" max="6150" width="6.28515625" style="2" customWidth="1"/>
    <col min="6151" max="6151" width="5.42578125" style="2" customWidth="1"/>
    <col min="6152" max="6153" width="11.7109375" style="2" customWidth="1"/>
    <col min="6154" max="6154" width="14.7109375" style="2" customWidth="1"/>
    <col min="6155" max="6155" width="13.7109375" style="2" customWidth="1"/>
    <col min="6156" max="6403" width="11.42578125" style="2"/>
    <col min="6404" max="6404" width="5.7109375" style="2" customWidth="1"/>
    <col min="6405" max="6405" width="40.7109375" style="2" customWidth="1"/>
    <col min="6406" max="6406" width="6.28515625" style="2" customWidth="1"/>
    <col min="6407" max="6407" width="5.42578125" style="2" customWidth="1"/>
    <col min="6408" max="6409" width="11.7109375" style="2" customWidth="1"/>
    <col min="6410" max="6410" width="14.7109375" style="2" customWidth="1"/>
    <col min="6411" max="6411" width="13.7109375" style="2" customWidth="1"/>
    <col min="6412" max="6659" width="11.42578125" style="2"/>
    <col min="6660" max="6660" width="5.7109375" style="2" customWidth="1"/>
    <col min="6661" max="6661" width="40.7109375" style="2" customWidth="1"/>
    <col min="6662" max="6662" width="6.28515625" style="2" customWidth="1"/>
    <col min="6663" max="6663" width="5.42578125" style="2" customWidth="1"/>
    <col min="6664" max="6665" width="11.7109375" style="2" customWidth="1"/>
    <col min="6666" max="6666" width="14.7109375" style="2" customWidth="1"/>
    <col min="6667" max="6667" width="13.7109375" style="2" customWidth="1"/>
    <col min="6668" max="6915" width="11.42578125" style="2"/>
    <col min="6916" max="6916" width="5.7109375" style="2" customWidth="1"/>
    <col min="6917" max="6917" width="40.7109375" style="2" customWidth="1"/>
    <col min="6918" max="6918" width="6.28515625" style="2" customWidth="1"/>
    <col min="6919" max="6919" width="5.42578125" style="2" customWidth="1"/>
    <col min="6920" max="6921" width="11.7109375" style="2" customWidth="1"/>
    <col min="6922" max="6922" width="14.7109375" style="2" customWidth="1"/>
    <col min="6923" max="6923" width="13.7109375" style="2" customWidth="1"/>
    <col min="6924" max="7171" width="11.42578125" style="2"/>
    <col min="7172" max="7172" width="5.7109375" style="2" customWidth="1"/>
    <col min="7173" max="7173" width="40.7109375" style="2" customWidth="1"/>
    <col min="7174" max="7174" width="6.28515625" style="2" customWidth="1"/>
    <col min="7175" max="7175" width="5.42578125" style="2" customWidth="1"/>
    <col min="7176" max="7177" width="11.7109375" style="2" customWidth="1"/>
    <col min="7178" max="7178" width="14.7109375" style="2" customWidth="1"/>
    <col min="7179" max="7179" width="13.7109375" style="2" customWidth="1"/>
    <col min="7180" max="7427" width="11.42578125" style="2"/>
    <col min="7428" max="7428" width="5.7109375" style="2" customWidth="1"/>
    <col min="7429" max="7429" width="40.7109375" style="2" customWidth="1"/>
    <col min="7430" max="7430" width="6.28515625" style="2" customWidth="1"/>
    <col min="7431" max="7431" width="5.42578125" style="2" customWidth="1"/>
    <col min="7432" max="7433" width="11.7109375" style="2" customWidth="1"/>
    <col min="7434" max="7434" width="14.7109375" style="2" customWidth="1"/>
    <col min="7435" max="7435" width="13.7109375" style="2" customWidth="1"/>
    <col min="7436" max="7683" width="11.42578125" style="2"/>
    <col min="7684" max="7684" width="5.7109375" style="2" customWidth="1"/>
    <col min="7685" max="7685" width="40.7109375" style="2" customWidth="1"/>
    <col min="7686" max="7686" width="6.28515625" style="2" customWidth="1"/>
    <col min="7687" max="7687" width="5.42578125" style="2" customWidth="1"/>
    <col min="7688" max="7689" width="11.7109375" style="2" customWidth="1"/>
    <col min="7690" max="7690" width="14.7109375" style="2" customWidth="1"/>
    <col min="7691" max="7691" width="13.7109375" style="2" customWidth="1"/>
    <col min="7692" max="7939" width="11.42578125" style="2"/>
    <col min="7940" max="7940" width="5.7109375" style="2" customWidth="1"/>
    <col min="7941" max="7941" width="40.7109375" style="2" customWidth="1"/>
    <col min="7942" max="7942" width="6.28515625" style="2" customWidth="1"/>
    <col min="7943" max="7943" width="5.42578125" style="2" customWidth="1"/>
    <col min="7944" max="7945" width="11.7109375" style="2" customWidth="1"/>
    <col min="7946" max="7946" width="14.7109375" style="2" customWidth="1"/>
    <col min="7947" max="7947" width="13.7109375" style="2" customWidth="1"/>
    <col min="7948" max="8195" width="11.42578125" style="2"/>
    <col min="8196" max="8196" width="5.7109375" style="2" customWidth="1"/>
    <col min="8197" max="8197" width="40.7109375" style="2" customWidth="1"/>
    <col min="8198" max="8198" width="6.28515625" style="2" customWidth="1"/>
    <col min="8199" max="8199" width="5.42578125" style="2" customWidth="1"/>
    <col min="8200" max="8201" width="11.7109375" style="2" customWidth="1"/>
    <col min="8202" max="8202" width="14.7109375" style="2" customWidth="1"/>
    <col min="8203" max="8203" width="13.7109375" style="2" customWidth="1"/>
    <col min="8204" max="8451" width="11.42578125" style="2"/>
    <col min="8452" max="8452" width="5.7109375" style="2" customWidth="1"/>
    <col min="8453" max="8453" width="40.7109375" style="2" customWidth="1"/>
    <col min="8454" max="8454" width="6.28515625" style="2" customWidth="1"/>
    <col min="8455" max="8455" width="5.42578125" style="2" customWidth="1"/>
    <col min="8456" max="8457" width="11.7109375" style="2" customWidth="1"/>
    <col min="8458" max="8458" width="14.7109375" style="2" customWidth="1"/>
    <col min="8459" max="8459" width="13.7109375" style="2" customWidth="1"/>
    <col min="8460" max="8707" width="11.42578125" style="2"/>
    <col min="8708" max="8708" width="5.7109375" style="2" customWidth="1"/>
    <col min="8709" max="8709" width="40.7109375" style="2" customWidth="1"/>
    <col min="8710" max="8710" width="6.28515625" style="2" customWidth="1"/>
    <col min="8711" max="8711" width="5.42578125" style="2" customWidth="1"/>
    <col min="8712" max="8713" width="11.7109375" style="2" customWidth="1"/>
    <col min="8714" max="8714" width="14.7109375" style="2" customWidth="1"/>
    <col min="8715" max="8715" width="13.7109375" style="2" customWidth="1"/>
    <col min="8716" max="8963" width="11.42578125" style="2"/>
    <col min="8964" max="8964" width="5.7109375" style="2" customWidth="1"/>
    <col min="8965" max="8965" width="40.7109375" style="2" customWidth="1"/>
    <col min="8966" max="8966" width="6.28515625" style="2" customWidth="1"/>
    <col min="8967" max="8967" width="5.42578125" style="2" customWidth="1"/>
    <col min="8968" max="8969" width="11.7109375" style="2" customWidth="1"/>
    <col min="8970" max="8970" width="14.7109375" style="2" customWidth="1"/>
    <col min="8971" max="8971" width="13.7109375" style="2" customWidth="1"/>
    <col min="8972" max="9219" width="11.42578125" style="2"/>
    <col min="9220" max="9220" width="5.7109375" style="2" customWidth="1"/>
    <col min="9221" max="9221" width="40.7109375" style="2" customWidth="1"/>
    <col min="9222" max="9222" width="6.28515625" style="2" customWidth="1"/>
    <col min="9223" max="9223" width="5.42578125" style="2" customWidth="1"/>
    <col min="9224" max="9225" width="11.7109375" style="2" customWidth="1"/>
    <col min="9226" max="9226" width="14.7109375" style="2" customWidth="1"/>
    <col min="9227" max="9227" width="13.7109375" style="2" customWidth="1"/>
    <col min="9228" max="9475" width="11.42578125" style="2"/>
    <col min="9476" max="9476" width="5.7109375" style="2" customWidth="1"/>
    <col min="9477" max="9477" width="40.7109375" style="2" customWidth="1"/>
    <col min="9478" max="9478" width="6.28515625" style="2" customWidth="1"/>
    <col min="9479" max="9479" width="5.42578125" style="2" customWidth="1"/>
    <col min="9480" max="9481" width="11.7109375" style="2" customWidth="1"/>
    <col min="9482" max="9482" width="14.7109375" style="2" customWidth="1"/>
    <col min="9483" max="9483" width="13.7109375" style="2" customWidth="1"/>
    <col min="9484" max="9731" width="11.42578125" style="2"/>
    <col min="9732" max="9732" width="5.7109375" style="2" customWidth="1"/>
    <col min="9733" max="9733" width="40.7109375" style="2" customWidth="1"/>
    <col min="9734" max="9734" width="6.28515625" style="2" customWidth="1"/>
    <col min="9735" max="9735" width="5.42578125" style="2" customWidth="1"/>
    <col min="9736" max="9737" width="11.7109375" style="2" customWidth="1"/>
    <col min="9738" max="9738" width="14.7109375" style="2" customWidth="1"/>
    <col min="9739" max="9739" width="13.7109375" style="2" customWidth="1"/>
    <col min="9740" max="9987" width="11.42578125" style="2"/>
    <col min="9988" max="9988" width="5.7109375" style="2" customWidth="1"/>
    <col min="9989" max="9989" width="40.7109375" style="2" customWidth="1"/>
    <col min="9990" max="9990" width="6.28515625" style="2" customWidth="1"/>
    <col min="9991" max="9991" width="5.42578125" style="2" customWidth="1"/>
    <col min="9992" max="9993" width="11.7109375" style="2" customWidth="1"/>
    <col min="9994" max="9994" width="14.7109375" style="2" customWidth="1"/>
    <col min="9995" max="9995" width="13.7109375" style="2" customWidth="1"/>
    <col min="9996" max="10243" width="11.42578125" style="2"/>
    <col min="10244" max="10244" width="5.7109375" style="2" customWidth="1"/>
    <col min="10245" max="10245" width="40.7109375" style="2" customWidth="1"/>
    <col min="10246" max="10246" width="6.28515625" style="2" customWidth="1"/>
    <col min="10247" max="10247" width="5.42578125" style="2" customWidth="1"/>
    <col min="10248" max="10249" width="11.7109375" style="2" customWidth="1"/>
    <col min="10250" max="10250" width="14.7109375" style="2" customWidth="1"/>
    <col min="10251" max="10251" width="13.7109375" style="2" customWidth="1"/>
    <col min="10252" max="10499" width="11.42578125" style="2"/>
    <col min="10500" max="10500" width="5.7109375" style="2" customWidth="1"/>
    <col min="10501" max="10501" width="40.7109375" style="2" customWidth="1"/>
    <col min="10502" max="10502" width="6.28515625" style="2" customWidth="1"/>
    <col min="10503" max="10503" width="5.42578125" style="2" customWidth="1"/>
    <col min="10504" max="10505" width="11.7109375" style="2" customWidth="1"/>
    <col min="10506" max="10506" width="14.7109375" style="2" customWidth="1"/>
    <col min="10507" max="10507" width="13.7109375" style="2" customWidth="1"/>
    <col min="10508" max="10755" width="11.42578125" style="2"/>
    <col min="10756" max="10756" width="5.7109375" style="2" customWidth="1"/>
    <col min="10757" max="10757" width="40.7109375" style="2" customWidth="1"/>
    <col min="10758" max="10758" width="6.28515625" style="2" customWidth="1"/>
    <col min="10759" max="10759" width="5.42578125" style="2" customWidth="1"/>
    <col min="10760" max="10761" width="11.7109375" style="2" customWidth="1"/>
    <col min="10762" max="10762" width="14.7109375" style="2" customWidth="1"/>
    <col min="10763" max="10763" width="13.7109375" style="2" customWidth="1"/>
    <col min="10764" max="11011" width="11.42578125" style="2"/>
    <col min="11012" max="11012" width="5.7109375" style="2" customWidth="1"/>
    <col min="11013" max="11013" width="40.7109375" style="2" customWidth="1"/>
    <col min="11014" max="11014" width="6.28515625" style="2" customWidth="1"/>
    <col min="11015" max="11015" width="5.42578125" style="2" customWidth="1"/>
    <col min="11016" max="11017" width="11.7109375" style="2" customWidth="1"/>
    <col min="11018" max="11018" width="14.7109375" style="2" customWidth="1"/>
    <col min="11019" max="11019" width="13.7109375" style="2" customWidth="1"/>
    <col min="11020" max="11267" width="11.42578125" style="2"/>
    <col min="11268" max="11268" width="5.7109375" style="2" customWidth="1"/>
    <col min="11269" max="11269" width="40.7109375" style="2" customWidth="1"/>
    <col min="11270" max="11270" width="6.28515625" style="2" customWidth="1"/>
    <col min="11271" max="11271" width="5.42578125" style="2" customWidth="1"/>
    <col min="11272" max="11273" width="11.7109375" style="2" customWidth="1"/>
    <col min="11274" max="11274" width="14.7109375" style="2" customWidth="1"/>
    <col min="11275" max="11275" width="13.7109375" style="2" customWidth="1"/>
    <col min="11276" max="11523" width="11.42578125" style="2"/>
    <col min="11524" max="11524" width="5.7109375" style="2" customWidth="1"/>
    <col min="11525" max="11525" width="40.7109375" style="2" customWidth="1"/>
    <col min="11526" max="11526" width="6.28515625" style="2" customWidth="1"/>
    <col min="11527" max="11527" width="5.42578125" style="2" customWidth="1"/>
    <col min="11528" max="11529" width="11.7109375" style="2" customWidth="1"/>
    <col min="11530" max="11530" width="14.7109375" style="2" customWidth="1"/>
    <col min="11531" max="11531" width="13.7109375" style="2" customWidth="1"/>
    <col min="11532" max="11779" width="11.42578125" style="2"/>
    <col min="11780" max="11780" width="5.7109375" style="2" customWidth="1"/>
    <col min="11781" max="11781" width="40.7109375" style="2" customWidth="1"/>
    <col min="11782" max="11782" width="6.28515625" style="2" customWidth="1"/>
    <col min="11783" max="11783" width="5.42578125" style="2" customWidth="1"/>
    <col min="11784" max="11785" width="11.7109375" style="2" customWidth="1"/>
    <col min="11786" max="11786" width="14.7109375" style="2" customWidth="1"/>
    <col min="11787" max="11787" width="13.7109375" style="2" customWidth="1"/>
    <col min="11788" max="12035" width="11.42578125" style="2"/>
    <col min="12036" max="12036" width="5.7109375" style="2" customWidth="1"/>
    <col min="12037" max="12037" width="40.7109375" style="2" customWidth="1"/>
    <col min="12038" max="12038" width="6.28515625" style="2" customWidth="1"/>
    <col min="12039" max="12039" width="5.42578125" style="2" customWidth="1"/>
    <col min="12040" max="12041" width="11.7109375" style="2" customWidth="1"/>
    <col min="12042" max="12042" width="14.7109375" style="2" customWidth="1"/>
    <col min="12043" max="12043" width="13.7109375" style="2" customWidth="1"/>
    <col min="12044" max="12291" width="11.42578125" style="2"/>
    <col min="12292" max="12292" width="5.7109375" style="2" customWidth="1"/>
    <col min="12293" max="12293" width="40.7109375" style="2" customWidth="1"/>
    <col min="12294" max="12294" width="6.28515625" style="2" customWidth="1"/>
    <col min="12295" max="12295" width="5.42578125" style="2" customWidth="1"/>
    <col min="12296" max="12297" width="11.7109375" style="2" customWidth="1"/>
    <col min="12298" max="12298" width="14.7109375" style="2" customWidth="1"/>
    <col min="12299" max="12299" width="13.7109375" style="2" customWidth="1"/>
    <col min="12300" max="12547" width="11.42578125" style="2"/>
    <col min="12548" max="12548" width="5.7109375" style="2" customWidth="1"/>
    <col min="12549" max="12549" width="40.7109375" style="2" customWidth="1"/>
    <col min="12550" max="12550" width="6.28515625" style="2" customWidth="1"/>
    <col min="12551" max="12551" width="5.42578125" style="2" customWidth="1"/>
    <col min="12552" max="12553" width="11.7109375" style="2" customWidth="1"/>
    <col min="12554" max="12554" width="14.7109375" style="2" customWidth="1"/>
    <col min="12555" max="12555" width="13.7109375" style="2" customWidth="1"/>
    <col min="12556" max="12803" width="11.42578125" style="2"/>
    <col min="12804" max="12804" width="5.7109375" style="2" customWidth="1"/>
    <col min="12805" max="12805" width="40.7109375" style="2" customWidth="1"/>
    <col min="12806" max="12806" width="6.28515625" style="2" customWidth="1"/>
    <col min="12807" max="12807" width="5.42578125" style="2" customWidth="1"/>
    <col min="12808" max="12809" width="11.7109375" style="2" customWidth="1"/>
    <col min="12810" max="12810" width="14.7109375" style="2" customWidth="1"/>
    <col min="12811" max="12811" width="13.7109375" style="2" customWidth="1"/>
    <col min="12812" max="13059" width="11.42578125" style="2"/>
    <col min="13060" max="13060" width="5.7109375" style="2" customWidth="1"/>
    <col min="13061" max="13061" width="40.7109375" style="2" customWidth="1"/>
    <col min="13062" max="13062" width="6.28515625" style="2" customWidth="1"/>
    <col min="13063" max="13063" width="5.42578125" style="2" customWidth="1"/>
    <col min="13064" max="13065" width="11.7109375" style="2" customWidth="1"/>
    <col min="13066" max="13066" width="14.7109375" style="2" customWidth="1"/>
    <col min="13067" max="13067" width="13.7109375" style="2" customWidth="1"/>
    <col min="13068" max="13315" width="11.42578125" style="2"/>
    <col min="13316" max="13316" width="5.7109375" style="2" customWidth="1"/>
    <col min="13317" max="13317" width="40.7109375" style="2" customWidth="1"/>
    <col min="13318" max="13318" width="6.28515625" style="2" customWidth="1"/>
    <col min="13319" max="13319" width="5.42578125" style="2" customWidth="1"/>
    <col min="13320" max="13321" width="11.7109375" style="2" customWidth="1"/>
    <col min="13322" max="13322" width="14.7109375" style="2" customWidth="1"/>
    <col min="13323" max="13323" width="13.7109375" style="2" customWidth="1"/>
    <col min="13324" max="13571" width="11.42578125" style="2"/>
    <col min="13572" max="13572" width="5.7109375" style="2" customWidth="1"/>
    <col min="13573" max="13573" width="40.7109375" style="2" customWidth="1"/>
    <col min="13574" max="13574" width="6.28515625" style="2" customWidth="1"/>
    <col min="13575" max="13575" width="5.42578125" style="2" customWidth="1"/>
    <col min="13576" max="13577" width="11.7109375" style="2" customWidth="1"/>
    <col min="13578" max="13578" width="14.7109375" style="2" customWidth="1"/>
    <col min="13579" max="13579" width="13.7109375" style="2" customWidth="1"/>
    <col min="13580" max="13827" width="11.42578125" style="2"/>
    <col min="13828" max="13828" width="5.7109375" style="2" customWidth="1"/>
    <col min="13829" max="13829" width="40.7109375" style="2" customWidth="1"/>
    <col min="13830" max="13830" width="6.28515625" style="2" customWidth="1"/>
    <col min="13831" max="13831" width="5.42578125" style="2" customWidth="1"/>
    <col min="13832" max="13833" width="11.7109375" style="2" customWidth="1"/>
    <col min="13834" max="13834" width="14.7109375" style="2" customWidth="1"/>
    <col min="13835" max="13835" width="13.7109375" style="2" customWidth="1"/>
    <col min="13836" max="14083" width="11.42578125" style="2"/>
    <col min="14084" max="14084" width="5.7109375" style="2" customWidth="1"/>
    <col min="14085" max="14085" width="40.7109375" style="2" customWidth="1"/>
    <col min="14086" max="14086" width="6.28515625" style="2" customWidth="1"/>
    <col min="14087" max="14087" width="5.42578125" style="2" customWidth="1"/>
    <col min="14088" max="14089" width="11.7109375" style="2" customWidth="1"/>
    <col min="14090" max="14090" width="14.7109375" style="2" customWidth="1"/>
    <col min="14091" max="14091" width="13.7109375" style="2" customWidth="1"/>
    <col min="14092" max="14339" width="11.42578125" style="2"/>
    <col min="14340" max="14340" width="5.7109375" style="2" customWidth="1"/>
    <col min="14341" max="14341" width="40.7109375" style="2" customWidth="1"/>
    <col min="14342" max="14342" width="6.28515625" style="2" customWidth="1"/>
    <col min="14343" max="14343" width="5.42578125" style="2" customWidth="1"/>
    <col min="14344" max="14345" width="11.7109375" style="2" customWidth="1"/>
    <col min="14346" max="14346" width="14.7109375" style="2" customWidth="1"/>
    <col min="14347" max="14347" width="13.7109375" style="2" customWidth="1"/>
    <col min="14348" max="14595" width="11.42578125" style="2"/>
    <col min="14596" max="14596" width="5.7109375" style="2" customWidth="1"/>
    <col min="14597" max="14597" width="40.7109375" style="2" customWidth="1"/>
    <col min="14598" max="14598" width="6.28515625" style="2" customWidth="1"/>
    <col min="14599" max="14599" width="5.42578125" style="2" customWidth="1"/>
    <col min="14600" max="14601" width="11.7109375" style="2" customWidth="1"/>
    <col min="14602" max="14602" width="14.7109375" style="2" customWidth="1"/>
    <col min="14603" max="14603" width="13.7109375" style="2" customWidth="1"/>
    <col min="14604" max="14851" width="11.42578125" style="2"/>
    <col min="14852" max="14852" width="5.7109375" style="2" customWidth="1"/>
    <col min="14853" max="14853" width="40.7109375" style="2" customWidth="1"/>
    <col min="14854" max="14854" width="6.28515625" style="2" customWidth="1"/>
    <col min="14855" max="14855" width="5.42578125" style="2" customWidth="1"/>
    <col min="14856" max="14857" width="11.7109375" style="2" customWidth="1"/>
    <col min="14858" max="14858" width="14.7109375" style="2" customWidth="1"/>
    <col min="14859" max="14859" width="13.7109375" style="2" customWidth="1"/>
    <col min="14860" max="15107" width="11.42578125" style="2"/>
    <col min="15108" max="15108" width="5.7109375" style="2" customWidth="1"/>
    <col min="15109" max="15109" width="40.7109375" style="2" customWidth="1"/>
    <col min="15110" max="15110" width="6.28515625" style="2" customWidth="1"/>
    <col min="15111" max="15111" width="5.42578125" style="2" customWidth="1"/>
    <col min="15112" max="15113" width="11.7109375" style="2" customWidth="1"/>
    <col min="15114" max="15114" width="14.7109375" style="2" customWidth="1"/>
    <col min="15115" max="15115" width="13.7109375" style="2" customWidth="1"/>
    <col min="15116" max="15363" width="11.42578125" style="2"/>
    <col min="15364" max="15364" width="5.7109375" style="2" customWidth="1"/>
    <col min="15365" max="15365" width="40.7109375" style="2" customWidth="1"/>
    <col min="15366" max="15366" width="6.28515625" style="2" customWidth="1"/>
    <col min="15367" max="15367" width="5.42578125" style="2" customWidth="1"/>
    <col min="15368" max="15369" width="11.7109375" style="2" customWidth="1"/>
    <col min="15370" max="15370" width="14.7109375" style="2" customWidth="1"/>
    <col min="15371" max="15371" width="13.7109375" style="2" customWidth="1"/>
    <col min="15372" max="15619" width="11.42578125" style="2"/>
    <col min="15620" max="15620" width="5.7109375" style="2" customWidth="1"/>
    <col min="15621" max="15621" width="40.7109375" style="2" customWidth="1"/>
    <col min="15622" max="15622" width="6.28515625" style="2" customWidth="1"/>
    <col min="15623" max="15623" width="5.42578125" style="2" customWidth="1"/>
    <col min="15624" max="15625" width="11.7109375" style="2" customWidth="1"/>
    <col min="15626" max="15626" width="14.7109375" style="2" customWidth="1"/>
    <col min="15627" max="15627" width="13.7109375" style="2" customWidth="1"/>
    <col min="15628" max="15875" width="11.42578125" style="2"/>
    <col min="15876" max="15876" width="5.7109375" style="2" customWidth="1"/>
    <col min="15877" max="15877" width="40.7109375" style="2" customWidth="1"/>
    <col min="15878" max="15878" width="6.28515625" style="2" customWidth="1"/>
    <col min="15879" max="15879" width="5.42578125" style="2" customWidth="1"/>
    <col min="15880" max="15881" width="11.7109375" style="2" customWidth="1"/>
    <col min="15882" max="15882" width="14.7109375" style="2" customWidth="1"/>
    <col min="15883" max="15883" width="13.7109375" style="2" customWidth="1"/>
    <col min="15884" max="16131" width="11.42578125" style="2"/>
    <col min="16132" max="16132" width="5.7109375" style="2" customWidth="1"/>
    <col min="16133" max="16133" width="40.7109375" style="2" customWidth="1"/>
    <col min="16134" max="16134" width="6.28515625" style="2" customWidth="1"/>
    <col min="16135" max="16135" width="5.42578125" style="2" customWidth="1"/>
    <col min="16136" max="16137" width="11.7109375" style="2" customWidth="1"/>
    <col min="16138" max="16138" width="14.7109375" style="2" customWidth="1"/>
    <col min="16139" max="16139" width="13.7109375" style="2" customWidth="1"/>
    <col min="16140" max="16384" width="11.42578125" style="2"/>
  </cols>
  <sheetData>
    <row r="1" spans="1:14" ht="22.5" customHeight="1">
      <c r="A1" s="133" t="s">
        <v>82</v>
      </c>
      <c r="B1" s="133"/>
      <c r="C1" s="133"/>
      <c r="D1" s="133"/>
      <c r="E1" s="133"/>
      <c r="F1" s="133"/>
      <c r="G1" s="131" t="s">
        <v>101</v>
      </c>
      <c r="H1" s="131"/>
      <c r="J1" s="2"/>
      <c r="K1" s="2"/>
      <c r="L1" s="2"/>
      <c r="M1" s="131" t="s">
        <v>101</v>
      </c>
      <c r="N1" s="131"/>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19" customFormat="1" ht="99" customHeight="1">
      <c r="A3" s="16"/>
      <c r="B3" s="17" t="s">
        <v>9</v>
      </c>
      <c r="C3" s="18"/>
      <c r="D3" s="18"/>
      <c r="E3" s="28"/>
      <c r="F3" s="29"/>
      <c r="G3" s="30"/>
      <c r="H3" s="31"/>
      <c r="J3" s="18"/>
      <c r="K3" s="28"/>
      <c r="L3" s="29"/>
      <c r="M3" s="30"/>
      <c r="N3" s="31"/>
    </row>
    <row r="4" spans="1:14" s="19" customFormat="1" ht="21">
      <c r="A4" s="16"/>
      <c r="B4" s="17"/>
      <c r="C4" s="18"/>
      <c r="D4" s="18"/>
      <c r="E4" s="28"/>
      <c r="F4" s="29"/>
      <c r="G4" s="30"/>
      <c r="H4" s="31"/>
      <c r="J4" s="18"/>
      <c r="K4" s="28"/>
      <c r="L4" s="29"/>
      <c r="M4" s="30"/>
      <c r="N4" s="31"/>
    </row>
    <row r="5" spans="1:14" s="19" customFormat="1" ht="131.25">
      <c r="A5" s="16"/>
      <c r="B5" s="17" t="s">
        <v>85</v>
      </c>
      <c r="C5" s="18"/>
      <c r="D5" s="18"/>
      <c r="E5" s="28"/>
      <c r="F5" s="29"/>
      <c r="G5" s="30"/>
      <c r="H5" s="86"/>
      <c r="J5" s="18"/>
      <c r="K5" s="28"/>
      <c r="L5" s="29"/>
      <c r="M5" s="30"/>
      <c r="N5" s="86"/>
    </row>
    <row r="6" spans="1:14" s="19" customFormat="1" ht="21">
      <c r="A6" s="16"/>
      <c r="B6" s="17"/>
      <c r="C6" s="18"/>
      <c r="D6" s="18"/>
      <c r="E6" s="28"/>
      <c r="F6" s="29"/>
      <c r="G6" s="30"/>
      <c r="H6" s="86"/>
      <c r="J6" s="18"/>
      <c r="K6" s="28"/>
      <c r="L6" s="29"/>
      <c r="M6" s="30"/>
      <c r="N6" s="86"/>
    </row>
    <row r="7" spans="1:14" s="19" customFormat="1" ht="21">
      <c r="A7" s="16">
        <v>1</v>
      </c>
      <c r="B7" s="17" t="s">
        <v>41</v>
      </c>
      <c r="C7" s="18">
        <v>1</v>
      </c>
      <c r="D7" s="18" t="s">
        <v>10</v>
      </c>
      <c r="E7" s="87"/>
      <c r="F7" s="87">
        <v>85000</v>
      </c>
      <c r="G7" s="30">
        <v>1</v>
      </c>
      <c r="H7" s="30">
        <f>SUM(E7+F7)*G7</f>
        <v>85000</v>
      </c>
      <c r="J7" s="18" t="s">
        <v>10</v>
      </c>
      <c r="K7" s="87"/>
      <c r="L7" s="87">
        <v>85000</v>
      </c>
      <c r="M7" s="30">
        <v>1</v>
      </c>
      <c r="N7" s="30">
        <f>SUM(K7+L7)*M7</f>
        <v>85000</v>
      </c>
    </row>
    <row r="8" spans="1:14" s="19" customFormat="1" ht="21">
      <c r="A8" s="16"/>
      <c r="B8" s="17"/>
      <c r="C8" s="18"/>
      <c r="D8" s="18"/>
      <c r="E8" s="87"/>
      <c r="F8" s="87"/>
      <c r="G8" s="30"/>
      <c r="H8" s="30"/>
      <c r="J8" s="18"/>
      <c r="K8" s="87"/>
      <c r="L8" s="87"/>
      <c r="M8" s="30"/>
      <c r="N8" s="30"/>
    </row>
    <row r="9" spans="1:14" s="19" customFormat="1" ht="21">
      <c r="A9" s="16">
        <v>2</v>
      </c>
      <c r="B9" s="17" t="s">
        <v>41</v>
      </c>
      <c r="C9" s="18">
        <v>1</v>
      </c>
      <c r="D9" s="18" t="s">
        <v>10</v>
      </c>
      <c r="E9" s="87"/>
      <c r="F9" s="87">
        <v>85000</v>
      </c>
      <c r="G9" s="30">
        <v>1</v>
      </c>
      <c r="H9" s="30">
        <f>SUM(E9+F9)*G9</f>
        <v>85000</v>
      </c>
      <c r="J9" s="18" t="s">
        <v>10</v>
      </c>
      <c r="K9" s="87"/>
      <c r="L9" s="87">
        <v>85000</v>
      </c>
      <c r="M9" s="30">
        <v>1</v>
      </c>
      <c r="N9" s="30">
        <f>SUM(K9+L9)*M9</f>
        <v>85000</v>
      </c>
    </row>
    <row r="10" spans="1:14" s="19" customFormat="1" ht="21">
      <c r="A10" s="20"/>
      <c r="B10" s="17"/>
      <c r="C10" s="18"/>
      <c r="D10" s="18"/>
      <c r="E10" s="87"/>
      <c r="F10" s="87"/>
      <c r="G10" s="30"/>
      <c r="H10" s="30"/>
      <c r="J10" s="18"/>
      <c r="K10" s="87"/>
      <c r="L10" s="87"/>
      <c r="M10" s="30"/>
      <c r="N10" s="30"/>
    </row>
    <row r="11" spans="1:14" s="19" customFormat="1" ht="21">
      <c r="A11" s="20"/>
      <c r="B11" s="21" t="s">
        <v>11</v>
      </c>
      <c r="C11" s="18"/>
      <c r="D11" s="18"/>
      <c r="E11" s="87"/>
      <c r="F11" s="87"/>
      <c r="G11" s="30"/>
      <c r="H11" s="30"/>
      <c r="J11" s="18"/>
      <c r="K11" s="87"/>
      <c r="L11" s="87"/>
      <c r="M11" s="30"/>
      <c r="N11" s="30"/>
    </row>
    <row r="12" spans="1:14" s="19" customFormat="1" ht="150">
      <c r="A12" s="20"/>
      <c r="B12" s="17" t="s">
        <v>12</v>
      </c>
      <c r="C12" s="18"/>
      <c r="D12" s="18"/>
      <c r="E12" s="87"/>
      <c r="F12" s="87"/>
      <c r="G12" s="30"/>
      <c r="H12" s="30"/>
      <c r="J12" s="18"/>
      <c r="K12" s="87"/>
      <c r="L12" s="87"/>
      <c r="M12" s="30"/>
      <c r="N12" s="30"/>
    </row>
    <row r="13" spans="1:14" s="19" customFormat="1" ht="21">
      <c r="A13" s="20"/>
      <c r="B13" s="17"/>
      <c r="C13" s="18"/>
      <c r="D13" s="18"/>
      <c r="E13" s="87"/>
      <c r="F13" s="87"/>
      <c r="G13" s="30"/>
      <c r="H13" s="30"/>
      <c r="J13" s="18"/>
      <c r="K13" s="87"/>
      <c r="L13" s="87"/>
      <c r="M13" s="30"/>
      <c r="N13" s="30"/>
    </row>
    <row r="14" spans="1:14" s="19" customFormat="1" ht="21">
      <c r="A14" s="20">
        <v>1</v>
      </c>
      <c r="B14" s="22" t="s">
        <v>13</v>
      </c>
      <c r="C14" s="18">
        <v>2</v>
      </c>
      <c r="D14" s="18" t="s">
        <v>10</v>
      </c>
      <c r="E14" s="87"/>
      <c r="F14" s="87">
        <v>8000</v>
      </c>
      <c r="G14" s="30">
        <v>3</v>
      </c>
      <c r="H14" s="30">
        <f>SUM(E14+F14)*G14</f>
        <v>24000</v>
      </c>
      <c r="J14" s="18" t="s">
        <v>10</v>
      </c>
      <c r="K14" s="87"/>
      <c r="L14" s="87">
        <v>8000</v>
      </c>
      <c r="M14" s="30">
        <v>3</v>
      </c>
      <c r="N14" s="30">
        <f>SUM(K14+L14)*M14</f>
        <v>24000</v>
      </c>
    </row>
    <row r="15" spans="1:14" s="19" customFormat="1" ht="21">
      <c r="A15" s="20"/>
      <c r="B15" s="17" t="s">
        <v>14</v>
      </c>
      <c r="C15" s="18"/>
      <c r="D15" s="18"/>
      <c r="E15" s="87"/>
      <c r="F15" s="87"/>
      <c r="G15" s="30"/>
      <c r="H15" s="30"/>
      <c r="J15" s="18"/>
      <c r="K15" s="87"/>
      <c r="L15" s="87"/>
      <c r="M15" s="30"/>
      <c r="N15" s="30"/>
    </row>
    <row r="16" spans="1:14" s="19" customFormat="1" ht="21">
      <c r="A16" s="20"/>
      <c r="B16" s="17"/>
      <c r="C16" s="18"/>
      <c r="D16" s="18"/>
      <c r="E16" s="87"/>
      <c r="F16" s="87"/>
      <c r="G16" s="30"/>
      <c r="H16" s="30"/>
      <c r="J16" s="18"/>
      <c r="K16" s="87"/>
      <c r="L16" s="87"/>
      <c r="M16" s="30"/>
      <c r="N16" s="30"/>
    </row>
    <row r="17" spans="1:14" s="19" customFormat="1" ht="21">
      <c r="A17" s="20">
        <v>2</v>
      </c>
      <c r="B17" s="22" t="s">
        <v>15</v>
      </c>
      <c r="C17" s="18">
        <v>6</v>
      </c>
      <c r="D17" s="18" t="s">
        <v>10</v>
      </c>
      <c r="E17" s="87"/>
      <c r="F17" s="87">
        <v>8000</v>
      </c>
      <c r="G17" s="30">
        <v>8</v>
      </c>
      <c r="H17" s="30">
        <f>SUM(E17+F17)*G17</f>
        <v>64000</v>
      </c>
      <c r="J17" s="18" t="s">
        <v>10</v>
      </c>
      <c r="K17" s="87"/>
      <c r="L17" s="87">
        <v>8000</v>
      </c>
      <c r="M17" s="30">
        <v>8</v>
      </c>
      <c r="N17" s="30">
        <f>SUM(K17+L17)*M17</f>
        <v>64000</v>
      </c>
    </row>
    <row r="18" spans="1:14" s="19" customFormat="1" ht="21">
      <c r="A18" s="20"/>
      <c r="B18" s="17" t="s">
        <v>16</v>
      </c>
      <c r="C18" s="18"/>
      <c r="D18" s="18"/>
      <c r="E18" s="87"/>
      <c r="F18" s="87"/>
      <c r="G18" s="30"/>
      <c r="H18" s="30"/>
      <c r="J18" s="18"/>
      <c r="K18" s="87"/>
      <c r="L18" s="87"/>
      <c r="M18" s="30"/>
      <c r="N18" s="30"/>
    </row>
    <row r="19" spans="1:14" s="19" customFormat="1" ht="21">
      <c r="A19" s="20"/>
      <c r="B19" s="17"/>
      <c r="C19" s="18"/>
      <c r="D19" s="18"/>
      <c r="E19" s="87"/>
      <c r="F19" s="87"/>
      <c r="G19" s="30"/>
      <c r="H19" s="30"/>
      <c r="J19" s="18"/>
      <c r="K19" s="87"/>
      <c r="L19" s="87"/>
      <c r="M19" s="30"/>
      <c r="N19" s="30"/>
    </row>
    <row r="20" spans="1:14" s="19" customFormat="1" ht="21">
      <c r="A20" s="20">
        <v>3</v>
      </c>
      <c r="B20" s="22" t="s">
        <v>17</v>
      </c>
      <c r="C20" s="18">
        <v>15</v>
      </c>
      <c r="D20" s="18" t="s">
        <v>10</v>
      </c>
      <c r="E20" s="87"/>
      <c r="F20" s="87">
        <v>8000</v>
      </c>
      <c r="G20" s="30">
        <v>8</v>
      </c>
      <c r="H20" s="30">
        <f>SUM(E20+F20)*G20</f>
        <v>64000</v>
      </c>
      <c r="J20" s="18" t="s">
        <v>10</v>
      </c>
      <c r="K20" s="87"/>
      <c r="L20" s="87">
        <v>8000</v>
      </c>
      <c r="M20" s="30">
        <v>8</v>
      </c>
      <c r="N20" s="30">
        <f>SUM(K20+L20)*M20</f>
        <v>64000</v>
      </c>
    </row>
    <row r="21" spans="1:14" s="19" customFormat="1" ht="21">
      <c r="A21" s="20"/>
      <c r="B21" s="17" t="s">
        <v>18</v>
      </c>
      <c r="C21" s="18"/>
      <c r="D21" s="18"/>
      <c r="E21" s="87"/>
      <c r="F21" s="87"/>
      <c r="G21" s="30"/>
      <c r="H21" s="30"/>
      <c r="J21" s="18"/>
      <c r="K21" s="87"/>
      <c r="L21" s="87"/>
      <c r="M21" s="30"/>
      <c r="N21" s="30"/>
    </row>
    <row r="22" spans="1:14" s="19" customFormat="1" ht="21">
      <c r="A22" s="20"/>
      <c r="B22" s="23"/>
      <c r="C22" s="18"/>
      <c r="D22" s="18"/>
      <c r="E22" s="87"/>
      <c r="F22" s="87"/>
      <c r="G22" s="30"/>
      <c r="H22" s="30"/>
      <c r="J22" s="18"/>
      <c r="K22" s="87"/>
      <c r="L22" s="87"/>
      <c r="M22" s="30"/>
      <c r="N22" s="30"/>
    </row>
    <row r="23" spans="1:14" s="19" customFormat="1" ht="21">
      <c r="A23" s="20"/>
      <c r="B23" s="23" t="s">
        <v>19</v>
      </c>
      <c r="C23" s="18"/>
      <c r="D23" s="18"/>
      <c r="E23" s="87"/>
      <c r="F23" s="87"/>
      <c r="G23" s="30"/>
      <c r="H23" s="30"/>
      <c r="J23" s="18"/>
      <c r="K23" s="87"/>
      <c r="L23" s="87"/>
      <c r="M23" s="30"/>
      <c r="N23" s="30"/>
    </row>
    <row r="24" spans="1:14" s="19" customFormat="1" ht="37.5">
      <c r="A24" s="20"/>
      <c r="B24" s="17" t="s">
        <v>20</v>
      </c>
      <c r="C24" s="18"/>
      <c r="D24" s="18"/>
      <c r="E24" s="87"/>
      <c r="F24" s="87"/>
      <c r="G24" s="30"/>
      <c r="H24" s="30"/>
      <c r="J24" s="18"/>
      <c r="K24" s="87"/>
      <c r="L24" s="87"/>
      <c r="M24" s="30"/>
      <c r="N24" s="30"/>
    </row>
    <row r="25" spans="1:14" s="19" customFormat="1" ht="12.75" customHeight="1">
      <c r="A25" s="20"/>
      <c r="B25" s="17"/>
      <c r="C25" s="18"/>
      <c r="D25" s="18"/>
      <c r="E25" s="87"/>
      <c r="F25" s="87"/>
      <c r="G25" s="30"/>
      <c r="H25" s="30"/>
      <c r="J25" s="18"/>
      <c r="K25" s="87"/>
      <c r="L25" s="87"/>
      <c r="M25" s="30"/>
      <c r="N25" s="30"/>
    </row>
    <row r="26" spans="1:14" s="19" customFormat="1" ht="37.5">
      <c r="A26" s="20">
        <v>1</v>
      </c>
      <c r="B26" s="17" t="s">
        <v>21</v>
      </c>
      <c r="C26" s="18"/>
      <c r="D26" s="18"/>
      <c r="E26" s="87"/>
      <c r="F26" s="87"/>
      <c r="G26" s="30"/>
      <c r="H26" s="30"/>
      <c r="J26" s="18"/>
      <c r="K26" s="87"/>
      <c r="L26" s="87"/>
      <c r="M26" s="30"/>
      <c r="N26" s="30"/>
    </row>
    <row r="27" spans="1:14" s="19" customFormat="1" ht="21">
      <c r="A27" s="20"/>
      <c r="B27" s="17" t="s">
        <v>22</v>
      </c>
      <c r="C27" s="18">
        <v>1</v>
      </c>
      <c r="D27" s="18" t="s">
        <v>42</v>
      </c>
      <c r="E27" s="87"/>
      <c r="F27" s="87">
        <v>45000</v>
      </c>
      <c r="G27" s="30">
        <v>1</v>
      </c>
      <c r="H27" s="30">
        <f>SUM(E27+F27)*G27</f>
        <v>45000</v>
      </c>
      <c r="J27" s="18" t="s">
        <v>42</v>
      </c>
      <c r="K27" s="87"/>
      <c r="L27" s="87">
        <v>45000</v>
      </c>
      <c r="M27" s="30">
        <v>1</v>
      </c>
      <c r="N27" s="30">
        <f>SUM(K27+L27)*M27</f>
        <v>45000</v>
      </c>
    </row>
    <row r="28" spans="1:14" s="19" customFormat="1" ht="21">
      <c r="A28" s="20"/>
      <c r="B28" s="23" t="s">
        <v>24</v>
      </c>
      <c r="C28" s="18"/>
      <c r="D28" s="18"/>
      <c r="E28" s="87"/>
      <c r="F28" s="87"/>
      <c r="G28" s="30"/>
      <c r="H28" s="30"/>
      <c r="J28" s="18"/>
      <c r="K28" s="87"/>
      <c r="L28" s="87"/>
      <c r="M28" s="30"/>
      <c r="N28" s="30"/>
    </row>
    <row r="29" spans="1:14" s="19" customFormat="1" ht="150">
      <c r="A29" s="20">
        <v>2</v>
      </c>
      <c r="B29" s="17" t="s">
        <v>86</v>
      </c>
      <c r="C29" s="18">
        <v>1</v>
      </c>
      <c r="D29" s="18" t="s">
        <v>10</v>
      </c>
      <c r="E29" s="87"/>
      <c r="F29" s="87">
        <v>190000</v>
      </c>
      <c r="G29" s="30">
        <v>1</v>
      </c>
      <c r="H29" s="30">
        <f>SUM(E29+F29)*G29</f>
        <v>190000</v>
      </c>
      <c r="J29" s="18" t="s">
        <v>10</v>
      </c>
      <c r="K29" s="87"/>
      <c r="L29" s="87">
        <v>190000</v>
      </c>
      <c r="M29" s="30">
        <v>1</v>
      </c>
      <c r="N29" s="30">
        <f>SUM(K29+L29)*M29</f>
        <v>190000</v>
      </c>
    </row>
    <row r="30" spans="1:14" s="19" customFormat="1" ht="21">
      <c r="A30" s="20"/>
      <c r="B30" s="17"/>
      <c r="C30" s="18"/>
      <c r="D30" s="18"/>
      <c r="E30" s="87"/>
      <c r="F30" s="87"/>
      <c r="G30" s="30"/>
      <c r="H30" s="30"/>
      <c r="J30" s="18"/>
      <c r="K30" s="87"/>
      <c r="L30" s="87"/>
      <c r="M30" s="30"/>
      <c r="N30" s="30"/>
    </row>
    <row r="31" spans="1:14" s="19" customFormat="1" ht="21">
      <c r="A31" s="20">
        <v>3</v>
      </c>
      <c r="B31" s="17" t="s">
        <v>43</v>
      </c>
      <c r="C31" s="18"/>
      <c r="D31" s="18"/>
      <c r="E31" s="87"/>
      <c r="F31" s="87"/>
      <c r="G31" s="30"/>
      <c r="H31" s="30"/>
      <c r="J31" s="18"/>
      <c r="K31" s="87"/>
      <c r="L31" s="87"/>
      <c r="M31" s="30"/>
      <c r="N31" s="30"/>
    </row>
    <row r="32" spans="1:14" s="19" customFormat="1" ht="21">
      <c r="A32" s="20"/>
      <c r="B32" s="17" t="s">
        <v>44</v>
      </c>
      <c r="C32" s="18">
        <v>1</v>
      </c>
      <c r="D32" s="18" t="s">
        <v>42</v>
      </c>
      <c r="E32" s="87">
        <v>375000</v>
      </c>
      <c r="F32" s="87">
        <v>125000</v>
      </c>
      <c r="G32" s="30">
        <v>1</v>
      </c>
      <c r="H32" s="30">
        <f>SUM(E32+F32)*G32</f>
        <v>500000</v>
      </c>
      <c r="J32" s="18" t="s">
        <v>42</v>
      </c>
      <c r="K32" s="87">
        <v>375000</v>
      </c>
      <c r="L32" s="87">
        <v>125000</v>
      </c>
      <c r="M32" s="30">
        <v>1</v>
      </c>
      <c r="N32" s="30">
        <f>SUM(K32+L32)*M32</f>
        <v>500000</v>
      </c>
    </row>
    <row r="33" spans="1:14" s="19" customFormat="1" ht="21">
      <c r="A33" s="20"/>
      <c r="B33" s="17"/>
      <c r="C33" s="18"/>
      <c r="D33" s="18"/>
      <c r="E33" s="87"/>
      <c r="F33" s="87"/>
      <c r="G33" s="30"/>
      <c r="H33" s="30"/>
      <c r="J33" s="18"/>
      <c r="K33" s="87"/>
      <c r="L33" s="87"/>
      <c r="M33" s="30"/>
      <c r="N33" s="30"/>
    </row>
    <row r="34" spans="1:14" s="19" customFormat="1" ht="21">
      <c r="A34" s="20"/>
      <c r="B34" s="64" t="s">
        <v>25</v>
      </c>
      <c r="C34" s="18">
        <v>1</v>
      </c>
      <c r="D34" s="18" t="s">
        <v>42</v>
      </c>
      <c r="E34" s="87">
        <v>0</v>
      </c>
      <c r="F34" s="87">
        <v>0</v>
      </c>
      <c r="G34" s="30"/>
      <c r="H34" s="30">
        <f>SUM(E34+F34)*G34</f>
        <v>0</v>
      </c>
      <c r="J34" s="18" t="s">
        <v>42</v>
      </c>
      <c r="K34" s="87">
        <v>0</v>
      </c>
      <c r="L34" s="87">
        <v>0</v>
      </c>
      <c r="M34" s="30"/>
      <c r="N34" s="30">
        <f>SUM(K34+L34)*M34</f>
        <v>0</v>
      </c>
    </row>
    <row r="35" spans="1:14" s="19" customFormat="1" ht="75">
      <c r="A35" s="20">
        <v>4</v>
      </c>
      <c r="B35" s="17" t="s">
        <v>87</v>
      </c>
      <c r="C35" s="18">
        <v>1</v>
      </c>
      <c r="D35" s="18" t="s">
        <v>42</v>
      </c>
      <c r="E35" s="87">
        <v>895000</v>
      </c>
      <c r="F35" s="87">
        <v>150000</v>
      </c>
      <c r="G35" s="30">
        <v>1</v>
      </c>
      <c r="H35" s="30">
        <f>SUM(E35+F35)*G35</f>
        <v>1045000</v>
      </c>
      <c r="J35" s="18" t="s">
        <v>42</v>
      </c>
      <c r="K35" s="87">
        <v>895000</v>
      </c>
      <c r="L35" s="87">
        <v>150000</v>
      </c>
      <c r="M35" s="30">
        <v>1</v>
      </c>
      <c r="N35" s="30">
        <f>SUM(K35+L35)*M35</f>
        <v>1045000</v>
      </c>
    </row>
    <row r="36" spans="1:14" s="19" customFormat="1" ht="21">
      <c r="A36" s="20"/>
      <c r="B36" s="17"/>
      <c r="C36" s="18"/>
      <c r="D36" s="18"/>
      <c r="E36" s="87"/>
      <c r="F36" s="87"/>
      <c r="G36" s="30"/>
      <c r="H36" s="30">
        <f>SUM(E36+F36)*G36</f>
        <v>0</v>
      </c>
      <c r="J36" s="18"/>
      <c r="K36" s="87"/>
      <c r="L36" s="87"/>
      <c r="M36" s="30"/>
      <c r="N36" s="30">
        <f>SUM(K36+L36)*M36</f>
        <v>0</v>
      </c>
    </row>
    <row r="37" spans="1:14" s="19" customFormat="1" ht="37.5">
      <c r="A37" s="20">
        <v>5</v>
      </c>
      <c r="B37" s="17" t="s">
        <v>88</v>
      </c>
      <c r="C37" s="18">
        <v>1</v>
      </c>
      <c r="D37" s="18" t="s">
        <v>42</v>
      </c>
      <c r="E37" s="87">
        <v>290000</v>
      </c>
      <c r="F37" s="87">
        <v>45000</v>
      </c>
      <c r="G37" s="30">
        <v>1</v>
      </c>
      <c r="H37" s="30">
        <f>SUM(E37+F37)*G37</f>
        <v>335000</v>
      </c>
      <c r="J37" s="18" t="s">
        <v>42</v>
      </c>
      <c r="K37" s="87">
        <v>290000</v>
      </c>
      <c r="L37" s="87">
        <v>45000</v>
      </c>
      <c r="M37" s="30">
        <v>1</v>
      </c>
      <c r="N37" s="30">
        <f>SUM(K37+L37)*M37</f>
        <v>335000</v>
      </c>
    </row>
    <row r="38" spans="1:14" s="19" customFormat="1" ht="21">
      <c r="A38" s="20"/>
      <c r="B38" s="23"/>
      <c r="C38" s="18"/>
      <c r="D38" s="18"/>
      <c r="E38" s="87"/>
      <c r="F38" s="87"/>
      <c r="G38" s="30"/>
      <c r="H38" s="30"/>
      <c r="J38" s="18"/>
      <c r="K38" s="87"/>
      <c r="L38" s="87"/>
      <c r="M38" s="30"/>
      <c r="N38" s="30"/>
    </row>
    <row r="39" spans="1:14" s="19" customFormat="1" ht="21">
      <c r="A39" s="20"/>
      <c r="B39" s="23" t="s">
        <v>26</v>
      </c>
      <c r="C39" s="18"/>
      <c r="D39" s="18"/>
      <c r="E39" s="87"/>
      <c r="F39" s="87"/>
      <c r="G39" s="30"/>
      <c r="H39" s="30"/>
      <c r="J39" s="18"/>
      <c r="K39" s="87"/>
      <c r="L39" s="87"/>
      <c r="M39" s="30"/>
      <c r="N39" s="30"/>
    </row>
    <row r="40" spans="1:14" s="19" customFormat="1" ht="150">
      <c r="A40" s="20">
        <v>6</v>
      </c>
      <c r="B40" s="17" t="s">
        <v>89</v>
      </c>
      <c r="C40" s="18"/>
      <c r="D40" s="18"/>
      <c r="E40" s="87"/>
      <c r="F40" s="87"/>
      <c r="G40" s="30"/>
      <c r="H40" s="30"/>
      <c r="J40" s="18"/>
      <c r="K40" s="87"/>
      <c r="L40" s="87"/>
      <c r="M40" s="30"/>
      <c r="N40" s="30"/>
    </row>
    <row r="41" spans="1:14" s="19" customFormat="1" ht="21">
      <c r="A41" s="20"/>
      <c r="B41" s="17"/>
      <c r="C41" s="18"/>
      <c r="D41" s="18"/>
      <c r="E41" s="87"/>
      <c r="F41" s="87"/>
      <c r="G41" s="30"/>
      <c r="H41" s="30"/>
      <c r="J41" s="18"/>
      <c r="K41" s="87"/>
      <c r="L41" s="87"/>
      <c r="M41" s="30"/>
      <c r="N41" s="30"/>
    </row>
    <row r="42" spans="1:14" s="19" customFormat="1" ht="21">
      <c r="A42" s="20"/>
      <c r="B42" s="17" t="s">
        <v>45</v>
      </c>
      <c r="C42" s="18">
        <v>1</v>
      </c>
      <c r="D42" s="18" t="s">
        <v>42</v>
      </c>
      <c r="E42" s="87">
        <v>1850000</v>
      </c>
      <c r="F42" s="87">
        <v>250000</v>
      </c>
      <c r="G42" s="30">
        <v>1</v>
      </c>
      <c r="H42" s="30">
        <f>SUM(E42+F42)*G42</f>
        <v>2100000</v>
      </c>
      <c r="J42" s="18" t="s">
        <v>42</v>
      </c>
      <c r="K42" s="87">
        <v>1850000</v>
      </c>
      <c r="L42" s="87">
        <v>250000</v>
      </c>
      <c r="M42" s="30">
        <v>1</v>
      </c>
      <c r="N42" s="30">
        <f>SUM(K42+L42)*M42</f>
        <v>2100000</v>
      </c>
    </row>
    <row r="43" spans="1:14" s="19" customFormat="1" ht="21">
      <c r="A43" s="20"/>
      <c r="B43" s="17"/>
      <c r="C43" s="18"/>
      <c r="D43" s="18"/>
      <c r="E43" s="87"/>
      <c r="F43" s="87"/>
      <c r="G43" s="30"/>
      <c r="H43" s="30"/>
      <c r="J43" s="18"/>
      <c r="K43" s="87"/>
      <c r="L43" s="87"/>
      <c r="M43" s="30"/>
      <c r="N43" s="30"/>
    </row>
    <row r="44" spans="1:14" s="19" customFormat="1" ht="56.25">
      <c r="A44" s="20">
        <v>7</v>
      </c>
      <c r="B44" s="17" t="s">
        <v>27</v>
      </c>
      <c r="C44" s="18"/>
      <c r="D44" s="18"/>
      <c r="E44" s="87"/>
      <c r="F44" s="87"/>
      <c r="G44" s="30"/>
      <c r="H44" s="30"/>
      <c r="J44" s="18"/>
      <c r="K44" s="87"/>
      <c r="L44" s="87"/>
      <c r="M44" s="30"/>
      <c r="N44" s="30"/>
    </row>
    <row r="45" spans="1:14" s="19" customFormat="1" ht="21">
      <c r="A45" s="20"/>
      <c r="B45" s="17"/>
      <c r="C45" s="18"/>
      <c r="D45" s="18"/>
      <c r="E45" s="87"/>
      <c r="F45" s="87"/>
      <c r="G45" s="30"/>
      <c r="H45" s="30"/>
      <c r="J45" s="18"/>
      <c r="K45" s="87"/>
      <c r="L45" s="87"/>
      <c r="M45" s="30"/>
      <c r="N45" s="30"/>
    </row>
    <row r="46" spans="1:14" s="19" customFormat="1" ht="21">
      <c r="A46" s="20"/>
      <c r="B46" s="17" t="s">
        <v>45</v>
      </c>
      <c r="C46" s="18">
        <v>1</v>
      </c>
      <c r="D46" s="18" t="s">
        <v>42</v>
      </c>
      <c r="E46" s="87">
        <v>550000</v>
      </c>
      <c r="F46" s="87">
        <v>50000</v>
      </c>
      <c r="G46" s="30">
        <v>1</v>
      </c>
      <c r="H46" s="30">
        <f>SUM(E46+F46)*G46</f>
        <v>600000</v>
      </c>
      <c r="J46" s="18" t="s">
        <v>42</v>
      </c>
      <c r="K46" s="87">
        <v>550000</v>
      </c>
      <c r="L46" s="87">
        <v>50000</v>
      </c>
      <c r="M46" s="30">
        <v>1</v>
      </c>
      <c r="N46" s="30">
        <f>SUM(K46+L46)*M46</f>
        <v>600000</v>
      </c>
    </row>
    <row r="47" spans="1:14" s="19" customFormat="1" ht="21">
      <c r="A47" s="24"/>
      <c r="B47" s="25"/>
      <c r="C47" s="26"/>
      <c r="D47" s="26"/>
      <c r="E47" s="87"/>
      <c r="F47" s="87"/>
      <c r="G47" s="30"/>
      <c r="H47" s="30"/>
      <c r="J47" s="26"/>
      <c r="K47" s="87"/>
      <c r="L47" s="87"/>
      <c r="M47" s="30"/>
      <c r="N47" s="30"/>
    </row>
    <row r="48" spans="1:14" s="19" customFormat="1" ht="21">
      <c r="A48" s="20">
        <v>8</v>
      </c>
      <c r="B48" s="23" t="s">
        <v>28</v>
      </c>
      <c r="C48" s="18"/>
      <c r="D48" s="18"/>
      <c r="E48" s="87"/>
      <c r="F48" s="87"/>
      <c r="G48" s="30"/>
      <c r="H48" s="30"/>
      <c r="J48" s="18"/>
      <c r="K48" s="87"/>
      <c r="L48" s="87"/>
      <c r="M48" s="30"/>
      <c r="N48" s="30"/>
    </row>
    <row r="49" spans="1:14" s="19" customFormat="1" ht="120" customHeight="1">
      <c r="A49" s="20"/>
      <c r="B49" s="17" t="s">
        <v>102</v>
      </c>
      <c r="C49" s="18"/>
      <c r="D49" s="18"/>
      <c r="E49" s="87"/>
      <c r="F49" s="87"/>
      <c r="G49" s="30"/>
      <c r="H49" s="30"/>
      <c r="J49" s="18"/>
      <c r="K49" s="87"/>
      <c r="L49" s="87"/>
      <c r="M49" s="30"/>
      <c r="N49" s="30"/>
    </row>
    <row r="50" spans="1:14" s="19" customFormat="1" ht="21">
      <c r="A50" s="20"/>
      <c r="B50" s="17"/>
      <c r="C50" s="18"/>
      <c r="D50" s="18"/>
      <c r="E50" s="87"/>
      <c r="F50" s="87"/>
      <c r="G50" s="30"/>
      <c r="H50" s="30"/>
      <c r="J50" s="18"/>
      <c r="K50" s="87"/>
      <c r="L50" s="87"/>
      <c r="M50" s="30"/>
      <c r="N50" s="30"/>
    </row>
    <row r="51" spans="1:14" s="19" customFormat="1" ht="21">
      <c r="A51" s="20"/>
      <c r="B51" s="23" t="s">
        <v>46</v>
      </c>
      <c r="C51" s="18"/>
      <c r="D51" s="18"/>
      <c r="E51" s="87"/>
      <c r="F51" s="87"/>
      <c r="G51" s="30"/>
      <c r="H51" s="30"/>
      <c r="J51" s="18"/>
      <c r="K51" s="87"/>
      <c r="L51" s="87"/>
      <c r="M51" s="30"/>
      <c r="N51" s="30"/>
    </row>
    <row r="52" spans="1:14" s="19" customFormat="1" ht="37.5">
      <c r="A52" s="20"/>
      <c r="B52" s="17" t="s">
        <v>90</v>
      </c>
      <c r="C52" s="18">
        <v>72</v>
      </c>
      <c r="D52" s="18" t="s">
        <v>29</v>
      </c>
      <c r="E52" s="87">
        <v>1380</v>
      </c>
      <c r="F52" s="87">
        <v>300</v>
      </c>
      <c r="G52" s="30">
        <v>65</v>
      </c>
      <c r="H52" s="30">
        <f>SUM(E52+F52)*G52</f>
        <v>109200</v>
      </c>
      <c r="J52" s="18" t="s">
        <v>29</v>
      </c>
      <c r="K52" s="87">
        <v>1380</v>
      </c>
      <c r="L52" s="87">
        <v>300</v>
      </c>
      <c r="M52" s="30">
        <v>65</v>
      </c>
      <c r="N52" s="30">
        <f>SUM(K52+L52)*M52</f>
        <v>109200</v>
      </c>
    </row>
    <row r="53" spans="1:14" s="19" customFormat="1" ht="21">
      <c r="A53" s="20"/>
      <c r="B53" s="17"/>
      <c r="C53" s="18"/>
      <c r="D53" s="18"/>
      <c r="E53" s="87"/>
      <c r="F53" s="87"/>
      <c r="G53" s="30"/>
      <c r="H53" s="30"/>
      <c r="J53" s="18"/>
      <c r="K53" s="87"/>
      <c r="L53" s="87"/>
      <c r="M53" s="30"/>
      <c r="N53" s="30"/>
    </row>
    <row r="54" spans="1:14" s="19" customFormat="1" ht="37.5">
      <c r="A54" s="20">
        <v>9</v>
      </c>
      <c r="B54" s="17" t="s">
        <v>91</v>
      </c>
      <c r="C54" s="18">
        <v>1</v>
      </c>
      <c r="D54" s="18" t="s">
        <v>42</v>
      </c>
      <c r="E54" s="87">
        <v>60000</v>
      </c>
      <c r="F54" s="87">
        <v>20000</v>
      </c>
      <c r="G54" s="30">
        <v>1</v>
      </c>
      <c r="H54" s="30">
        <f>SUM(E54+F54)*G54</f>
        <v>80000</v>
      </c>
      <c r="J54" s="18" t="s">
        <v>42</v>
      </c>
      <c r="K54" s="87">
        <v>60000</v>
      </c>
      <c r="L54" s="87">
        <v>20000</v>
      </c>
      <c r="M54" s="30">
        <v>1</v>
      </c>
      <c r="N54" s="30">
        <f>SUM(K54+L54)*M54</f>
        <v>80000</v>
      </c>
    </row>
    <row r="55" spans="1:14" s="19" customFormat="1" ht="30.75" customHeight="1">
      <c r="A55" s="132" t="s">
        <v>47</v>
      </c>
      <c r="B55" s="132"/>
      <c r="C55" s="132"/>
      <c r="D55" s="132"/>
      <c r="E55" s="132"/>
      <c r="F55" s="132"/>
      <c r="G55" s="27"/>
      <c r="H55" s="88">
        <f>SUM(H3:H54)</f>
        <v>5326200</v>
      </c>
      <c r="M55" s="27"/>
      <c r="N55" s="88">
        <f>SUM(N3:N54)</f>
        <v>5326200</v>
      </c>
    </row>
    <row r="56" spans="1:14" s="9" customFormat="1">
      <c r="A56" s="1"/>
      <c r="C56" s="5"/>
      <c r="D56" s="5"/>
      <c r="E56" s="6"/>
      <c r="F56" s="6"/>
      <c r="G56" s="4"/>
      <c r="H56" s="10"/>
      <c r="J56" s="5"/>
      <c r="K56" s="6"/>
      <c r="L56" s="6"/>
      <c r="M56" s="4"/>
      <c r="N56" s="10"/>
    </row>
  </sheetData>
  <mergeCells count="4">
    <mergeCell ref="G1:H1"/>
    <mergeCell ref="A55:F55"/>
    <mergeCell ref="A1:F1"/>
    <mergeCell ref="M1:N1"/>
  </mergeCells>
  <pageMargins left="0.23622047244094491" right="0.23622047244094491" top="0.55118110236220474" bottom="0.74803149606299213" header="0.31496062992125984" footer="0.31496062992125984"/>
  <pageSetup paperSize="9" scale="61" fitToHeight="0" orientation="landscape" r:id="rId1"/>
  <rowBreaks count="3" manualBreakCount="3">
    <brk id="10" max="13" man="1"/>
    <brk id="27" max="13" man="1"/>
    <brk id="38"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9"/>
  <sheetViews>
    <sheetView topLeftCell="A28" zoomScale="85" zoomScaleNormal="85" zoomScaleSheetLayoutView="100" workbookViewId="0">
      <selection activeCell="H38" sqref="H38"/>
    </sheetView>
  </sheetViews>
  <sheetFormatPr defaultColWidth="11.42578125" defaultRowHeight="12.75"/>
  <cols>
    <col min="1" max="1" width="9.42578125" style="1" customWidth="1"/>
    <col min="2" max="2" width="54.85546875" style="9" customWidth="1"/>
    <col min="3" max="3" width="6.28515625" style="5" customWidth="1"/>
    <col min="4" max="4" width="5.42578125" style="5" customWidth="1"/>
    <col min="5" max="5" width="13.28515625" style="6" customWidth="1"/>
    <col min="6" max="6" width="14" style="6" customWidth="1"/>
    <col min="7" max="7" width="13.42578125" style="6" customWidth="1"/>
    <col min="8" max="8" width="16.140625" style="3" customWidth="1"/>
    <col min="9" max="9" width="2.7109375" style="2" customWidth="1"/>
    <col min="10" max="10" width="5.42578125" style="5" customWidth="1"/>
    <col min="11" max="11" width="13.28515625" style="6" customWidth="1"/>
    <col min="12" max="12" width="14" style="6" customWidth="1"/>
    <col min="13" max="13" width="13.42578125" style="6" customWidth="1"/>
    <col min="14" max="14" width="16.140625" style="3" customWidth="1"/>
    <col min="15" max="257" width="11.42578125" style="2"/>
    <col min="258" max="258" width="5.7109375" style="2" customWidth="1"/>
    <col min="259" max="259" width="40.5703125" style="2" customWidth="1"/>
    <col min="260" max="260" width="6.28515625" style="2" customWidth="1"/>
    <col min="261" max="261" width="5.42578125" style="2" customWidth="1"/>
    <col min="262" max="264" width="11.7109375" style="2" customWidth="1"/>
    <col min="265" max="265" width="13.7109375" style="2" customWidth="1"/>
    <col min="266" max="513" width="11.42578125" style="2"/>
    <col min="514" max="514" width="5.7109375" style="2" customWidth="1"/>
    <col min="515" max="515" width="40.5703125" style="2" customWidth="1"/>
    <col min="516" max="516" width="6.28515625" style="2" customWidth="1"/>
    <col min="517" max="517" width="5.42578125" style="2" customWidth="1"/>
    <col min="518" max="520" width="11.7109375" style="2" customWidth="1"/>
    <col min="521" max="521" width="13.7109375" style="2" customWidth="1"/>
    <col min="522" max="769" width="11.42578125" style="2"/>
    <col min="770" max="770" width="5.7109375" style="2" customWidth="1"/>
    <col min="771" max="771" width="40.5703125" style="2" customWidth="1"/>
    <col min="772" max="772" width="6.28515625" style="2" customWidth="1"/>
    <col min="773" max="773" width="5.42578125" style="2" customWidth="1"/>
    <col min="774" max="776" width="11.7109375" style="2" customWidth="1"/>
    <col min="777" max="777" width="13.7109375" style="2" customWidth="1"/>
    <col min="778" max="1025" width="11.42578125" style="2"/>
    <col min="1026" max="1026" width="5.7109375" style="2" customWidth="1"/>
    <col min="1027" max="1027" width="40.5703125" style="2" customWidth="1"/>
    <col min="1028" max="1028" width="6.28515625" style="2" customWidth="1"/>
    <col min="1029" max="1029" width="5.42578125" style="2" customWidth="1"/>
    <col min="1030" max="1032" width="11.7109375" style="2" customWidth="1"/>
    <col min="1033" max="1033" width="13.7109375" style="2" customWidth="1"/>
    <col min="1034" max="1281" width="11.42578125" style="2"/>
    <col min="1282" max="1282" width="5.7109375" style="2" customWidth="1"/>
    <col min="1283" max="1283" width="40.5703125" style="2" customWidth="1"/>
    <col min="1284" max="1284" width="6.28515625" style="2" customWidth="1"/>
    <col min="1285" max="1285" width="5.42578125" style="2" customWidth="1"/>
    <col min="1286" max="1288" width="11.7109375" style="2" customWidth="1"/>
    <col min="1289" max="1289" width="13.7109375" style="2" customWidth="1"/>
    <col min="1290" max="1537" width="11.42578125" style="2"/>
    <col min="1538" max="1538" width="5.7109375" style="2" customWidth="1"/>
    <col min="1539" max="1539" width="40.5703125" style="2" customWidth="1"/>
    <col min="1540" max="1540" width="6.28515625" style="2" customWidth="1"/>
    <col min="1541" max="1541" width="5.42578125" style="2" customWidth="1"/>
    <col min="1542" max="1544" width="11.7109375" style="2" customWidth="1"/>
    <col min="1545" max="1545" width="13.7109375" style="2" customWidth="1"/>
    <col min="1546" max="1793" width="11.42578125" style="2"/>
    <col min="1794" max="1794" width="5.7109375" style="2" customWidth="1"/>
    <col min="1795" max="1795" width="40.5703125" style="2" customWidth="1"/>
    <col min="1796" max="1796" width="6.28515625" style="2" customWidth="1"/>
    <col min="1797" max="1797" width="5.42578125" style="2" customWidth="1"/>
    <col min="1798" max="1800" width="11.7109375" style="2" customWidth="1"/>
    <col min="1801" max="1801" width="13.7109375" style="2" customWidth="1"/>
    <col min="1802" max="2049" width="11.42578125" style="2"/>
    <col min="2050" max="2050" width="5.7109375" style="2" customWidth="1"/>
    <col min="2051" max="2051" width="40.5703125" style="2" customWidth="1"/>
    <col min="2052" max="2052" width="6.28515625" style="2" customWidth="1"/>
    <col min="2053" max="2053" width="5.42578125" style="2" customWidth="1"/>
    <col min="2054" max="2056" width="11.7109375" style="2" customWidth="1"/>
    <col min="2057" max="2057" width="13.7109375" style="2" customWidth="1"/>
    <col min="2058" max="2305" width="11.42578125" style="2"/>
    <col min="2306" max="2306" width="5.7109375" style="2" customWidth="1"/>
    <col min="2307" max="2307" width="40.5703125" style="2" customWidth="1"/>
    <col min="2308" max="2308" width="6.28515625" style="2" customWidth="1"/>
    <col min="2309" max="2309" width="5.42578125" style="2" customWidth="1"/>
    <col min="2310" max="2312" width="11.7109375" style="2" customWidth="1"/>
    <col min="2313" max="2313" width="13.7109375" style="2" customWidth="1"/>
    <col min="2314" max="2561" width="11.42578125" style="2"/>
    <col min="2562" max="2562" width="5.7109375" style="2" customWidth="1"/>
    <col min="2563" max="2563" width="40.5703125" style="2" customWidth="1"/>
    <col min="2564" max="2564" width="6.28515625" style="2" customWidth="1"/>
    <col min="2565" max="2565" width="5.42578125" style="2" customWidth="1"/>
    <col min="2566" max="2568" width="11.7109375" style="2" customWidth="1"/>
    <col min="2569" max="2569" width="13.7109375" style="2" customWidth="1"/>
    <col min="2570" max="2817" width="11.42578125" style="2"/>
    <col min="2818" max="2818" width="5.7109375" style="2" customWidth="1"/>
    <col min="2819" max="2819" width="40.5703125" style="2" customWidth="1"/>
    <col min="2820" max="2820" width="6.28515625" style="2" customWidth="1"/>
    <col min="2821" max="2821" width="5.42578125" style="2" customWidth="1"/>
    <col min="2822" max="2824" width="11.7109375" style="2" customWidth="1"/>
    <col min="2825" max="2825" width="13.7109375" style="2" customWidth="1"/>
    <col min="2826" max="3073" width="11.42578125" style="2"/>
    <col min="3074" max="3074" width="5.7109375" style="2" customWidth="1"/>
    <col min="3075" max="3075" width="40.5703125" style="2" customWidth="1"/>
    <col min="3076" max="3076" width="6.28515625" style="2" customWidth="1"/>
    <col min="3077" max="3077" width="5.42578125" style="2" customWidth="1"/>
    <col min="3078" max="3080" width="11.7109375" style="2" customWidth="1"/>
    <col min="3081" max="3081" width="13.7109375" style="2" customWidth="1"/>
    <col min="3082" max="3329" width="11.42578125" style="2"/>
    <col min="3330" max="3330" width="5.7109375" style="2" customWidth="1"/>
    <col min="3331" max="3331" width="40.5703125" style="2" customWidth="1"/>
    <col min="3332" max="3332" width="6.28515625" style="2" customWidth="1"/>
    <col min="3333" max="3333" width="5.42578125" style="2" customWidth="1"/>
    <col min="3334" max="3336" width="11.7109375" style="2" customWidth="1"/>
    <col min="3337" max="3337" width="13.7109375" style="2" customWidth="1"/>
    <col min="3338" max="3585" width="11.42578125" style="2"/>
    <col min="3586" max="3586" width="5.7109375" style="2" customWidth="1"/>
    <col min="3587" max="3587" width="40.5703125" style="2" customWidth="1"/>
    <col min="3588" max="3588" width="6.28515625" style="2" customWidth="1"/>
    <col min="3589" max="3589" width="5.42578125" style="2" customWidth="1"/>
    <col min="3590" max="3592" width="11.7109375" style="2" customWidth="1"/>
    <col min="3593" max="3593" width="13.7109375" style="2" customWidth="1"/>
    <col min="3594" max="3841" width="11.42578125" style="2"/>
    <col min="3842" max="3842" width="5.7109375" style="2" customWidth="1"/>
    <col min="3843" max="3843" width="40.5703125" style="2" customWidth="1"/>
    <col min="3844" max="3844" width="6.28515625" style="2" customWidth="1"/>
    <col min="3845" max="3845" width="5.42578125" style="2" customWidth="1"/>
    <col min="3846" max="3848" width="11.7109375" style="2" customWidth="1"/>
    <col min="3849" max="3849" width="13.7109375" style="2" customWidth="1"/>
    <col min="3850" max="4097" width="11.42578125" style="2"/>
    <col min="4098" max="4098" width="5.7109375" style="2" customWidth="1"/>
    <col min="4099" max="4099" width="40.5703125" style="2" customWidth="1"/>
    <col min="4100" max="4100" width="6.28515625" style="2" customWidth="1"/>
    <col min="4101" max="4101" width="5.42578125" style="2" customWidth="1"/>
    <col min="4102" max="4104" width="11.7109375" style="2" customWidth="1"/>
    <col min="4105" max="4105" width="13.7109375" style="2" customWidth="1"/>
    <col min="4106" max="4353" width="11.42578125" style="2"/>
    <col min="4354" max="4354" width="5.7109375" style="2" customWidth="1"/>
    <col min="4355" max="4355" width="40.5703125" style="2" customWidth="1"/>
    <col min="4356" max="4356" width="6.28515625" style="2" customWidth="1"/>
    <col min="4357" max="4357" width="5.42578125" style="2" customWidth="1"/>
    <col min="4358" max="4360" width="11.7109375" style="2" customWidth="1"/>
    <col min="4361" max="4361" width="13.7109375" style="2" customWidth="1"/>
    <col min="4362" max="4609" width="11.42578125" style="2"/>
    <col min="4610" max="4610" width="5.7109375" style="2" customWidth="1"/>
    <col min="4611" max="4611" width="40.5703125" style="2" customWidth="1"/>
    <col min="4612" max="4612" width="6.28515625" style="2" customWidth="1"/>
    <col min="4613" max="4613" width="5.42578125" style="2" customWidth="1"/>
    <col min="4614" max="4616" width="11.7109375" style="2" customWidth="1"/>
    <col min="4617" max="4617" width="13.7109375" style="2" customWidth="1"/>
    <col min="4618" max="4865" width="11.42578125" style="2"/>
    <col min="4866" max="4866" width="5.7109375" style="2" customWidth="1"/>
    <col min="4867" max="4867" width="40.5703125" style="2" customWidth="1"/>
    <col min="4868" max="4868" width="6.28515625" style="2" customWidth="1"/>
    <col min="4869" max="4869" width="5.42578125" style="2" customWidth="1"/>
    <col min="4870" max="4872" width="11.7109375" style="2" customWidth="1"/>
    <col min="4873" max="4873" width="13.7109375" style="2" customWidth="1"/>
    <col min="4874" max="5121" width="11.42578125" style="2"/>
    <col min="5122" max="5122" width="5.7109375" style="2" customWidth="1"/>
    <col min="5123" max="5123" width="40.5703125" style="2" customWidth="1"/>
    <col min="5124" max="5124" width="6.28515625" style="2" customWidth="1"/>
    <col min="5125" max="5125" width="5.42578125" style="2" customWidth="1"/>
    <col min="5126" max="5128" width="11.7109375" style="2" customWidth="1"/>
    <col min="5129" max="5129" width="13.7109375" style="2" customWidth="1"/>
    <col min="5130" max="5377" width="11.42578125" style="2"/>
    <col min="5378" max="5378" width="5.7109375" style="2" customWidth="1"/>
    <col min="5379" max="5379" width="40.5703125" style="2" customWidth="1"/>
    <col min="5380" max="5380" width="6.28515625" style="2" customWidth="1"/>
    <col min="5381" max="5381" width="5.42578125" style="2" customWidth="1"/>
    <col min="5382" max="5384" width="11.7109375" style="2" customWidth="1"/>
    <col min="5385" max="5385" width="13.7109375" style="2" customWidth="1"/>
    <col min="5386" max="5633" width="11.42578125" style="2"/>
    <col min="5634" max="5634" width="5.7109375" style="2" customWidth="1"/>
    <col min="5635" max="5635" width="40.5703125" style="2" customWidth="1"/>
    <col min="5636" max="5636" width="6.28515625" style="2" customWidth="1"/>
    <col min="5637" max="5637" width="5.42578125" style="2" customWidth="1"/>
    <col min="5638" max="5640" width="11.7109375" style="2" customWidth="1"/>
    <col min="5641" max="5641" width="13.7109375" style="2" customWidth="1"/>
    <col min="5642" max="5889" width="11.42578125" style="2"/>
    <col min="5890" max="5890" width="5.7109375" style="2" customWidth="1"/>
    <col min="5891" max="5891" width="40.5703125" style="2" customWidth="1"/>
    <col min="5892" max="5892" width="6.28515625" style="2" customWidth="1"/>
    <col min="5893" max="5893" width="5.42578125" style="2" customWidth="1"/>
    <col min="5894" max="5896" width="11.7109375" style="2" customWidth="1"/>
    <col min="5897" max="5897" width="13.7109375" style="2" customWidth="1"/>
    <col min="5898" max="6145" width="11.42578125" style="2"/>
    <col min="6146" max="6146" width="5.7109375" style="2" customWidth="1"/>
    <col min="6147" max="6147" width="40.5703125" style="2" customWidth="1"/>
    <col min="6148" max="6148" width="6.28515625" style="2" customWidth="1"/>
    <col min="6149" max="6149" width="5.42578125" style="2" customWidth="1"/>
    <col min="6150" max="6152" width="11.7109375" style="2" customWidth="1"/>
    <col min="6153" max="6153" width="13.7109375" style="2" customWidth="1"/>
    <col min="6154" max="6401" width="11.42578125" style="2"/>
    <col min="6402" max="6402" width="5.7109375" style="2" customWidth="1"/>
    <col min="6403" max="6403" width="40.5703125" style="2" customWidth="1"/>
    <col min="6404" max="6404" width="6.28515625" style="2" customWidth="1"/>
    <col min="6405" max="6405" width="5.42578125" style="2" customWidth="1"/>
    <col min="6406" max="6408" width="11.7109375" style="2" customWidth="1"/>
    <col min="6409" max="6409" width="13.7109375" style="2" customWidth="1"/>
    <col min="6410" max="6657" width="11.42578125" style="2"/>
    <col min="6658" max="6658" width="5.7109375" style="2" customWidth="1"/>
    <col min="6659" max="6659" width="40.5703125" style="2" customWidth="1"/>
    <col min="6660" max="6660" width="6.28515625" style="2" customWidth="1"/>
    <col min="6661" max="6661" width="5.42578125" style="2" customWidth="1"/>
    <col min="6662" max="6664" width="11.7109375" style="2" customWidth="1"/>
    <col min="6665" max="6665" width="13.7109375" style="2" customWidth="1"/>
    <col min="6666" max="6913" width="11.42578125" style="2"/>
    <col min="6914" max="6914" width="5.7109375" style="2" customWidth="1"/>
    <col min="6915" max="6915" width="40.5703125" style="2" customWidth="1"/>
    <col min="6916" max="6916" width="6.28515625" style="2" customWidth="1"/>
    <col min="6917" max="6917" width="5.42578125" style="2" customWidth="1"/>
    <col min="6918" max="6920" width="11.7109375" style="2" customWidth="1"/>
    <col min="6921" max="6921" width="13.7109375" style="2" customWidth="1"/>
    <col min="6922" max="7169" width="11.42578125" style="2"/>
    <col min="7170" max="7170" width="5.7109375" style="2" customWidth="1"/>
    <col min="7171" max="7171" width="40.5703125" style="2" customWidth="1"/>
    <col min="7172" max="7172" width="6.28515625" style="2" customWidth="1"/>
    <col min="7173" max="7173" width="5.42578125" style="2" customWidth="1"/>
    <col min="7174" max="7176" width="11.7109375" style="2" customWidth="1"/>
    <col min="7177" max="7177" width="13.7109375" style="2" customWidth="1"/>
    <col min="7178" max="7425" width="11.42578125" style="2"/>
    <col min="7426" max="7426" width="5.7109375" style="2" customWidth="1"/>
    <col min="7427" max="7427" width="40.5703125" style="2" customWidth="1"/>
    <col min="7428" max="7428" width="6.28515625" style="2" customWidth="1"/>
    <col min="7429" max="7429" width="5.42578125" style="2" customWidth="1"/>
    <col min="7430" max="7432" width="11.7109375" style="2" customWidth="1"/>
    <col min="7433" max="7433" width="13.7109375" style="2" customWidth="1"/>
    <col min="7434" max="7681" width="11.42578125" style="2"/>
    <col min="7682" max="7682" width="5.7109375" style="2" customWidth="1"/>
    <col min="7683" max="7683" width="40.5703125" style="2" customWidth="1"/>
    <col min="7684" max="7684" width="6.28515625" style="2" customWidth="1"/>
    <col min="7685" max="7685" width="5.42578125" style="2" customWidth="1"/>
    <col min="7686" max="7688" width="11.7109375" style="2" customWidth="1"/>
    <col min="7689" max="7689" width="13.7109375" style="2" customWidth="1"/>
    <col min="7690" max="7937" width="11.42578125" style="2"/>
    <col min="7938" max="7938" width="5.7109375" style="2" customWidth="1"/>
    <col min="7939" max="7939" width="40.5703125" style="2" customWidth="1"/>
    <col min="7940" max="7940" width="6.28515625" style="2" customWidth="1"/>
    <col min="7941" max="7941" width="5.42578125" style="2" customWidth="1"/>
    <col min="7942" max="7944" width="11.7109375" style="2" customWidth="1"/>
    <col min="7945" max="7945" width="13.7109375" style="2" customWidth="1"/>
    <col min="7946" max="8193" width="11.42578125" style="2"/>
    <col min="8194" max="8194" width="5.7109375" style="2" customWidth="1"/>
    <col min="8195" max="8195" width="40.5703125" style="2" customWidth="1"/>
    <col min="8196" max="8196" width="6.28515625" style="2" customWidth="1"/>
    <col min="8197" max="8197" width="5.42578125" style="2" customWidth="1"/>
    <col min="8198" max="8200" width="11.7109375" style="2" customWidth="1"/>
    <col min="8201" max="8201" width="13.7109375" style="2" customWidth="1"/>
    <col min="8202" max="8449" width="11.42578125" style="2"/>
    <col min="8450" max="8450" width="5.7109375" style="2" customWidth="1"/>
    <col min="8451" max="8451" width="40.5703125" style="2" customWidth="1"/>
    <col min="8452" max="8452" width="6.28515625" style="2" customWidth="1"/>
    <col min="8453" max="8453" width="5.42578125" style="2" customWidth="1"/>
    <col min="8454" max="8456" width="11.7109375" style="2" customWidth="1"/>
    <col min="8457" max="8457" width="13.7109375" style="2" customWidth="1"/>
    <col min="8458" max="8705" width="11.42578125" style="2"/>
    <col min="8706" max="8706" width="5.7109375" style="2" customWidth="1"/>
    <col min="8707" max="8707" width="40.5703125" style="2" customWidth="1"/>
    <col min="8708" max="8708" width="6.28515625" style="2" customWidth="1"/>
    <col min="8709" max="8709" width="5.42578125" style="2" customWidth="1"/>
    <col min="8710" max="8712" width="11.7109375" style="2" customWidth="1"/>
    <col min="8713" max="8713" width="13.7109375" style="2" customWidth="1"/>
    <col min="8714" max="8961" width="11.42578125" style="2"/>
    <col min="8962" max="8962" width="5.7109375" style="2" customWidth="1"/>
    <col min="8963" max="8963" width="40.5703125" style="2" customWidth="1"/>
    <col min="8964" max="8964" width="6.28515625" style="2" customWidth="1"/>
    <col min="8965" max="8965" width="5.42578125" style="2" customWidth="1"/>
    <col min="8966" max="8968" width="11.7109375" style="2" customWidth="1"/>
    <col min="8969" max="8969" width="13.7109375" style="2" customWidth="1"/>
    <col min="8970" max="9217" width="11.42578125" style="2"/>
    <col min="9218" max="9218" width="5.7109375" style="2" customWidth="1"/>
    <col min="9219" max="9219" width="40.5703125" style="2" customWidth="1"/>
    <col min="9220" max="9220" width="6.28515625" style="2" customWidth="1"/>
    <col min="9221" max="9221" width="5.42578125" style="2" customWidth="1"/>
    <col min="9222" max="9224" width="11.7109375" style="2" customWidth="1"/>
    <col min="9225" max="9225" width="13.7109375" style="2" customWidth="1"/>
    <col min="9226" max="9473" width="11.42578125" style="2"/>
    <col min="9474" max="9474" width="5.7109375" style="2" customWidth="1"/>
    <col min="9475" max="9475" width="40.5703125" style="2" customWidth="1"/>
    <col min="9476" max="9476" width="6.28515625" style="2" customWidth="1"/>
    <col min="9477" max="9477" width="5.42578125" style="2" customWidth="1"/>
    <col min="9478" max="9480" width="11.7109375" style="2" customWidth="1"/>
    <col min="9481" max="9481" width="13.7109375" style="2" customWidth="1"/>
    <col min="9482" max="9729" width="11.42578125" style="2"/>
    <col min="9730" max="9730" width="5.7109375" style="2" customWidth="1"/>
    <col min="9731" max="9731" width="40.5703125" style="2" customWidth="1"/>
    <col min="9732" max="9732" width="6.28515625" style="2" customWidth="1"/>
    <col min="9733" max="9733" width="5.42578125" style="2" customWidth="1"/>
    <col min="9734" max="9736" width="11.7109375" style="2" customWidth="1"/>
    <col min="9737" max="9737" width="13.7109375" style="2" customWidth="1"/>
    <col min="9738" max="9985" width="11.42578125" style="2"/>
    <col min="9986" max="9986" width="5.7109375" style="2" customWidth="1"/>
    <col min="9987" max="9987" width="40.5703125" style="2" customWidth="1"/>
    <col min="9988" max="9988" width="6.28515625" style="2" customWidth="1"/>
    <col min="9989" max="9989" width="5.42578125" style="2" customWidth="1"/>
    <col min="9990" max="9992" width="11.7109375" style="2" customWidth="1"/>
    <col min="9993" max="9993" width="13.7109375" style="2" customWidth="1"/>
    <col min="9994" max="10241" width="11.42578125" style="2"/>
    <col min="10242" max="10242" width="5.7109375" style="2" customWidth="1"/>
    <col min="10243" max="10243" width="40.5703125" style="2" customWidth="1"/>
    <col min="10244" max="10244" width="6.28515625" style="2" customWidth="1"/>
    <col min="10245" max="10245" width="5.42578125" style="2" customWidth="1"/>
    <col min="10246" max="10248" width="11.7109375" style="2" customWidth="1"/>
    <col min="10249" max="10249" width="13.7109375" style="2" customWidth="1"/>
    <col min="10250" max="10497" width="11.42578125" style="2"/>
    <col min="10498" max="10498" width="5.7109375" style="2" customWidth="1"/>
    <col min="10499" max="10499" width="40.5703125" style="2" customWidth="1"/>
    <col min="10500" max="10500" width="6.28515625" style="2" customWidth="1"/>
    <col min="10501" max="10501" width="5.42578125" style="2" customWidth="1"/>
    <col min="10502" max="10504" width="11.7109375" style="2" customWidth="1"/>
    <col min="10505" max="10505" width="13.7109375" style="2" customWidth="1"/>
    <col min="10506" max="10753" width="11.42578125" style="2"/>
    <col min="10754" max="10754" width="5.7109375" style="2" customWidth="1"/>
    <col min="10755" max="10755" width="40.5703125" style="2" customWidth="1"/>
    <col min="10756" max="10756" width="6.28515625" style="2" customWidth="1"/>
    <col min="10757" max="10757" width="5.42578125" style="2" customWidth="1"/>
    <col min="10758" max="10760" width="11.7109375" style="2" customWidth="1"/>
    <col min="10761" max="10761" width="13.7109375" style="2" customWidth="1"/>
    <col min="10762" max="11009" width="11.42578125" style="2"/>
    <col min="11010" max="11010" width="5.7109375" style="2" customWidth="1"/>
    <col min="11011" max="11011" width="40.5703125" style="2" customWidth="1"/>
    <col min="11012" max="11012" width="6.28515625" style="2" customWidth="1"/>
    <col min="11013" max="11013" width="5.42578125" style="2" customWidth="1"/>
    <col min="11014" max="11016" width="11.7109375" style="2" customWidth="1"/>
    <col min="11017" max="11017" width="13.7109375" style="2" customWidth="1"/>
    <col min="11018" max="11265" width="11.42578125" style="2"/>
    <col min="11266" max="11266" width="5.7109375" style="2" customWidth="1"/>
    <col min="11267" max="11267" width="40.5703125" style="2" customWidth="1"/>
    <col min="11268" max="11268" width="6.28515625" style="2" customWidth="1"/>
    <col min="11269" max="11269" width="5.42578125" style="2" customWidth="1"/>
    <col min="11270" max="11272" width="11.7109375" style="2" customWidth="1"/>
    <col min="11273" max="11273" width="13.7109375" style="2" customWidth="1"/>
    <col min="11274" max="11521" width="11.42578125" style="2"/>
    <col min="11522" max="11522" width="5.7109375" style="2" customWidth="1"/>
    <col min="11523" max="11523" width="40.5703125" style="2" customWidth="1"/>
    <col min="11524" max="11524" width="6.28515625" style="2" customWidth="1"/>
    <col min="11525" max="11525" width="5.42578125" style="2" customWidth="1"/>
    <col min="11526" max="11528" width="11.7109375" style="2" customWidth="1"/>
    <col min="11529" max="11529" width="13.7109375" style="2" customWidth="1"/>
    <col min="11530" max="11777" width="11.42578125" style="2"/>
    <col min="11778" max="11778" width="5.7109375" style="2" customWidth="1"/>
    <col min="11779" max="11779" width="40.5703125" style="2" customWidth="1"/>
    <col min="11780" max="11780" width="6.28515625" style="2" customWidth="1"/>
    <col min="11781" max="11781" width="5.42578125" style="2" customWidth="1"/>
    <col min="11782" max="11784" width="11.7109375" style="2" customWidth="1"/>
    <col min="11785" max="11785" width="13.7109375" style="2" customWidth="1"/>
    <col min="11786" max="12033" width="11.42578125" style="2"/>
    <col min="12034" max="12034" width="5.7109375" style="2" customWidth="1"/>
    <col min="12035" max="12035" width="40.5703125" style="2" customWidth="1"/>
    <col min="12036" max="12036" width="6.28515625" style="2" customWidth="1"/>
    <col min="12037" max="12037" width="5.42578125" style="2" customWidth="1"/>
    <col min="12038" max="12040" width="11.7109375" style="2" customWidth="1"/>
    <col min="12041" max="12041" width="13.7109375" style="2" customWidth="1"/>
    <col min="12042" max="12289" width="11.42578125" style="2"/>
    <col min="12290" max="12290" width="5.7109375" style="2" customWidth="1"/>
    <col min="12291" max="12291" width="40.5703125" style="2" customWidth="1"/>
    <col min="12292" max="12292" width="6.28515625" style="2" customWidth="1"/>
    <col min="12293" max="12293" width="5.42578125" style="2" customWidth="1"/>
    <col min="12294" max="12296" width="11.7109375" style="2" customWidth="1"/>
    <col min="12297" max="12297" width="13.7109375" style="2" customWidth="1"/>
    <col min="12298" max="12545" width="11.42578125" style="2"/>
    <col min="12546" max="12546" width="5.7109375" style="2" customWidth="1"/>
    <col min="12547" max="12547" width="40.5703125" style="2" customWidth="1"/>
    <col min="12548" max="12548" width="6.28515625" style="2" customWidth="1"/>
    <col min="12549" max="12549" width="5.42578125" style="2" customWidth="1"/>
    <col min="12550" max="12552" width="11.7109375" style="2" customWidth="1"/>
    <col min="12553" max="12553" width="13.7109375" style="2" customWidth="1"/>
    <col min="12554" max="12801" width="11.42578125" style="2"/>
    <col min="12802" max="12802" width="5.7109375" style="2" customWidth="1"/>
    <col min="12803" max="12803" width="40.5703125" style="2" customWidth="1"/>
    <col min="12804" max="12804" width="6.28515625" style="2" customWidth="1"/>
    <col min="12805" max="12805" width="5.42578125" style="2" customWidth="1"/>
    <col min="12806" max="12808" width="11.7109375" style="2" customWidth="1"/>
    <col min="12809" max="12809" width="13.7109375" style="2" customWidth="1"/>
    <col min="12810" max="13057" width="11.42578125" style="2"/>
    <col min="13058" max="13058" width="5.7109375" style="2" customWidth="1"/>
    <col min="13059" max="13059" width="40.5703125" style="2" customWidth="1"/>
    <col min="13060" max="13060" width="6.28515625" style="2" customWidth="1"/>
    <col min="13061" max="13061" width="5.42578125" style="2" customWidth="1"/>
    <col min="13062" max="13064" width="11.7109375" style="2" customWidth="1"/>
    <col min="13065" max="13065" width="13.7109375" style="2" customWidth="1"/>
    <col min="13066" max="13313" width="11.42578125" style="2"/>
    <col min="13314" max="13314" width="5.7109375" style="2" customWidth="1"/>
    <col min="13315" max="13315" width="40.5703125" style="2" customWidth="1"/>
    <col min="13316" max="13316" width="6.28515625" style="2" customWidth="1"/>
    <col min="13317" max="13317" width="5.42578125" style="2" customWidth="1"/>
    <col min="13318" max="13320" width="11.7109375" style="2" customWidth="1"/>
    <col min="13321" max="13321" width="13.7109375" style="2" customWidth="1"/>
    <col min="13322" max="13569" width="11.42578125" style="2"/>
    <col min="13570" max="13570" width="5.7109375" style="2" customWidth="1"/>
    <col min="13571" max="13571" width="40.5703125" style="2" customWidth="1"/>
    <col min="13572" max="13572" width="6.28515625" style="2" customWidth="1"/>
    <col min="13573" max="13573" width="5.42578125" style="2" customWidth="1"/>
    <col min="13574" max="13576" width="11.7109375" style="2" customWidth="1"/>
    <col min="13577" max="13577" width="13.7109375" style="2" customWidth="1"/>
    <col min="13578" max="13825" width="11.42578125" style="2"/>
    <col min="13826" max="13826" width="5.7109375" style="2" customWidth="1"/>
    <col min="13827" max="13827" width="40.5703125" style="2" customWidth="1"/>
    <col min="13828" max="13828" width="6.28515625" style="2" customWidth="1"/>
    <col min="13829" max="13829" width="5.42578125" style="2" customWidth="1"/>
    <col min="13830" max="13832" width="11.7109375" style="2" customWidth="1"/>
    <col min="13833" max="13833" width="13.7109375" style="2" customWidth="1"/>
    <col min="13834" max="14081" width="11.42578125" style="2"/>
    <col min="14082" max="14082" width="5.7109375" style="2" customWidth="1"/>
    <col min="14083" max="14083" width="40.5703125" style="2" customWidth="1"/>
    <col min="14084" max="14084" width="6.28515625" style="2" customWidth="1"/>
    <col min="14085" max="14085" width="5.42578125" style="2" customWidth="1"/>
    <col min="14086" max="14088" width="11.7109375" style="2" customWidth="1"/>
    <col min="14089" max="14089" width="13.7109375" style="2" customWidth="1"/>
    <col min="14090" max="14337" width="11.42578125" style="2"/>
    <col min="14338" max="14338" width="5.7109375" style="2" customWidth="1"/>
    <col min="14339" max="14339" width="40.5703125" style="2" customWidth="1"/>
    <col min="14340" max="14340" width="6.28515625" style="2" customWidth="1"/>
    <col min="14341" max="14341" width="5.42578125" style="2" customWidth="1"/>
    <col min="14342" max="14344" width="11.7109375" style="2" customWidth="1"/>
    <col min="14345" max="14345" width="13.7109375" style="2" customWidth="1"/>
    <col min="14346" max="14593" width="11.42578125" style="2"/>
    <col min="14594" max="14594" width="5.7109375" style="2" customWidth="1"/>
    <col min="14595" max="14595" width="40.5703125" style="2" customWidth="1"/>
    <col min="14596" max="14596" width="6.28515625" style="2" customWidth="1"/>
    <col min="14597" max="14597" width="5.42578125" style="2" customWidth="1"/>
    <col min="14598" max="14600" width="11.7109375" style="2" customWidth="1"/>
    <col min="14601" max="14601" width="13.7109375" style="2" customWidth="1"/>
    <col min="14602" max="14849" width="11.42578125" style="2"/>
    <col min="14850" max="14850" width="5.7109375" style="2" customWidth="1"/>
    <col min="14851" max="14851" width="40.5703125" style="2" customWidth="1"/>
    <col min="14852" max="14852" width="6.28515625" style="2" customWidth="1"/>
    <col min="14853" max="14853" width="5.42578125" style="2" customWidth="1"/>
    <col min="14854" max="14856" width="11.7109375" style="2" customWidth="1"/>
    <col min="14857" max="14857" width="13.7109375" style="2" customWidth="1"/>
    <col min="14858" max="15105" width="11.42578125" style="2"/>
    <col min="15106" max="15106" width="5.7109375" style="2" customWidth="1"/>
    <col min="15107" max="15107" width="40.5703125" style="2" customWidth="1"/>
    <col min="15108" max="15108" width="6.28515625" style="2" customWidth="1"/>
    <col min="15109" max="15109" width="5.42578125" style="2" customWidth="1"/>
    <col min="15110" max="15112" width="11.7109375" style="2" customWidth="1"/>
    <col min="15113" max="15113" width="13.7109375" style="2" customWidth="1"/>
    <col min="15114" max="15361" width="11.42578125" style="2"/>
    <col min="15362" max="15362" width="5.7109375" style="2" customWidth="1"/>
    <col min="15363" max="15363" width="40.5703125" style="2" customWidth="1"/>
    <col min="15364" max="15364" width="6.28515625" style="2" customWidth="1"/>
    <col min="15365" max="15365" width="5.42578125" style="2" customWidth="1"/>
    <col min="15366" max="15368" width="11.7109375" style="2" customWidth="1"/>
    <col min="15369" max="15369" width="13.7109375" style="2" customWidth="1"/>
    <col min="15370" max="15617" width="11.42578125" style="2"/>
    <col min="15618" max="15618" width="5.7109375" style="2" customWidth="1"/>
    <col min="15619" max="15619" width="40.5703125" style="2" customWidth="1"/>
    <col min="15620" max="15620" width="6.28515625" style="2" customWidth="1"/>
    <col min="15621" max="15621" width="5.42578125" style="2" customWidth="1"/>
    <col min="15622" max="15624" width="11.7109375" style="2" customWidth="1"/>
    <col min="15625" max="15625" width="13.7109375" style="2" customWidth="1"/>
    <col min="15626" max="15873" width="11.42578125" style="2"/>
    <col min="15874" max="15874" width="5.7109375" style="2" customWidth="1"/>
    <col min="15875" max="15875" width="40.5703125" style="2" customWidth="1"/>
    <col min="15876" max="15876" width="6.28515625" style="2" customWidth="1"/>
    <col min="15877" max="15877" width="5.42578125" style="2" customWidth="1"/>
    <col min="15878" max="15880" width="11.7109375" style="2" customWidth="1"/>
    <col min="15881" max="15881" width="13.7109375" style="2" customWidth="1"/>
    <col min="15882" max="16129" width="11.42578125" style="2"/>
    <col min="16130" max="16130" width="5.7109375" style="2" customWidth="1"/>
    <col min="16131" max="16131" width="40.5703125" style="2" customWidth="1"/>
    <col min="16132" max="16132" width="6.28515625" style="2" customWidth="1"/>
    <col min="16133" max="16133" width="5.42578125" style="2" customWidth="1"/>
    <col min="16134" max="16136" width="11.7109375" style="2" customWidth="1"/>
    <col min="16137" max="16137" width="13.7109375" style="2" customWidth="1"/>
    <col min="16138" max="16384" width="11.42578125" style="2"/>
  </cols>
  <sheetData>
    <row r="1" spans="1:14" ht="22.5" customHeight="1">
      <c r="A1" s="133" t="s">
        <v>82</v>
      </c>
      <c r="B1" s="133"/>
      <c r="C1" s="133"/>
      <c r="D1" s="133"/>
      <c r="E1" s="133"/>
      <c r="F1" s="133"/>
      <c r="G1" s="131" t="s">
        <v>101</v>
      </c>
      <c r="H1" s="131"/>
      <c r="J1" s="2"/>
      <c r="K1" s="2"/>
      <c r="L1" s="2"/>
      <c r="M1" s="131" t="s">
        <v>101</v>
      </c>
      <c r="N1" s="131"/>
    </row>
    <row r="2" spans="1:14" s="8" customFormat="1" ht="36.75" customHeight="1">
      <c r="A2" s="14" t="s">
        <v>8</v>
      </c>
      <c r="B2" s="14" t="s">
        <v>2</v>
      </c>
      <c r="C2" s="14" t="s">
        <v>4</v>
      </c>
      <c r="D2" s="14" t="s">
        <v>3</v>
      </c>
      <c r="E2" s="14" t="s">
        <v>80</v>
      </c>
      <c r="F2" s="14" t="s">
        <v>81</v>
      </c>
      <c r="G2" s="14" t="s">
        <v>83</v>
      </c>
      <c r="H2" s="14" t="s">
        <v>84</v>
      </c>
      <c r="J2" s="14" t="s">
        <v>3</v>
      </c>
      <c r="K2" s="14" t="s">
        <v>80</v>
      </c>
      <c r="L2" s="14" t="s">
        <v>81</v>
      </c>
      <c r="M2" s="14" t="s">
        <v>83</v>
      </c>
      <c r="N2" s="14" t="s">
        <v>84</v>
      </c>
    </row>
    <row r="3" spans="1:14" s="37" customFormat="1" ht="96.75" customHeight="1">
      <c r="A3" s="32"/>
      <c r="B3" s="33" t="s">
        <v>30</v>
      </c>
      <c r="C3" s="32"/>
      <c r="D3" s="32"/>
      <c r="E3" s="34"/>
      <c r="F3" s="35"/>
      <c r="G3" s="36"/>
      <c r="H3" s="36"/>
      <c r="J3" s="32"/>
      <c r="K3" s="34"/>
      <c r="L3" s="35"/>
      <c r="M3" s="36"/>
      <c r="N3" s="36"/>
    </row>
    <row r="4" spans="1:14" s="37" customFormat="1" ht="15">
      <c r="A4" s="32"/>
      <c r="B4" s="38"/>
      <c r="C4" s="32"/>
      <c r="D4" s="32"/>
      <c r="E4" s="34"/>
      <c r="F4" s="35"/>
      <c r="G4" s="36"/>
      <c r="H4" s="36"/>
      <c r="J4" s="32"/>
      <c r="K4" s="34"/>
      <c r="L4" s="35"/>
      <c r="M4" s="36"/>
      <c r="N4" s="36"/>
    </row>
    <row r="5" spans="1:14" s="37" customFormat="1" ht="15.75">
      <c r="A5" s="32"/>
      <c r="B5" s="39" t="s">
        <v>31</v>
      </c>
      <c r="C5" s="32"/>
      <c r="D5" s="32"/>
      <c r="E5" s="34"/>
      <c r="F5" s="35"/>
      <c r="G5" s="36"/>
      <c r="H5" s="36"/>
      <c r="J5" s="32"/>
      <c r="K5" s="34"/>
      <c r="L5" s="35"/>
      <c r="M5" s="36"/>
      <c r="N5" s="36"/>
    </row>
    <row r="6" spans="1:14" s="37" customFormat="1" ht="15">
      <c r="A6" s="32"/>
      <c r="B6" s="38"/>
      <c r="C6" s="32"/>
      <c r="D6" s="32"/>
      <c r="E6" s="34"/>
      <c r="F6" s="35"/>
      <c r="G6" s="36"/>
      <c r="H6" s="36"/>
      <c r="J6" s="32"/>
      <c r="K6" s="34"/>
      <c r="L6" s="35"/>
      <c r="M6" s="36"/>
      <c r="N6" s="36"/>
    </row>
    <row r="7" spans="1:14" s="37" customFormat="1" ht="30">
      <c r="A7" s="32">
        <v>1</v>
      </c>
      <c r="B7" s="33" t="s">
        <v>48</v>
      </c>
      <c r="C7" s="32">
        <v>962</v>
      </c>
      <c r="D7" s="32" t="s">
        <v>49</v>
      </c>
      <c r="E7" s="89">
        <v>480</v>
      </c>
      <c r="F7" s="89">
        <v>80</v>
      </c>
      <c r="G7" s="15">
        <v>948</v>
      </c>
      <c r="H7" s="30">
        <f>SUM(E7+F7)*G7</f>
        <v>530880</v>
      </c>
      <c r="J7" s="32" t="s">
        <v>49</v>
      </c>
      <c r="K7" s="89">
        <v>480</v>
      </c>
      <c r="L7" s="89">
        <v>80</v>
      </c>
      <c r="M7" s="15">
        <v>861.53</v>
      </c>
      <c r="N7" s="30">
        <f>SUM(K7+L7)*M7</f>
        <v>482456.8</v>
      </c>
    </row>
    <row r="8" spans="1:14" s="37" customFormat="1" ht="15.75">
      <c r="A8" s="32"/>
      <c r="B8" s="33"/>
      <c r="C8" s="32"/>
      <c r="D8" s="32"/>
      <c r="E8" s="89"/>
      <c r="F8" s="89"/>
      <c r="G8" s="15"/>
      <c r="H8" s="15"/>
      <c r="J8" s="32"/>
      <c r="K8" s="89"/>
      <c r="L8" s="89"/>
      <c r="M8" s="15"/>
      <c r="N8" s="15"/>
    </row>
    <row r="9" spans="1:14" s="37" customFormat="1" ht="30">
      <c r="A9" s="32">
        <v>2</v>
      </c>
      <c r="B9" s="33" t="s">
        <v>50</v>
      </c>
      <c r="C9" s="32">
        <v>1</v>
      </c>
      <c r="D9" s="32" t="s">
        <v>51</v>
      </c>
      <c r="E9" s="89">
        <v>69000</v>
      </c>
      <c r="F9" s="89">
        <v>5000</v>
      </c>
      <c r="G9" s="15">
        <v>1</v>
      </c>
      <c r="H9" s="30">
        <f>SUM(E9+F9)*G9</f>
        <v>74000</v>
      </c>
      <c r="J9" s="32" t="s">
        <v>51</v>
      </c>
      <c r="K9" s="89">
        <v>69000</v>
      </c>
      <c r="L9" s="89">
        <v>5000</v>
      </c>
      <c r="M9" s="15">
        <v>1</v>
      </c>
      <c r="N9" s="30">
        <f>SUM(K9+L9)*M9</f>
        <v>74000</v>
      </c>
    </row>
    <row r="10" spans="1:14" s="37" customFormat="1" ht="15.75">
      <c r="A10" s="32"/>
      <c r="B10" s="33"/>
      <c r="C10" s="32"/>
      <c r="D10" s="32"/>
      <c r="E10" s="89"/>
      <c r="F10" s="89"/>
      <c r="G10" s="15"/>
      <c r="H10" s="15"/>
      <c r="J10" s="32"/>
      <c r="K10" s="89"/>
      <c r="L10" s="89"/>
      <c r="M10" s="15"/>
      <c r="N10" s="15"/>
    </row>
    <row r="11" spans="1:14" s="37" customFormat="1" ht="107.25">
      <c r="A11" s="32">
        <v>3</v>
      </c>
      <c r="B11" s="33" t="s">
        <v>76</v>
      </c>
      <c r="C11" s="32">
        <v>420</v>
      </c>
      <c r="D11" s="32" t="s">
        <v>49</v>
      </c>
      <c r="E11" s="89">
        <v>390</v>
      </c>
      <c r="F11" s="89">
        <v>70</v>
      </c>
      <c r="G11" s="15">
        <v>0</v>
      </c>
      <c r="H11" s="30">
        <f>SUM(E11+F11)*G11</f>
        <v>0</v>
      </c>
      <c r="J11" s="32" t="s">
        <v>49</v>
      </c>
      <c r="K11" s="89">
        <v>390</v>
      </c>
      <c r="L11" s="89">
        <v>70</v>
      </c>
      <c r="M11" s="15">
        <v>0</v>
      </c>
      <c r="N11" s="30">
        <f>SUM(K11+L11)*M11</f>
        <v>0</v>
      </c>
    </row>
    <row r="12" spans="1:14" s="37" customFormat="1" ht="15.75">
      <c r="A12" s="32"/>
      <c r="B12" s="33"/>
      <c r="C12" s="32"/>
      <c r="D12" s="32"/>
      <c r="E12" s="89"/>
      <c r="F12" s="89"/>
      <c r="G12" s="15"/>
      <c r="H12" s="15"/>
      <c r="J12" s="32"/>
      <c r="K12" s="89"/>
      <c r="L12" s="89"/>
      <c r="M12" s="15"/>
      <c r="N12" s="15"/>
    </row>
    <row r="13" spans="1:14" s="37" customFormat="1" ht="15.75">
      <c r="A13" s="40"/>
      <c r="B13" s="33"/>
      <c r="C13" s="32"/>
      <c r="D13" s="32"/>
      <c r="E13" s="89"/>
      <c r="F13" s="89"/>
      <c r="G13" s="15"/>
      <c r="H13" s="15"/>
      <c r="J13" s="32"/>
      <c r="K13" s="89"/>
      <c r="L13" s="89"/>
      <c r="M13" s="15"/>
      <c r="N13" s="15"/>
    </row>
    <row r="14" spans="1:14" s="37" customFormat="1" ht="92.25">
      <c r="A14" s="32">
        <v>4</v>
      </c>
      <c r="B14" s="41" t="s">
        <v>77</v>
      </c>
      <c r="C14" s="42"/>
      <c r="D14" s="42"/>
      <c r="E14" s="89"/>
      <c r="F14" s="89"/>
      <c r="G14" s="15"/>
      <c r="H14" s="15"/>
      <c r="J14" s="42"/>
      <c r="K14" s="89"/>
      <c r="L14" s="89"/>
      <c r="M14" s="15"/>
      <c r="N14" s="15"/>
    </row>
    <row r="15" spans="1:14" s="37" customFormat="1" ht="21">
      <c r="A15" s="32"/>
      <c r="B15" s="43" t="s">
        <v>32</v>
      </c>
      <c r="C15" s="44">
        <v>12</v>
      </c>
      <c r="D15" s="42" t="s">
        <v>33</v>
      </c>
      <c r="E15" s="89">
        <v>4000</v>
      </c>
      <c r="F15" s="89">
        <v>500</v>
      </c>
      <c r="G15" s="15">
        <v>12</v>
      </c>
      <c r="H15" s="30">
        <f>SUM(E15+F15)*G15</f>
        <v>54000</v>
      </c>
      <c r="J15" s="42" t="s">
        <v>33</v>
      </c>
      <c r="K15" s="89">
        <v>4000</v>
      </c>
      <c r="L15" s="89">
        <v>500</v>
      </c>
      <c r="M15" s="15">
        <v>12</v>
      </c>
      <c r="N15" s="30">
        <f>SUM(K15+L15)*M15</f>
        <v>54000</v>
      </c>
    </row>
    <row r="16" spans="1:14" s="37" customFormat="1" ht="15.75">
      <c r="A16" s="32"/>
      <c r="B16" s="43"/>
      <c r="C16" s="44"/>
      <c r="D16" s="42"/>
      <c r="E16" s="89"/>
      <c r="F16" s="89"/>
      <c r="G16" s="15"/>
      <c r="H16" s="15"/>
      <c r="J16" s="42"/>
      <c r="K16" s="89"/>
      <c r="L16" s="89"/>
      <c r="M16" s="15"/>
      <c r="N16" s="15"/>
    </row>
    <row r="17" spans="1:14" s="37" customFormat="1" ht="60.75">
      <c r="A17" s="32">
        <v>5</v>
      </c>
      <c r="B17" s="45" t="s">
        <v>78</v>
      </c>
      <c r="C17" s="42"/>
      <c r="D17" s="42"/>
      <c r="E17" s="89"/>
      <c r="F17" s="89"/>
      <c r="G17" s="15"/>
      <c r="H17" s="15"/>
      <c r="J17" s="42"/>
      <c r="K17" s="89"/>
      <c r="L17" s="89"/>
      <c r="M17" s="15"/>
      <c r="N17" s="15"/>
    </row>
    <row r="18" spans="1:14" s="37" customFormat="1" ht="21">
      <c r="A18" s="32"/>
      <c r="B18" s="46" t="s">
        <v>34</v>
      </c>
      <c r="C18" s="42">
        <v>1</v>
      </c>
      <c r="D18" s="42" t="s">
        <v>10</v>
      </c>
      <c r="E18" s="89">
        <v>29000</v>
      </c>
      <c r="F18" s="89">
        <v>2000</v>
      </c>
      <c r="G18" s="15">
        <v>1</v>
      </c>
      <c r="H18" s="30">
        <f>SUM(E18+F18)*G18</f>
        <v>31000</v>
      </c>
      <c r="J18" s="42" t="s">
        <v>10</v>
      </c>
      <c r="K18" s="89">
        <v>29000</v>
      </c>
      <c r="L18" s="89">
        <v>2000</v>
      </c>
      <c r="M18" s="15">
        <v>1</v>
      </c>
      <c r="N18" s="30">
        <f>SUM(K18+L18)*M18</f>
        <v>31000</v>
      </c>
    </row>
    <row r="19" spans="1:14" s="37" customFormat="1" ht="30.75">
      <c r="A19" s="32">
        <v>6</v>
      </c>
      <c r="B19" s="39" t="s">
        <v>79</v>
      </c>
      <c r="C19" s="47"/>
      <c r="D19" s="47"/>
      <c r="E19" s="89"/>
      <c r="F19" s="89"/>
      <c r="G19" s="15"/>
      <c r="H19" s="15"/>
      <c r="J19" s="47"/>
      <c r="K19" s="89"/>
      <c r="L19" s="89"/>
      <c r="M19" s="15"/>
      <c r="N19" s="15"/>
    </row>
    <row r="20" spans="1:14" s="37" customFormat="1" ht="45">
      <c r="A20" s="32"/>
      <c r="B20" s="33" t="s">
        <v>35</v>
      </c>
      <c r="C20" s="34">
        <v>1</v>
      </c>
      <c r="D20" s="48" t="s">
        <v>23</v>
      </c>
      <c r="E20" s="89">
        <v>0</v>
      </c>
      <c r="F20" s="89">
        <v>0</v>
      </c>
      <c r="G20" s="15"/>
      <c r="H20" s="30">
        <f>SUM(E20+F20)*G20</f>
        <v>0</v>
      </c>
      <c r="J20" s="48" t="s">
        <v>23</v>
      </c>
      <c r="K20" s="89">
        <v>0</v>
      </c>
      <c r="L20" s="89">
        <v>0</v>
      </c>
      <c r="M20" s="15"/>
      <c r="N20" s="30">
        <f>SUM(K20+L20)*M20</f>
        <v>0</v>
      </c>
    </row>
    <row r="21" spans="1:14" s="37" customFormat="1" ht="15.75">
      <c r="A21" s="32"/>
      <c r="B21" s="49"/>
      <c r="C21" s="32"/>
      <c r="D21" s="32"/>
      <c r="E21" s="89"/>
      <c r="F21" s="89"/>
      <c r="G21" s="15"/>
      <c r="H21" s="15"/>
      <c r="J21" s="32"/>
      <c r="K21" s="89"/>
      <c r="L21" s="89"/>
      <c r="M21" s="15"/>
      <c r="N21" s="15"/>
    </row>
    <row r="22" spans="1:14" s="37" customFormat="1" ht="21">
      <c r="A22" s="32">
        <v>7</v>
      </c>
      <c r="B22" s="33" t="s">
        <v>36</v>
      </c>
      <c r="C22" s="32">
        <v>1</v>
      </c>
      <c r="D22" s="32" t="s">
        <v>23</v>
      </c>
      <c r="E22" s="89">
        <v>0</v>
      </c>
      <c r="F22" s="89">
        <v>25000</v>
      </c>
      <c r="G22" s="15">
        <v>1</v>
      </c>
      <c r="H22" s="30">
        <f>SUM(E22+F22)*G22</f>
        <v>25000</v>
      </c>
      <c r="J22" s="32" t="s">
        <v>23</v>
      </c>
      <c r="K22" s="89">
        <v>0</v>
      </c>
      <c r="L22" s="89">
        <v>25000</v>
      </c>
      <c r="M22" s="15">
        <v>1</v>
      </c>
      <c r="N22" s="30">
        <f>SUM(K22+L22)*M22</f>
        <v>25000</v>
      </c>
    </row>
    <row r="23" spans="1:14" s="37" customFormat="1" ht="15.75">
      <c r="A23" s="32"/>
      <c r="B23" s="33"/>
      <c r="C23" s="32"/>
      <c r="D23" s="32"/>
      <c r="E23" s="89"/>
      <c r="F23" s="89"/>
      <c r="G23" s="15"/>
      <c r="H23" s="15"/>
      <c r="J23" s="32"/>
      <c r="K23" s="89"/>
      <c r="L23" s="89"/>
      <c r="M23" s="15"/>
      <c r="N23" s="15"/>
    </row>
    <row r="24" spans="1:14" s="37" customFormat="1" ht="21">
      <c r="A24" s="32">
        <v>8</v>
      </c>
      <c r="B24" s="33" t="s">
        <v>37</v>
      </c>
      <c r="C24" s="32">
        <v>1</v>
      </c>
      <c r="D24" s="32" t="s">
        <v>23</v>
      </c>
      <c r="E24" s="89">
        <v>40000</v>
      </c>
      <c r="F24" s="89">
        <v>20000</v>
      </c>
      <c r="G24" s="15">
        <v>1</v>
      </c>
      <c r="H24" s="30">
        <f>SUM(E24+F24)*G24</f>
        <v>60000</v>
      </c>
      <c r="J24" s="32" t="s">
        <v>23</v>
      </c>
      <c r="K24" s="89">
        <v>40000</v>
      </c>
      <c r="L24" s="89">
        <v>20000</v>
      </c>
      <c r="M24" s="15">
        <v>1</v>
      </c>
      <c r="N24" s="30">
        <f>SUM(K24+L24)*M24</f>
        <v>60000</v>
      </c>
    </row>
    <row r="25" spans="1:14" s="37" customFormat="1" ht="15.75">
      <c r="A25" s="32"/>
      <c r="B25" s="33"/>
      <c r="C25" s="32"/>
      <c r="D25" s="32"/>
      <c r="E25" s="89"/>
      <c r="F25" s="89"/>
      <c r="G25" s="15"/>
      <c r="H25" s="15"/>
      <c r="J25" s="32"/>
      <c r="K25" s="89"/>
      <c r="L25" s="89"/>
      <c r="M25" s="15"/>
      <c r="N25" s="15"/>
    </row>
    <row r="26" spans="1:14" s="37" customFormat="1" ht="30">
      <c r="A26" s="32">
        <v>9</v>
      </c>
      <c r="B26" s="33" t="s">
        <v>38</v>
      </c>
      <c r="C26" s="32">
        <v>1</v>
      </c>
      <c r="D26" s="32" t="s">
        <v>23</v>
      </c>
      <c r="E26" s="89">
        <v>0</v>
      </c>
      <c r="F26" s="89">
        <v>0</v>
      </c>
      <c r="G26" s="15">
        <v>1</v>
      </c>
      <c r="H26" s="30">
        <f>SUM(E26+F26)*G26</f>
        <v>0</v>
      </c>
      <c r="J26" s="32" t="s">
        <v>23</v>
      </c>
      <c r="K26" s="89">
        <v>0</v>
      </c>
      <c r="L26" s="89">
        <v>0</v>
      </c>
      <c r="M26" s="15">
        <v>0</v>
      </c>
      <c r="N26" s="30">
        <f>SUM(K26+L26)*M26</f>
        <v>0</v>
      </c>
    </row>
    <row r="27" spans="1:14" s="85" customFormat="1" ht="21">
      <c r="A27" s="134" t="s">
        <v>47</v>
      </c>
      <c r="B27" s="134"/>
      <c r="C27" s="134"/>
      <c r="D27" s="134"/>
      <c r="E27" s="134"/>
      <c r="F27" s="134"/>
      <c r="G27" s="84"/>
      <c r="H27" s="88">
        <f>SUM(H7:H26)</f>
        <v>774880</v>
      </c>
      <c r="M27" s="84"/>
      <c r="N27" s="88">
        <f>SUM(N7:N26)</f>
        <v>726456.8</v>
      </c>
    </row>
    <row r="28" spans="1:14" s="37" customFormat="1" ht="15">
      <c r="A28" s="50"/>
      <c r="B28" s="51"/>
      <c r="C28" s="52"/>
      <c r="D28" s="52"/>
      <c r="E28" s="53"/>
      <c r="F28" s="53"/>
      <c r="G28" s="54"/>
      <c r="H28" s="54"/>
      <c r="J28" s="52"/>
      <c r="K28" s="53"/>
      <c r="L28" s="53"/>
      <c r="M28" s="54"/>
      <c r="N28" s="54"/>
    </row>
    <row r="29" spans="1:14" s="8" customFormat="1">
      <c r="A29" s="7"/>
      <c r="B29" s="11"/>
      <c r="C29" s="1"/>
      <c r="D29" s="12"/>
      <c r="E29" s="12"/>
      <c r="F29" s="12"/>
      <c r="G29" s="12"/>
      <c r="H29" s="90"/>
      <c r="J29" s="12"/>
      <c r="K29" s="12"/>
      <c r="L29" s="12"/>
      <c r="M29" s="12"/>
      <c r="N29" s="90"/>
    </row>
  </sheetData>
  <mergeCells count="4">
    <mergeCell ref="G1:H1"/>
    <mergeCell ref="A27:F27"/>
    <mergeCell ref="A1:F1"/>
    <mergeCell ref="M1:N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3"/>
  <sheetViews>
    <sheetView topLeftCell="C1" zoomScale="85" zoomScaleNormal="85" zoomScaleSheetLayoutView="100" workbookViewId="0">
      <selection activeCell="M34" sqref="M34"/>
    </sheetView>
  </sheetViews>
  <sheetFormatPr defaultColWidth="9" defaultRowHeight="15"/>
  <cols>
    <col min="1" max="1" width="9.28515625" style="105" customWidth="1"/>
    <col min="2" max="2" width="104.140625" style="105" customWidth="1"/>
    <col min="3" max="3" width="7.42578125" style="122" customWidth="1"/>
    <col min="4" max="4" width="8.28515625" style="122" customWidth="1"/>
    <col min="5" max="6" width="12.7109375" style="123" customWidth="1"/>
    <col min="7" max="7" width="19.7109375" style="123" customWidth="1"/>
    <col min="8" max="8" width="9" style="105"/>
    <col min="9" max="9" width="8.28515625" style="122" customWidth="1"/>
    <col min="10" max="11" width="12.7109375" style="123" customWidth="1"/>
    <col min="12" max="12" width="19.7109375" style="123" customWidth="1"/>
    <col min="13" max="13" width="10" style="105" bestFit="1" customWidth="1"/>
    <col min="14" max="254" width="9" style="105"/>
    <col min="255" max="255" width="9.28515625" style="105" customWidth="1"/>
    <col min="256" max="256" width="51.5703125" style="105" customWidth="1"/>
    <col min="257" max="257" width="5.42578125" style="105" customWidth="1"/>
    <col min="258" max="258" width="8.28515625" style="105" customWidth="1"/>
    <col min="259" max="259" width="12.7109375" style="105" customWidth="1"/>
    <col min="260" max="260" width="19.7109375" style="105" customWidth="1"/>
    <col min="261" max="261" width="18.7109375" style="105" customWidth="1"/>
    <col min="262" max="262" width="13.28515625" style="105" customWidth="1"/>
    <col min="263" max="263" width="15.42578125" style="105" customWidth="1"/>
    <col min="264" max="264" width="12.7109375" style="105" customWidth="1"/>
    <col min="265" max="266" width="11.28515625" style="105" customWidth="1"/>
    <col min="267" max="267" width="11.7109375" style="105" customWidth="1"/>
    <col min="268" max="510" width="9" style="105"/>
    <col min="511" max="511" width="9.28515625" style="105" customWidth="1"/>
    <col min="512" max="512" width="51.5703125" style="105" customWidth="1"/>
    <col min="513" max="513" width="5.42578125" style="105" customWidth="1"/>
    <col min="514" max="514" width="8.28515625" style="105" customWidth="1"/>
    <col min="515" max="515" width="12.7109375" style="105" customWidth="1"/>
    <col min="516" max="516" width="19.7109375" style="105" customWidth="1"/>
    <col min="517" max="517" width="18.7109375" style="105" customWidth="1"/>
    <col min="518" max="518" width="13.28515625" style="105" customWidth="1"/>
    <col min="519" max="519" width="15.42578125" style="105" customWidth="1"/>
    <col min="520" max="520" width="12.7109375" style="105" customWidth="1"/>
    <col min="521" max="522" width="11.28515625" style="105" customWidth="1"/>
    <col min="523" max="523" width="11.7109375" style="105" customWidth="1"/>
    <col min="524" max="766" width="9" style="105"/>
    <col min="767" max="767" width="9.28515625" style="105" customWidth="1"/>
    <col min="768" max="768" width="51.5703125" style="105" customWidth="1"/>
    <col min="769" max="769" width="5.42578125" style="105" customWidth="1"/>
    <col min="770" max="770" width="8.28515625" style="105" customWidth="1"/>
    <col min="771" max="771" width="12.7109375" style="105" customWidth="1"/>
    <col min="772" max="772" width="19.7109375" style="105" customWidth="1"/>
    <col min="773" max="773" width="18.7109375" style="105" customWidth="1"/>
    <col min="774" max="774" width="13.28515625" style="105" customWidth="1"/>
    <col min="775" max="775" width="15.42578125" style="105" customWidth="1"/>
    <col min="776" max="776" width="12.7109375" style="105" customWidth="1"/>
    <col min="777" max="778" width="11.28515625" style="105" customWidth="1"/>
    <col min="779" max="779" width="11.7109375" style="105" customWidth="1"/>
    <col min="780" max="1022" width="9" style="105"/>
    <col min="1023" max="1023" width="9.28515625" style="105" customWidth="1"/>
    <col min="1024" max="1024" width="51.5703125" style="105" customWidth="1"/>
    <col min="1025" max="1025" width="5.42578125" style="105" customWidth="1"/>
    <col min="1026" max="1026" width="8.28515625" style="105" customWidth="1"/>
    <col min="1027" max="1027" width="12.7109375" style="105" customWidth="1"/>
    <col min="1028" max="1028" width="19.7109375" style="105" customWidth="1"/>
    <col min="1029" max="1029" width="18.7109375" style="105" customWidth="1"/>
    <col min="1030" max="1030" width="13.28515625" style="105" customWidth="1"/>
    <col min="1031" max="1031" width="15.42578125" style="105" customWidth="1"/>
    <col min="1032" max="1032" width="12.7109375" style="105" customWidth="1"/>
    <col min="1033" max="1034" width="11.28515625" style="105" customWidth="1"/>
    <col min="1035" max="1035" width="11.7109375" style="105" customWidth="1"/>
    <col min="1036" max="1278" width="9" style="105"/>
    <col min="1279" max="1279" width="9.28515625" style="105" customWidth="1"/>
    <col min="1280" max="1280" width="51.5703125" style="105" customWidth="1"/>
    <col min="1281" max="1281" width="5.42578125" style="105" customWidth="1"/>
    <col min="1282" max="1282" width="8.28515625" style="105" customWidth="1"/>
    <col min="1283" max="1283" width="12.7109375" style="105" customWidth="1"/>
    <col min="1284" max="1284" width="19.7109375" style="105" customWidth="1"/>
    <col min="1285" max="1285" width="18.7109375" style="105" customWidth="1"/>
    <col min="1286" max="1286" width="13.28515625" style="105" customWidth="1"/>
    <col min="1287" max="1287" width="15.42578125" style="105" customWidth="1"/>
    <col min="1288" max="1288" width="12.7109375" style="105" customWidth="1"/>
    <col min="1289" max="1290" width="11.28515625" style="105" customWidth="1"/>
    <col min="1291" max="1291" width="11.7109375" style="105" customWidth="1"/>
    <col min="1292" max="1534" width="9" style="105"/>
    <col min="1535" max="1535" width="9.28515625" style="105" customWidth="1"/>
    <col min="1536" max="1536" width="51.5703125" style="105" customWidth="1"/>
    <col min="1537" max="1537" width="5.42578125" style="105" customWidth="1"/>
    <col min="1538" max="1538" width="8.28515625" style="105" customWidth="1"/>
    <col min="1539" max="1539" width="12.7109375" style="105" customWidth="1"/>
    <col min="1540" max="1540" width="19.7109375" style="105" customWidth="1"/>
    <col min="1541" max="1541" width="18.7109375" style="105" customWidth="1"/>
    <col min="1542" max="1542" width="13.28515625" style="105" customWidth="1"/>
    <col min="1543" max="1543" width="15.42578125" style="105" customWidth="1"/>
    <col min="1544" max="1544" width="12.7109375" style="105" customWidth="1"/>
    <col min="1545" max="1546" width="11.28515625" style="105" customWidth="1"/>
    <col min="1547" max="1547" width="11.7109375" style="105" customWidth="1"/>
    <col min="1548" max="1790" width="9" style="105"/>
    <col min="1791" max="1791" width="9.28515625" style="105" customWidth="1"/>
    <col min="1792" max="1792" width="51.5703125" style="105" customWidth="1"/>
    <col min="1793" max="1793" width="5.42578125" style="105" customWidth="1"/>
    <col min="1794" max="1794" width="8.28515625" style="105" customWidth="1"/>
    <col min="1795" max="1795" width="12.7109375" style="105" customWidth="1"/>
    <col min="1796" max="1796" width="19.7109375" style="105" customWidth="1"/>
    <col min="1797" max="1797" width="18.7109375" style="105" customWidth="1"/>
    <col min="1798" max="1798" width="13.28515625" style="105" customWidth="1"/>
    <col min="1799" max="1799" width="15.42578125" style="105" customWidth="1"/>
    <col min="1800" max="1800" width="12.7109375" style="105" customWidth="1"/>
    <col min="1801" max="1802" width="11.28515625" style="105" customWidth="1"/>
    <col min="1803" max="1803" width="11.7109375" style="105" customWidth="1"/>
    <col min="1804" max="2046" width="9" style="105"/>
    <col min="2047" max="2047" width="9.28515625" style="105" customWidth="1"/>
    <col min="2048" max="2048" width="51.5703125" style="105" customWidth="1"/>
    <col min="2049" max="2049" width="5.42578125" style="105" customWidth="1"/>
    <col min="2050" max="2050" width="8.28515625" style="105" customWidth="1"/>
    <col min="2051" max="2051" width="12.7109375" style="105" customWidth="1"/>
    <col min="2052" max="2052" width="19.7109375" style="105" customWidth="1"/>
    <col min="2053" max="2053" width="18.7109375" style="105" customWidth="1"/>
    <col min="2054" max="2054" width="13.28515625" style="105" customWidth="1"/>
    <col min="2055" max="2055" width="15.42578125" style="105" customWidth="1"/>
    <col min="2056" max="2056" width="12.7109375" style="105" customWidth="1"/>
    <col min="2057" max="2058" width="11.28515625" style="105" customWidth="1"/>
    <col min="2059" max="2059" width="11.7109375" style="105" customWidth="1"/>
    <col min="2060" max="2302" width="9" style="105"/>
    <col min="2303" max="2303" width="9.28515625" style="105" customWidth="1"/>
    <col min="2304" max="2304" width="51.5703125" style="105" customWidth="1"/>
    <col min="2305" max="2305" width="5.42578125" style="105" customWidth="1"/>
    <col min="2306" max="2306" width="8.28515625" style="105" customWidth="1"/>
    <col min="2307" max="2307" width="12.7109375" style="105" customWidth="1"/>
    <col min="2308" max="2308" width="19.7109375" style="105" customWidth="1"/>
    <col min="2309" max="2309" width="18.7109375" style="105" customWidth="1"/>
    <col min="2310" max="2310" width="13.28515625" style="105" customWidth="1"/>
    <col min="2311" max="2311" width="15.42578125" style="105" customWidth="1"/>
    <col min="2312" max="2312" width="12.7109375" style="105" customWidth="1"/>
    <col min="2313" max="2314" width="11.28515625" style="105" customWidth="1"/>
    <col min="2315" max="2315" width="11.7109375" style="105" customWidth="1"/>
    <col min="2316" max="2558" width="9" style="105"/>
    <col min="2559" max="2559" width="9.28515625" style="105" customWidth="1"/>
    <col min="2560" max="2560" width="51.5703125" style="105" customWidth="1"/>
    <col min="2561" max="2561" width="5.42578125" style="105" customWidth="1"/>
    <col min="2562" max="2562" width="8.28515625" style="105" customWidth="1"/>
    <col min="2563" max="2563" width="12.7109375" style="105" customWidth="1"/>
    <col min="2564" max="2564" width="19.7109375" style="105" customWidth="1"/>
    <col min="2565" max="2565" width="18.7109375" style="105" customWidth="1"/>
    <col min="2566" max="2566" width="13.28515625" style="105" customWidth="1"/>
    <col min="2567" max="2567" width="15.42578125" style="105" customWidth="1"/>
    <col min="2568" max="2568" width="12.7109375" style="105" customWidth="1"/>
    <col min="2569" max="2570" width="11.28515625" style="105" customWidth="1"/>
    <col min="2571" max="2571" width="11.7109375" style="105" customWidth="1"/>
    <col min="2572" max="2814" width="9" style="105"/>
    <col min="2815" max="2815" width="9.28515625" style="105" customWidth="1"/>
    <col min="2816" max="2816" width="51.5703125" style="105" customWidth="1"/>
    <col min="2817" max="2817" width="5.42578125" style="105" customWidth="1"/>
    <col min="2818" max="2818" width="8.28515625" style="105" customWidth="1"/>
    <col min="2819" max="2819" width="12.7109375" style="105" customWidth="1"/>
    <col min="2820" max="2820" width="19.7109375" style="105" customWidth="1"/>
    <col min="2821" max="2821" width="18.7109375" style="105" customWidth="1"/>
    <col min="2822" max="2822" width="13.28515625" style="105" customWidth="1"/>
    <col min="2823" max="2823" width="15.42578125" style="105" customWidth="1"/>
    <col min="2824" max="2824" width="12.7109375" style="105" customWidth="1"/>
    <col min="2825" max="2826" width="11.28515625" style="105" customWidth="1"/>
    <col min="2827" max="2827" width="11.7109375" style="105" customWidth="1"/>
    <col min="2828" max="3070" width="9" style="105"/>
    <col min="3071" max="3071" width="9.28515625" style="105" customWidth="1"/>
    <col min="3072" max="3072" width="51.5703125" style="105" customWidth="1"/>
    <col min="3073" max="3073" width="5.42578125" style="105" customWidth="1"/>
    <col min="3074" max="3074" width="8.28515625" style="105" customWidth="1"/>
    <col min="3075" max="3075" width="12.7109375" style="105" customWidth="1"/>
    <col min="3076" max="3076" width="19.7109375" style="105" customWidth="1"/>
    <col min="3077" max="3077" width="18.7109375" style="105" customWidth="1"/>
    <col min="3078" max="3078" width="13.28515625" style="105" customWidth="1"/>
    <col min="3079" max="3079" width="15.42578125" style="105" customWidth="1"/>
    <col min="3080" max="3080" width="12.7109375" style="105" customWidth="1"/>
    <col min="3081" max="3082" width="11.28515625" style="105" customWidth="1"/>
    <col min="3083" max="3083" width="11.7109375" style="105" customWidth="1"/>
    <col min="3084" max="3326" width="9" style="105"/>
    <col min="3327" max="3327" width="9.28515625" style="105" customWidth="1"/>
    <col min="3328" max="3328" width="51.5703125" style="105" customWidth="1"/>
    <col min="3329" max="3329" width="5.42578125" style="105" customWidth="1"/>
    <col min="3330" max="3330" width="8.28515625" style="105" customWidth="1"/>
    <col min="3331" max="3331" width="12.7109375" style="105" customWidth="1"/>
    <col min="3332" max="3332" width="19.7109375" style="105" customWidth="1"/>
    <col min="3333" max="3333" width="18.7109375" style="105" customWidth="1"/>
    <col min="3334" max="3334" width="13.28515625" style="105" customWidth="1"/>
    <col min="3335" max="3335" width="15.42578125" style="105" customWidth="1"/>
    <col min="3336" max="3336" width="12.7109375" style="105" customWidth="1"/>
    <col min="3337" max="3338" width="11.28515625" style="105" customWidth="1"/>
    <col min="3339" max="3339" width="11.7109375" style="105" customWidth="1"/>
    <col min="3340" max="3582" width="9" style="105"/>
    <col min="3583" max="3583" width="9.28515625" style="105" customWidth="1"/>
    <col min="3584" max="3584" width="51.5703125" style="105" customWidth="1"/>
    <col min="3585" max="3585" width="5.42578125" style="105" customWidth="1"/>
    <col min="3586" max="3586" width="8.28515625" style="105" customWidth="1"/>
    <col min="3587" max="3587" width="12.7109375" style="105" customWidth="1"/>
    <col min="3588" max="3588" width="19.7109375" style="105" customWidth="1"/>
    <col min="3589" max="3589" width="18.7109375" style="105" customWidth="1"/>
    <col min="3590" max="3590" width="13.28515625" style="105" customWidth="1"/>
    <col min="3591" max="3591" width="15.42578125" style="105" customWidth="1"/>
    <col min="3592" max="3592" width="12.7109375" style="105" customWidth="1"/>
    <col min="3593" max="3594" width="11.28515625" style="105" customWidth="1"/>
    <col min="3595" max="3595" width="11.7109375" style="105" customWidth="1"/>
    <col min="3596" max="3838" width="9" style="105"/>
    <col min="3839" max="3839" width="9.28515625" style="105" customWidth="1"/>
    <col min="3840" max="3840" width="51.5703125" style="105" customWidth="1"/>
    <col min="3841" max="3841" width="5.42578125" style="105" customWidth="1"/>
    <col min="3842" max="3842" width="8.28515625" style="105" customWidth="1"/>
    <col min="3843" max="3843" width="12.7109375" style="105" customWidth="1"/>
    <col min="3844" max="3844" width="19.7109375" style="105" customWidth="1"/>
    <col min="3845" max="3845" width="18.7109375" style="105" customWidth="1"/>
    <col min="3846" max="3846" width="13.28515625" style="105" customWidth="1"/>
    <col min="3847" max="3847" width="15.42578125" style="105" customWidth="1"/>
    <col min="3848" max="3848" width="12.7109375" style="105" customWidth="1"/>
    <col min="3849" max="3850" width="11.28515625" style="105" customWidth="1"/>
    <col min="3851" max="3851" width="11.7109375" style="105" customWidth="1"/>
    <col min="3852" max="4094" width="9" style="105"/>
    <col min="4095" max="4095" width="9.28515625" style="105" customWidth="1"/>
    <col min="4096" max="4096" width="51.5703125" style="105" customWidth="1"/>
    <col min="4097" max="4097" width="5.42578125" style="105" customWidth="1"/>
    <col min="4098" max="4098" width="8.28515625" style="105" customWidth="1"/>
    <col min="4099" max="4099" width="12.7109375" style="105" customWidth="1"/>
    <col min="4100" max="4100" width="19.7109375" style="105" customWidth="1"/>
    <col min="4101" max="4101" width="18.7109375" style="105" customWidth="1"/>
    <col min="4102" max="4102" width="13.28515625" style="105" customWidth="1"/>
    <col min="4103" max="4103" width="15.42578125" style="105" customWidth="1"/>
    <col min="4104" max="4104" width="12.7109375" style="105" customWidth="1"/>
    <col min="4105" max="4106" width="11.28515625" style="105" customWidth="1"/>
    <col min="4107" max="4107" width="11.7109375" style="105" customWidth="1"/>
    <col min="4108" max="4350" width="9" style="105"/>
    <col min="4351" max="4351" width="9.28515625" style="105" customWidth="1"/>
    <col min="4352" max="4352" width="51.5703125" style="105" customWidth="1"/>
    <col min="4353" max="4353" width="5.42578125" style="105" customWidth="1"/>
    <col min="4354" max="4354" width="8.28515625" style="105" customWidth="1"/>
    <col min="4355" max="4355" width="12.7109375" style="105" customWidth="1"/>
    <col min="4356" max="4356" width="19.7109375" style="105" customWidth="1"/>
    <col min="4357" max="4357" width="18.7109375" style="105" customWidth="1"/>
    <col min="4358" max="4358" width="13.28515625" style="105" customWidth="1"/>
    <col min="4359" max="4359" width="15.42578125" style="105" customWidth="1"/>
    <col min="4360" max="4360" width="12.7109375" style="105" customWidth="1"/>
    <col min="4361" max="4362" width="11.28515625" style="105" customWidth="1"/>
    <col min="4363" max="4363" width="11.7109375" style="105" customWidth="1"/>
    <col min="4364" max="4606" width="9" style="105"/>
    <col min="4607" max="4607" width="9.28515625" style="105" customWidth="1"/>
    <col min="4608" max="4608" width="51.5703125" style="105" customWidth="1"/>
    <col min="4609" max="4609" width="5.42578125" style="105" customWidth="1"/>
    <col min="4610" max="4610" width="8.28515625" style="105" customWidth="1"/>
    <col min="4611" max="4611" width="12.7109375" style="105" customWidth="1"/>
    <col min="4612" max="4612" width="19.7109375" style="105" customWidth="1"/>
    <col min="4613" max="4613" width="18.7109375" style="105" customWidth="1"/>
    <col min="4614" max="4614" width="13.28515625" style="105" customWidth="1"/>
    <col min="4615" max="4615" width="15.42578125" style="105" customWidth="1"/>
    <col min="4616" max="4616" width="12.7109375" style="105" customWidth="1"/>
    <col min="4617" max="4618" width="11.28515625" style="105" customWidth="1"/>
    <col min="4619" max="4619" width="11.7109375" style="105" customWidth="1"/>
    <col min="4620" max="4862" width="9" style="105"/>
    <col min="4863" max="4863" width="9.28515625" style="105" customWidth="1"/>
    <col min="4864" max="4864" width="51.5703125" style="105" customWidth="1"/>
    <col min="4865" max="4865" width="5.42578125" style="105" customWidth="1"/>
    <col min="4866" max="4866" width="8.28515625" style="105" customWidth="1"/>
    <col min="4867" max="4867" width="12.7109375" style="105" customWidth="1"/>
    <col min="4868" max="4868" width="19.7109375" style="105" customWidth="1"/>
    <col min="4869" max="4869" width="18.7109375" style="105" customWidth="1"/>
    <col min="4870" max="4870" width="13.28515625" style="105" customWidth="1"/>
    <col min="4871" max="4871" width="15.42578125" style="105" customWidth="1"/>
    <col min="4872" max="4872" width="12.7109375" style="105" customWidth="1"/>
    <col min="4873" max="4874" width="11.28515625" style="105" customWidth="1"/>
    <col min="4875" max="4875" width="11.7109375" style="105" customWidth="1"/>
    <col min="4876" max="5118" width="9" style="105"/>
    <col min="5119" max="5119" width="9.28515625" style="105" customWidth="1"/>
    <col min="5120" max="5120" width="51.5703125" style="105" customWidth="1"/>
    <col min="5121" max="5121" width="5.42578125" style="105" customWidth="1"/>
    <col min="5122" max="5122" width="8.28515625" style="105" customWidth="1"/>
    <col min="5123" max="5123" width="12.7109375" style="105" customWidth="1"/>
    <col min="5124" max="5124" width="19.7109375" style="105" customWidth="1"/>
    <col min="5125" max="5125" width="18.7109375" style="105" customWidth="1"/>
    <col min="5126" max="5126" width="13.28515625" style="105" customWidth="1"/>
    <col min="5127" max="5127" width="15.42578125" style="105" customWidth="1"/>
    <col min="5128" max="5128" width="12.7109375" style="105" customWidth="1"/>
    <col min="5129" max="5130" width="11.28515625" style="105" customWidth="1"/>
    <col min="5131" max="5131" width="11.7109375" style="105" customWidth="1"/>
    <col min="5132" max="5374" width="9" style="105"/>
    <col min="5375" max="5375" width="9.28515625" style="105" customWidth="1"/>
    <col min="5376" max="5376" width="51.5703125" style="105" customWidth="1"/>
    <col min="5377" max="5377" width="5.42578125" style="105" customWidth="1"/>
    <col min="5378" max="5378" width="8.28515625" style="105" customWidth="1"/>
    <col min="5379" max="5379" width="12.7109375" style="105" customWidth="1"/>
    <col min="5380" max="5380" width="19.7109375" style="105" customWidth="1"/>
    <col min="5381" max="5381" width="18.7109375" style="105" customWidth="1"/>
    <col min="5382" max="5382" width="13.28515625" style="105" customWidth="1"/>
    <col min="5383" max="5383" width="15.42578125" style="105" customWidth="1"/>
    <col min="5384" max="5384" width="12.7109375" style="105" customWidth="1"/>
    <col min="5385" max="5386" width="11.28515625" style="105" customWidth="1"/>
    <col min="5387" max="5387" width="11.7109375" style="105" customWidth="1"/>
    <col min="5388" max="5630" width="9" style="105"/>
    <col min="5631" max="5631" width="9.28515625" style="105" customWidth="1"/>
    <col min="5632" max="5632" width="51.5703125" style="105" customWidth="1"/>
    <col min="5633" max="5633" width="5.42578125" style="105" customWidth="1"/>
    <col min="5634" max="5634" width="8.28515625" style="105" customWidth="1"/>
    <col min="5635" max="5635" width="12.7109375" style="105" customWidth="1"/>
    <col min="5636" max="5636" width="19.7109375" style="105" customWidth="1"/>
    <col min="5637" max="5637" width="18.7109375" style="105" customWidth="1"/>
    <col min="5638" max="5638" width="13.28515625" style="105" customWidth="1"/>
    <col min="5639" max="5639" width="15.42578125" style="105" customWidth="1"/>
    <col min="5640" max="5640" width="12.7109375" style="105" customWidth="1"/>
    <col min="5641" max="5642" width="11.28515625" style="105" customWidth="1"/>
    <col min="5643" max="5643" width="11.7109375" style="105" customWidth="1"/>
    <col min="5644" max="5886" width="9" style="105"/>
    <col min="5887" max="5887" width="9.28515625" style="105" customWidth="1"/>
    <col min="5888" max="5888" width="51.5703125" style="105" customWidth="1"/>
    <col min="5889" max="5889" width="5.42578125" style="105" customWidth="1"/>
    <col min="5890" max="5890" width="8.28515625" style="105" customWidth="1"/>
    <col min="5891" max="5891" width="12.7109375" style="105" customWidth="1"/>
    <col min="5892" max="5892" width="19.7109375" style="105" customWidth="1"/>
    <col min="5893" max="5893" width="18.7109375" style="105" customWidth="1"/>
    <col min="5894" max="5894" width="13.28515625" style="105" customWidth="1"/>
    <col min="5895" max="5895" width="15.42578125" style="105" customWidth="1"/>
    <col min="5896" max="5896" width="12.7109375" style="105" customWidth="1"/>
    <col min="5897" max="5898" width="11.28515625" style="105" customWidth="1"/>
    <col min="5899" max="5899" width="11.7109375" style="105" customWidth="1"/>
    <col min="5900" max="6142" width="9" style="105"/>
    <col min="6143" max="6143" width="9.28515625" style="105" customWidth="1"/>
    <col min="6144" max="6144" width="51.5703125" style="105" customWidth="1"/>
    <col min="6145" max="6145" width="5.42578125" style="105" customWidth="1"/>
    <col min="6146" max="6146" width="8.28515625" style="105" customWidth="1"/>
    <col min="6147" max="6147" width="12.7109375" style="105" customWidth="1"/>
    <col min="6148" max="6148" width="19.7109375" style="105" customWidth="1"/>
    <col min="6149" max="6149" width="18.7109375" style="105" customWidth="1"/>
    <col min="6150" max="6150" width="13.28515625" style="105" customWidth="1"/>
    <col min="6151" max="6151" width="15.42578125" style="105" customWidth="1"/>
    <col min="6152" max="6152" width="12.7109375" style="105" customWidth="1"/>
    <col min="6153" max="6154" width="11.28515625" style="105" customWidth="1"/>
    <col min="6155" max="6155" width="11.7109375" style="105" customWidth="1"/>
    <col min="6156" max="6398" width="9" style="105"/>
    <col min="6399" max="6399" width="9.28515625" style="105" customWidth="1"/>
    <col min="6400" max="6400" width="51.5703125" style="105" customWidth="1"/>
    <col min="6401" max="6401" width="5.42578125" style="105" customWidth="1"/>
    <col min="6402" max="6402" width="8.28515625" style="105" customWidth="1"/>
    <col min="6403" max="6403" width="12.7109375" style="105" customWidth="1"/>
    <col min="6404" max="6404" width="19.7109375" style="105" customWidth="1"/>
    <col min="6405" max="6405" width="18.7109375" style="105" customWidth="1"/>
    <col min="6406" max="6406" width="13.28515625" style="105" customWidth="1"/>
    <col min="6407" max="6407" width="15.42578125" style="105" customWidth="1"/>
    <col min="6408" max="6408" width="12.7109375" style="105" customWidth="1"/>
    <col min="6409" max="6410" width="11.28515625" style="105" customWidth="1"/>
    <col min="6411" max="6411" width="11.7109375" style="105" customWidth="1"/>
    <col min="6412" max="6654" width="9" style="105"/>
    <col min="6655" max="6655" width="9.28515625" style="105" customWidth="1"/>
    <col min="6656" max="6656" width="51.5703125" style="105" customWidth="1"/>
    <col min="6657" max="6657" width="5.42578125" style="105" customWidth="1"/>
    <col min="6658" max="6658" width="8.28515625" style="105" customWidth="1"/>
    <col min="6659" max="6659" width="12.7109375" style="105" customWidth="1"/>
    <col min="6660" max="6660" width="19.7109375" style="105" customWidth="1"/>
    <col min="6661" max="6661" width="18.7109375" style="105" customWidth="1"/>
    <col min="6662" max="6662" width="13.28515625" style="105" customWidth="1"/>
    <col min="6663" max="6663" width="15.42578125" style="105" customWidth="1"/>
    <col min="6664" max="6664" width="12.7109375" style="105" customWidth="1"/>
    <col min="6665" max="6666" width="11.28515625" style="105" customWidth="1"/>
    <col min="6667" max="6667" width="11.7109375" style="105" customWidth="1"/>
    <col min="6668" max="6910" width="9" style="105"/>
    <col min="6911" max="6911" width="9.28515625" style="105" customWidth="1"/>
    <col min="6912" max="6912" width="51.5703125" style="105" customWidth="1"/>
    <col min="6913" max="6913" width="5.42578125" style="105" customWidth="1"/>
    <col min="6914" max="6914" width="8.28515625" style="105" customWidth="1"/>
    <col min="6915" max="6915" width="12.7109375" style="105" customWidth="1"/>
    <col min="6916" max="6916" width="19.7109375" style="105" customWidth="1"/>
    <col min="6917" max="6917" width="18.7109375" style="105" customWidth="1"/>
    <col min="6918" max="6918" width="13.28515625" style="105" customWidth="1"/>
    <col min="6919" max="6919" width="15.42578125" style="105" customWidth="1"/>
    <col min="6920" max="6920" width="12.7109375" style="105" customWidth="1"/>
    <col min="6921" max="6922" width="11.28515625" style="105" customWidth="1"/>
    <col min="6923" max="6923" width="11.7109375" style="105" customWidth="1"/>
    <col min="6924" max="7166" width="9" style="105"/>
    <col min="7167" max="7167" width="9.28515625" style="105" customWidth="1"/>
    <col min="7168" max="7168" width="51.5703125" style="105" customWidth="1"/>
    <col min="7169" max="7169" width="5.42578125" style="105" customWidth="1"/>
    <col min="7170" max="7170" width="8.28515625" style="105" customWidth="1"/>
    <col min="7171" max="7171" width="12.7109375" style="105" customWidth="1"/>
    <col min="7172" max="7172" width="19.7109375" style="105" customWidth="1"/>
    <col min="7173" max="7173" width="18.7109375" style="105" customWidth="1"/>
    <col min="7174" max="7174" width="13.28515625" style="105" customWidth="1"/>
    <col min="7175" max="7175" width="15.42578125" style="105" customWidth="1"/>
    <col min="7176" max="7176" width="12.7109375" style="105" customWidth="1"/>
    <col min="7177" max="7178" width="11.28515625" style="105" customWidth="1"/>
    <col min="7179" max="7179" width="11.7109375" style="105" customWidth="1"/>
    <col min="7180" max="7422" width="9" style="105"/>
    <col min="7423" max="7423" width="9.28515625" style="105" customWidth="1"/>
    <col min="7424" max="7424" width="51.5703125" style="105" customWidth="1"/>
    <col min="7425" max="7425" width="5.42578125" style="105" customWidth="1"/>
    <col min="7426" max="7426" width="8.28515625" style="105" customWidth="1"/>
    <col min="7427" max="7427" width="12.7109375" style="105" customWidth="1"/>
    <col min="7428" max="7428" width="19.7109375" style="105" customWidth="1"/>
    <col min="7429" max="7429" width="18.7109375" style="105" customWidth="1"/>
    <col min="7430" max="7430" width="13.28515625" style="105" customWidth="1"/>
    <col min="7431" max="7431" width="15.42578125" style="105" customWidth="1"/>
    <col min="7432" max="7432" width="12.7109375" style="105" customWidth="1"/>
    <col min="7433" max="7434" width="11.28515625" style="105" customWidth="1"/>
    <col min="7435" max="7435" width="11.7109375" style="105" customWidth="1"/>
    <col min="7436" max="7678" width="9" style="105"/>
    <col min="7679" max="7679" width="9.28515625" style="105" customWidth="1"/>
    <col min="7680" max="7680" width="51.5703125" style="105" customWidth="1"/>
    <col min="7681" max="7681" width="5.42578125" style="105" customWidth="1"/>
    <col min="7682" max="7682" width="8.28515625" style="105" customWidth="1"/>
    <col min="7683" max="7683" width="12.7109375" style="105" customWidth="1"/>
    <col min="7684" max="7684" width="19.7109375" style="105" customWidth="1"/>
    <col min="7685" max="7685" width="18.7109375" style="105" customWidth="1"/>
    <col min="7686" max="7686" width="13.28515625" style="105" customWidth="1"/>
    <col min="7687" max="7687" width="15.42578125" style="105" customWidth="1"/>
    <col min="7688" max="7688" width="12.7109375" style="105" customWidth="1"/>
    <col min="7689" max="7690" width="11.28515625" style="105" customWidth="1"/>
    <col min="7691" max="7691" width="11.7109375" style="105" customWidth="1"/>
    <col min="7692" max="7934" width="9" style="105"/>
    <col min="7935" max="7935" width="9.28515625" style="105" customWidth="1"/>
    <col min="7936" max="7936" width="51.5703125" style="105" customWidth="1"/>
    <col min="7937" max="7937" width="5.42578125" style="105" customWidth="1"/>
    <col min="7938" max="7938" width="8.28515625" style="105" customWidth="1"/>
    <col min="7939" max="7939" width="12.7109375" style="105" customWidth="1"/>
    <col min="7940" max="7940" width="19.7109375" style="105" customWidth="1"/>
    <col min="7941" max="7941" width="18.7109375" style="105" customWidth="1"/>
    <col min="7942" max="7942" width="13.28515625" style="105" customWidth="1"/>
    <col min="7943" max="7943" width="15.42578125" style="105" customWidth="1"/>
    <col min="7944" max="7944" width="12.7109375" style="105" customWidth="1"/>
    <col min="7945" max="7946" width="11.28515625" style="105" customWidth="1"/>
    <col min="7947" max="7947" width="11.7109375" style="105" customWidth="1"/>
    <col min="7948" max="8190" width="9" style="105"/>
    <col min="8191" max="8191" width="9.28515625" style="105" customWidth="1"/>
    <col min="8192" max="8192" width="51.5703125" style="105" customWidth="1"/>
    <col min="8193" max="8193" width="5.42578125" style="105" customWidth="1"/>
    <col min="8194" max="8194" width="8.28515625" style="105" customWidth="1"/>
    <col min="8195" max="8195" width="12.7109375" style="105" customWidth="1"/>
    <col min="8196" max="8196" width="19.7109375" style="105" customWidth="1"/>
    <col min="8197" max="8197" width="18.7109375" style="105" customWidth="1"/>
    <col min="8198" max="8198" width="13.28515625" style="105" customWidth="1"/>
    <col min="8199" max="8199" width="15.42578125" style="105" customWidth="1"/>
    <col min="8200" max="8200" width="12.7109375" style="105" customWidth="1"/>
    <col min="8201" max="8202" width="11.28515625" style="105" customWidth="1"/>
    <col min="8203" max="8203" width="11.7109375" style="105" customWidth="1"/>
    <col min="8204" max="8446" width="9" style="105"/>
    <col min="8447" max="8447" width="9.28515625" style="105" customWidth="1"/>
    <col min="8448" max="8448" width="51.5703125" style="105" customWidth="1"/>
    <col min="8449" max="8449" width="5.42578125" style="105" customWidth="1"/>
    <col min="8450" max="8450" width="8.28515625" style="105" customWidth="1"/>
    <col min="8451" max="8451" width="12.7109375" style="105" customWidth="1"/>
    <col min="8452" max="8452" width="19.7109375" style="105" customWidth="1"/>
    <col min="8453" max="8453" width="18.7109375" style="105" customWidth="1"/>
    <col min="8454" max="8454" width="13.28515625" style="105" customWidth="1"/>
    <col min="8455" max="8455" width="15.42578125" style="105" customWidth="1"/>
    <col min="8456" max="8456" width="12.7109375" style="105" customWidth="1"/>
    <col min="8457" max="8458" width="11.28515625" style="105" customWidth="1"/>
    <col min="8459" max="8459" width="11.7109375" style="105" customWidth="1"/>
    <col min="8460" max="8702" width="9" style="105"/>
    <col min="8703" max="8703" width="9.28515625" style="105" customWidth="1"/>
    <col min="8704" max="8704" width="51.5703125" style="105" customWidth="1"/>
    <col min="8705" max="8705" width="5.42578125" style="105" customWidth="1"/>
    <col min="8706" max="8706" width="8.28515625" style="105" customWidth="1"/>
    <col min="8707" max="8707" width="12.7109375" style="105" customWidth="1"/>
    <col min="8708" max="8708" width="19.7109375" style="105" customWidth="1"/>
    <col min="8709" max="8709" width="18.7109375" style="105" customWidth="1"/>
    <col min="8710" max="8710" width="13.28515625" style="105" customWidth="1"/>
    <col min="8711" max="8711" width="15.42578125" style="105" customWidth="1"/>
    <col min="8712" max="8712" width="12.7109375" style="105" customWidth="1"/>
    <col min="8713" max="8714" width="11.28515625" style="105" customWidth="1"/>
    <col min="8715" max="8715" width="11.7109375" style="105" customWidth="1"/>
    <col min="8716" max="8958" width="9" style="105"/>
    <col min="8959" max="8959" width="9.28515625" style="105" customWidth="1"/>
    <col min="8960" max="8960" width="51.5703125" style="105" customWidth="1"/>
    <col min="8961" max="8961" width="5.42578125" style="105" customWidth="1"/>
    <col min="8962" max="8962" width="8.28515625" style="105" customWidth="1"/>
    <col min="8963" max="8963" width="12.7109375" style="105" customWidth="1"/>
    <col min="8964" max="8964" width="19.7109375" style="105" customWidth="1"/>
    <col min="8965" max="8965" width="18.7109375" style="105" customWidth="1"/>
    <col min="8966" max="8966" width="13.28515625" style="105" customWidth="1"/>
    <col min="8967" max="8967" width="15.42578125" style="105" customWidth="1"/>
    <col min="8968" max="8968" width="12.7109375" style="105" customWidth="1"/>
    <col min="8969" max="8970" width="11.28515625" style="105" customWidth="1"/>
    <col min="8971" max="8971" width="11.7109375" style="105" customWidth="1"/>
    <col min="8972" max="9214" width="9" style="105"/>
    <col min="9215" max="9215" width="9.28515625" style="105" customWidth="1"/>
    <col min="9216" max="9216" width="51.5703125" style="105" customWidth="1"/>
    <col min="9217" max="9217" width="5.42578125" style="105" customWidth="1"/>
    <col min="9218" max="9218" width="8.28515625" style="105" customWidth="1"/>
    <col min="9219" max="9219" width="12.7109375" style="105" customWidth="1"/>
    <col min="9220" max="9220" width="19.7109375" style="105" customWidth="1"/>
    <col min="9221" max="9221" width="18.7109375" style="105" customWidth="1"/>
    <col min="9222" max="9222" width="13.28515625" style="105" customWidth="1"/>
    <col min="9223" max="9223" width="15.42578125" style="105" customWidth="1"/>
    <col min="9224" max="9224" width="12.7109375" style="105" customWidth="1"/>
    <col min="9225" max="9226" width="11.28515625" style="105" customWidth="1"/>
    <col min="9227" max="9227" width="11.7109375" style="105" customWidth="1"/>
    <col min="9228" max="9470" width="9" style="105"/>
    <col min="9471" max="9471" width="9.28515625" style="105" customWidth="1"/>
    <col min="9472" max="9472" width="51.5703125" style="105" customWidth="1"/>
    <col min="9473" max="9473" width="5.42578125" style="105" customWidth="1"/>
    <col min="9474" max="9474" width="8.28515625" style="105" customWidth="1"/>
    <col min="9475" max="9475" width="12.7109375" style="105" customWidth="1"/>
    <col min="9476" max="9476" width="19.7109375" style="105" customWidth="1"/>
    <col min="9477" max="9477" width="18.7109375" style="105" customWidth="1"/>
    <col min="9478" max="9478" width="13.28515625" style="105" customWidth="1"/>
    <col min="9479" max="9479" width="15.42578125" style="105" customWidth="1"/>
    <col min="9480" max="9480" width="12.7109375" style="105" customWidth="1"/>
    <col min="9481" max="9482" width="11.28515625" style="105" customWidth="1"/>
    <col min="9483" max="9483" width="11.7109375" style="105" customWidth="1"/>
    <col min="9484" max="9726" width="9" style="105"/>
    <col min="9727" max="9727" width="9.28515625" style="105" customWidth="1"/>
    <col min="9728" max="9728" width="51.5703125" style="105" customWidth="1"/>
    <col min="9729" max="9729" width="5.42578125" style="105" customWidth="1"/>
    <col min="9730" max="9730" width="8.28515625" style="105" customWidth="1"/>
    <col min="9731" max="9731" width="12.7109375" style="105" customWidth="1"/>
    <col min="9732" max="9732" width="19.7109375" style="105" customWidth="1"/>
    <col min="9733" max="9733" width="18.7109375" style="105" customWidth="1"/>
    <col min="9734" max="9734" width="13.28515625" style="105" customWidth="1"/>
    <col min="9735" max="9735" width="15.42578125" style="105" customWidth="1"/>
    <col min="9736" max="9736" width="12.7109375" style="105" customWidth="1"/>
    <col min="9737" max="9738" width="11.28515625" style="105" customWidth="1"/>
    <col min="9739" max="9739" width="11.7109375" style="105" customWidth="1"/>
    <col min="9740" max="9982" width="9" style="105"/>
    <col min="9983" max="9983" width="9.28515625" style="105" customWidth="1"/>
    <col min="9984" max="9984" width="51.5703125" style="105" customWidth="1"/>
    <col min="9985" max="9985" width="5.42578125" style="105" customWidth="1"/>
    <col min="9986" max="9986" width="8.28515625" style="105" customWidth="1"/>
    <col min="9987" max="9987" width="12.7109375" style="105" customWidth="1"/>
    <col min="9988" max="9988" width="19.7109375" style="105" customWidth="1"/>
    <col min="9989" max="9989" width="18.7109375" style="105" customWidth="1"/>
    <col min="9990" max="9990" width="13.28515625" style="105" customWidth="1"/>
    <col min="9991" max="9991" width="15.42578125" style="105" customWidth="1"/>
    <col min="9992" max="9992" width="12.7109375" style="105" customWidth="1"/>
    <col min="9993" max="9994" width="11.28515625" style="105" customWidth="1"/>
    <col min="9995" max="9995" width="11.7109375" style="105" customWidth="1"/>
    <col min="9996" max="10238" width="9" style="105"/>
    <col min="10239" max="10239" width="9.28515625" style="105" customWidth="1"/>
    <col min="10240" max="10240" width="51.5703125" style="105" customWidth="1"/>
    <col min="10241" max="10241" width="5.42578125" style="105" customWidth="1"/>
    <col min="10242" max="10242" width="8.28515625" style="105" customWidth="1"/>
    <col min="10243" max="10243" width="12.7109375" style="105" customWidth="1"/>
    <col min="10244" max="10244" width="19.7109375" style="105" customWidth="1"/>
    <col min="10245" max="10245" width="18.7109375" style="105" customWidth="1"/>
    <col min="10246" max="10246" width="13.28515625" style="105" customWidth="1"/>
    <col min="10247" max="10247" width="15.42578125" style="105" customWidth="1"/>
    <col min="10248" max="10248" width="12.7109375" style="105" customWidth="1"/>
    <col min="10249" max="10250" width="11.28515625" style="105" customWidth="1"/>
    <col min="10251" max="10251" width="11.7109375" style="105" customWidth="1"/>
    <col min="10252" max="10494" width="9" style="105"/>
    <col min="10495" max="10495" width="9.28515625" style="105" customWidth="1"/>
    <col min="10496" max="10496" width="51.5703125" style="105" customWidth="1"/>
    <col min="10497" max="10497" width="5.42578125" style="105" customWidth="1"/>
    <col min="10498" max="10498" width="8.28515625" style="105" customWidth="1"/>
    <col min="10499" max="10499" width="12.7109375" style="105" customWidth="1"/>
    <col min="10500" max="10500" width="19.7109375" style="105" customWidth="1"/>
    <col min="10501" max="10501" width="18.7109375" style="105" customWidth="1"/>
    <col min="10502" max="10502" width="13.28515625" style="105" customWidth="1"/>
    <col min="10503" max="10503" width="15.42578125" style="105" customWidth="1"/>
    <col min="10504" max="10504" width="12.7109375" style="105" customWidth="1"/>
    <col min="10505" max="10506" width="11.28515625" style="105" customWidth="1"/>
    <col min="10507" max="10507" width="11.7109375" style="105" customWidth="1"/>
    <col min="10508" max="10750" width="9" style="105"/>
    <col min="10751" max="10751" width="9.28515625" style="105" customWidth="1"/>
    <col min="10752" max="10752" width="51.5703125" style="105" customWidth="1"/>
    <col min="10753" max="10753" width="5.42578125" style="105" customWidth="1"/>
    <col min="10754" max="10754" width="8.28515625" style="105" customWidth="1"/>
    <col min="10755" max="10755" width="12.7109375" style="105" customWidth="1"/>
    <col min="10756" max="10756" width="19.7109375" style="105" customWidth="1"/>
    <col min="10757" max="10757" width="18.7109375" style="105" customWidth="1"/>
    <col min="10758" max="10758" width="13.28515625" style="105" customWidth="1"/>
    <col min="10759" max="10759" width="15.42578125" style="105" customWidth="1"/>
    <col min="10760" max="10760" width="12.7109375" style="105" customWidth="1"/>
    <col min="10761" max="10762" width="11.28515625" style="105" customWidth="1"/>
    <col min="10763" max="10763" width="11.7109375" style="105" customWidth="1"/>
    <col min="10764" max="11006" width="9" style="105"/>
    <col min="11007" max="11007" width="9.28515625" style="105" customWidth="1"/>
    <col min="11008" max="11008" width="51.5703125" style="105" customWidth="1"/>
    <col min="11009" max="11009" width="5.42578125" style="105" customWidth="1"/>
    <col min="11010" max="11010" width="8.28515625" style="105" customWidth="1"/>
    <col min="11011" max="11011" width="12.7109375" style="105" customWidth="1"/>
    <col min="11012" max="11012" width="19.7109375" style="105" customWidth="1"/>
    <col min="11013" max="11013" width="18.7109375" style="105" customWidth="1"/>
    <col min="11014" max="11014" width="13.28515625" style="105" customWidth="1"/>
    <col min="11015" max="11015" width="15.42578125" style="105" customWidth="1"/>
    <col min="11016" max="11016" width="12.7109375" style="105" customWidth="1"/>
    <col min="11017" max="11018" width="11.28515625" style="105" customWidth="1"/>
    <col min="11019" max="11019" width="11.7109375" style="105" customWidth="1"/>
    <col min="11020" max="11262" width="9" style="105"/>
    <col min="11263" max="11263" width="9.28515625" style="105" customWidth="1"/>
    <col min="11264" max="11264" width="51.5703125" style="105" customWidth="1"/>
    <col min="11265" max="11265" width="5.42578125" style="105" customWidth="1"/>
    <col min="11266" max="11266" width="8.28515625" style="105" customWidth="1"/>
    <col min="11267" max="11267" width="12.7109375" style="105" customWidth="1"/>
    <col min="11268" max="11268" width="19.7109375" style="105" customWidth="1"/>
    <col min="11269" max="11269" width="18.7109375" style="105" customWidth="1"/>
    <col min="11270" max="11270" width="13.28515625" style="105" customWidth="1"/>
    <col min="11271" max="11271" width="15.42578125" style="105" customWidth="1"/>
    <col min="11272" max="11272" width="12.7109375" style="105" customWidth="1"/>
    <col min="11273" max="11274" width="11.28515625" style="105" customWidth="1"/>
    <col min="11275" max="11275" width="11.7109375" style="105" customWidth="1"/>
    <col min="11276" max="11518" width="9" style="105"/>
    <col min="11519" max="11519" width="9.28515625" style="105" customWidth="1"/>
    <col min="11520" max="11520" width="51.5703125" style="105" customWidth="1"/>
    <col min="11521" max="11521" width="5.42578125" style="105" customWidth="1"/>
    <col min="11522" max="11522" width="8.28515625" style="105" customWidth="1"/>
    <col min="11523" max="11523" width="12.7109375" style="105" customWidth="1"/>
    <col min="11524" max="11524" width="19.7109375" style="105" customWidth="1"/>
    <col min="11525" max="11525" width="18.7109375" style="105" customWidth="1"/>
    <col min="11526" max="11526" width="13.28515625" style="105" customWidth="1"/>
    <col min="11527" max="11527" width="15.42578125" style="105" customWidth="1"/>
    <col min="11528" max="11528" width="12.7109375" style="105" customWidth="1"/>
    <col min="11529" max="11530" width="11.28515625" style="105" customWidth="1"/>
    <col min="11531" max="11531" width="11.7109375" style="105" customWidth="1"/>
    <col min="11532" max="11774" width="9" style="105"/>
    <col min="11775" max="11775" width="9.28515625" style="105" customWidth="1"/>
    <col min="11776" max="11776" width="51.5703125" style="105" customWidth="1"/>
    <col min="11777" max="11777" width="5.42578125" style="105" customWidth="1"/>
    <col min="11778" max="11778" width="8.28515625" style="105" customWidth="1"/>
    <col min="11779" max="11779" width="12.7109375" style="105" customWidth="1"/>
    <col min="11780" max="11780" width="19.7109375" style="105" customWidth="1"/>
    <col min="11781" max="11781" width="18.7109375" style="105" customWidth="1"/>
    <col min="11782" max="11782" width="13.28515625" style="105" customWidth="1"/>
    <col min="11783" max="11783" width="15.42578125" style="105" customWidth="1"/>
    <col min="11784" max="11784" width="12.7109375" style="105" customWidth="1"/>
    <col min="11785" max="11786" width="11.28515625" style="105" customWidth="1"/>
    <col min="11787" max="11787" width="11.7109375" style="105" customWidth="1"/>
    <col min="11788" max="12030" width="9" style="105"/>
    <col min="12031" max="12031" width="9.28515625" style="105" customWidth="1"/>
    <col min="12032" max="12032" width="51.5703125" style="105" customWidth="1"/>
    <col min="12033" max="12033" width="5.42578125" style="105" customWidth="1"/>
    <col min="12034" max="12034" width="8.28515625" style="105" customWidth="1"/>
    <col min="12035" max="12035" width="12.7109375" style="105" customWidth="1"/>
    <col min="12036" max="12036" width="19.7109375" style="105" customWidth="1"/>
    <col min="12037" max="12037" width="18.7109375" style="105" customWidth="1"/>
    <col min="12038" max="12038" width="13.28515625" style="105" customWidth="1"/>
    <col min="12039" max="12039" width="15.42578125" style="105" customWidth="1"/>
    <col min="12040" max="12040" width="12.7109375" style="105" customWidth="1"/>
    <col min="12041" max="12042" width="11.28515625" style="105" customWidth="1"/>
    <col min="12043" max="12043" width="11.7109375" style="105" customWidth="1"/>
    <col min="12044" max="12286" width="9" style="105"/>
    <col min="12287" max="12287" width="9.28515625" style="105" customWidth="1"/>
    <col min="12288" max="12288" width="51.5703125" style="105" customWidth="1"/>
    <col min="12289" max="12289" width="5.42578125" style="105" customWidth="1"/>
    <col min="12290" max="12290" width="8.28515625" style="105" customWidth="1"/>
    <col min="12291" max="12291" width="12.7109375" style="105" customWidth="1"/>
    <col min="12292" max="12292" width="19.7109375" style="105" customWidth="1"/>
    <col min="12293" max="12293" width="18.7109375" style="105" customWidth="1"/>
    <col min="12294" max="12294" width="13.28515625" style="105" customWidth="1"/>
    <col min="12295" max="12295" width="15.42578125" style="105" customWidth="1"/>
    <col min="12296" max="12296" width="12.7109375" style="105" customWidth="1"/>
    <col min="12297" max="12298" width="11.28515625" style="105" customWidth="1"/>
    <col min="12299" max="12299" width="11.7109375" style="105" customWidth="1"/>
    <col min="12300" max="12542" width="9" style="105"/>
    <col min="12543" max="12543" width="9.28515625" style="105" customWidth="1"/>
    <col min="12544" max="12544" width="51.5703125" style="105" customWidth="1"/>
    <col min="12545" max="12545" width="5.42578125" style="105" customWidth="1"/>
    <col min="12546" max="12546" width="8.28515625" style="105" customWidth="1"/>
    <col min="12547" max="12547" width="12.7109375" style="105" customWidth="1"/>
    <col min="12548" max="12548" width="19.7109375" style="105" customWidth="1"/>
    <col min="12549" max="12549" width="18.7109375" style="105" customWidth="1"/>
    <col min="12550" max="12550" width="13.28515625" style="105" customWidth="1"/>
    <col min="12551" max="12551" width="15.42578125" style="105" customWidth="1"/>
    <col min="12552" max="12552" width="12.7109375" style="105" customWidth="1"/>
    <col min="12553" max="12554" width="11.28515625" style="105" customWidth="1"/>
    <col min="12555" max="12555" width="11.7109375" style="105" customWidth="1"/>
    <col min="12556" max="12798" width="9" style="105"/>
    <col min="12799" max="12799" width="9.28515625" style="105" customWidth="1"/>
    <col min="12800" max="12800" width="51.5703125" style="105" customWidth="1"/>
    <col min="12801" max="12801" width="5.42578125" style="105" customWidth="1"/>
    <col min="12802" max="12802" width="8.28515625" style="105" customWidth="1"/>
    <col min="12803" max="12803" width="12.7109375" style="105" customWidth="1"/>
    <col min="12804" max="12804" width="19.7109375" style="105" customWidth="1"/>
    <col min="12805" max="12805" width="18.7109375" style="105" customWidth="1"/>
    <col min="12806" max="12806" width="13.28515625" style="105" customWidth="1"/>
    <col min="12807" max="12807" width="15.42578125" style="105" customWidth="1"/>
    <col min="12808" max="12808" width="12.7109375" style="105" customWidth="1"/>
    <col min="12809" max="12810" width="11.28515625" style="105" customWidth="1"/>
    <col min="12811" max="12811" width="11.7109375" style="105" customWidth="1"/>
    <col min="12812" max="13054" width="9" style="105"/>
    <col min="13055" max="13055" width="9.28515625" style="105" customWidth="1"/>
    <col min="13056" max="13056" width="51.5703125" style="105" customWidth="1"/>
    <col min="13057" max="13057" width="5.42578125" style="105" customWidth="1"/>
    <col min="13058" max="13058" width="8.28515625" style="105" customWidth="1"/>
    <col min="13059" max="13059" width="12.7109375" style="105" customWidth="1"/>
    <col min="13060" max="13060" width="19.7109375" style="105" customWidth="1"/>
    <col min="13061" max="13061" width="18.7109375" style="105" customWidth="1"/>
    <col min="13062" max="13062" width="13.28515625" style="105" customWidth="1"/>
    <col min="13063" max="13063" width="15.42578125" style="105" customWidth="1"/>
    <col min="13064" max="13064" width="12.7109375" style="105" customWidth="1"/>
    <col min="13065" max="13066" width="11.28515625" style="105" customWidth="1"/>
    <col min="13067" max="13067" width="11.7109375" style="105" customWidth="1"/>
    <col min="13068" max="13310" width="9" style="105"/>
    <col min="13311" max="13311" width="9.28515625" style="105" customWidth="1"/>
    <col min="13312" max="13312" width="51.5703125" style="105" customWidth="1"/>
    <col min="13313" max="13313" width="5.42578125" style="105" customWidth="1"/>
    <col min="13314" max="13314" width="8.28515625" style="105" customWidth="1"/>
    <col min="13315" max="13315" width="12.7109375" style="105" customWidth="1"/>
    <col min="13316" max="13316" width="19.7109375" style="105" customWidth="1"/>
    <col min="13317" max="13317" width="18.7109375" style="105" customWidth="1"/>
    <col min="13318" max="13318" width="13.28515625" style="105" customWidth="1"/>
    <col min="13319" max="13319" width="15.42578125" style="105" customWidth="1"/>
    <col min="13320" max="13320" width="12.7109375" style="105" customWidth="1"/>
    <col min="13321" max="13322" width="11.28515625" style="105" customWidth="1"/>
    <col min="13323" max="13323" width="11.7109375" style="105" customWidth="1"/>
    <col min="13324" max="13566" width="9" style="105"/>
    <col min="13567" max="13567" width="9.28515625" style="105" customWidth="1"/>
    <col min="13568" max="13568" width="51.5703125" style="105" customWidth="1"/>
    <col min="13569" max="13569" width="5.42578125" style="105" customWidth="1"/>
    <col min="13570" max="13570" width="8.28515625" style="105" customWidth="1"/>
    <col min="13571" max="13571" width="12.7109375" style="105" customWidth="1"/>
    <col min="13572" max="13572" width="19.7109375" style="105" customWidth="1"/>
    <col min="13573" max="13573" width="18.7109375" style="105" customWidth="1"/>
    <col min="13574" max="13574" width="13.28515625" style="105" customWidth="1"/>
    <col min="13575" max="13575" width="15.42578125" style="105" customWidth="1"/>
    <col min="13576" max="13576" width="12.7109375" style="105" customWidth="1"/>
    <col min="13577" max="13578" width="11.28515625" style="105" customWidth="1"/>
    <col min="13579" max="13579" width="11.7109375" style="105" customWidth="1"/>
    <col min="13580" max="13822" width="9" style="105"/>
    <col min="13823" max="13823" width="9.28515625" style="105" customWidth="1"/>
    <col min="13824" max="13824" width="51.5703125" style="105" customWidth="1"/>
    <col min="13825" max="13825" width="5.42578125" style="105" customWidth="1"/>
    <col min="13826" max="13826" width="8.28515625" style="105" customWidth="1"/>
    <col min="13827" max="13827" width="12.7109375" style="105" customWidth="1"/>
    <col min="13828" max="13828" width="19.7109375" style="105" customWidth="1"/>
    <col min="13829" max="13829" width="18.7109375" style="105" customWidth="1"/>
    <col min="13830" max="13830" width="13.28515625" style="105" customWidth="1"/>
    <col min="13831" max="13831" width="15.42578125" style="105" customWidth="1"/>
    <col min="13832" max="13832" width="12.7109375" style="105" customWidth="1"/>
    <col min="13833" max="13834" width="11.28515625" style="105" customWidth="1"/>
    <col min="13835" max="13835" width="11.7109375" style="105" customWidth="1"/>
    <col min="13836" max="14078" width="9" style="105"/>
    <col min="14079" max="14079" width="9.28515625" style="105" customWidth="1"/>
    <col min="14080" max="14080" width="51.5703125" style="105" customWidth="1"/>
    <col min="14081" max="14081" width="5.42578125" style="105" customWidth="1"/>
    <col min="14082" max="14082" width="8.28515625" style="105" customWidth="1"/>
    <col min="14083" max="14083" width="12.7109375" style="105" customWidth="1"/>
    <col min="14084" max="14084" width="19.7109375" style="105" customWidth="1"/>
    <col min="14085" max="14085" width="18.7109375" style="105" customWidth="1"/>
    <col min="14086" max="14086" width="13.28515625" style="105" customWidth="1"/>
    <col min="14087" max="14087" width="15.42578125" style="105" customWidth="1"/>
    <col min="14088" max="14088" width="12.7109375" style="105" customWidth="1"/>
    <col min="14089" max="14090" width="11.28515625" style="105" customWidth="1"/>
    <col min="14091" max="14091" width="11.7109375" style="105" customWidth="1"/>
    <col min="14092" max="14334" width="9" style="105"/>
    <col min="14335" max="14335" width="9.28515625" style="105" customWidth="1"/>
    <col min="14336" max="14336" width="51.5703125" style="105" customWidth="1"/>
    <col min="14337" max="14337" width="5.42578125" style="105" customWidth="1"/>
    <col min="14338" max="14338" width="8.28515625" style="105" customWidth="1"/>
    <col min="14339" max="14339" width="12.7109375" style="105" customWidth="1"/>
    <col min="14340" max="14340" width="19.7109375" style="105" customWidth="1"/>
    <col min="14341" max="14341" width="18.7109375" style="105" customWidth="1"/>
    <col min="14342" max="14342" width="13.28515625" style="105" customWidth="1"/>
    <col min="14343" max="14343" width="15.42578125" style="105" customWidth="1"/>
    <col min="14344" max="14344" width="12.7109375" style="105" customWidth="1"/>
    <col min="14345" max="14346" width="11.28515625" style="105" customWidth="1"/>
    <col min="14347" max="14347" width="11.7109375" style="105" customWidth="1"/>
    <col min="14348" max="14590" width="9" style="105"/>
    <col min="14591" max="14591" width="9.28515625" style="105" customWidth="1"/>
    <col min="14592" max="14592" width="51.5703125" style="105" customWidth="1"/>
    <col min="14593" max="14593" width="5.42578125" style="105" customWidth="1"/>
    <col min="14594" max="14594" width="8.28515625" style="105" customWidth="1"/>
    <col min="14595" max="14595" width="12.7109375" style="105" customWidth="1"/>
    <col min="14596" max="14596" width="19.7109375" style="105" customWidth="1"/>
    <col min="14597" max="14597" width="18.7109375" style="105" customWidth="1"/>
    <col min="14598" max="14598" width="13.28515625" style="105" customWidth="1"/>
    <col min="14599" max="14599" width="15.42578125" style="105" customWidth="1"/>
    <col min="14600" max="14600" width="12.7109375" style="105" customWidth="1"/>
    <col min="14601" max="14602" width="11.28515625" style="105" customWidth="1"/>
    <col min="14603" max="14603" width="11.7109375" style="105" customWidth="1"/>
    <col min="14604" max="14846" width="9" style="105"/>
    <col min="14847" max="14847" width="9.28515625" style="105" customWidth="1"/>
    <col min="14848" max="14848" width="51.5703125" style="105" customWidth="1"/>
    <col min="14849" max="14849" width="5.42578125" style="105" customWidth="1"/>
    <col min="14850" max="14850" width="8.28515625" style="105" customWidth="1"/>
    <col min="14851" max="14851" width="12.7109375" style="105" customWidth="1"/>
    <col min="14852" max="14852" width="19.7109375" style="105" customWidth="1"/>
    <col min="14853" max="14853" width="18.7109375" style="105" customWidth="1"/>
    <col min="14854" max="14854" width="13.28515625" style="105" customWidth="1"/>
    <col min="14855" max="14855" width="15.42578125" style="105" customWidth="1"/>
    <col min="14856" max="14856" width="12.7109375" style="105" customWidth="1"/>
    <col min="14857" max="14858" width="11.28515625" style="105" customWidth="1"/>
    <col min="14859" max="14859" width="11.7109375" style="105" customWidth="1"/>
    <col min="14860" max="15102" width="9" style="105"/>
    <col min="15103" max="15103" width="9.28515625" style="105" customWidth="1"/>
    <col min="15104" max="15104" width="51.5703125" style="105" customWidth="1"/>
    <col min="15105" max="15105" width="5.42578125" style="105" customWidth="1"/>
    <col min="15106" max="15106" width="8.28515625" style="105" customWidth="1"/>
    <col min="15107" max="15107" width="12.7109375" style="105" customWidth="1"/>
    <col min="15108" max="15108" width="19.7109375" style="105" customWidth="1"/>
    <col min="15109" max="15109" width="18.7109375" style="105" customWidth="1"/>
    <col min="15110" max="15110" width="13.28515625" style="105" customWidth="1"/>
    <col min="15111" max="15111" width="15.42578125" style="105" customWidth="1"/>
    <col min="15112" max="15112" width="12.7109375" style="105" customWidth="1"/>
    <col min="15113" max="15114" width="11.28515625" style="105" customWidth="1"/>
    <col min="15115" max="15115" width="11.7109375" style="105" customWidth="1"/>
    <col min="15116" max="15358" width="9" style="105"/>
    <col min="15359" max="15359" width="9.28515625" style="105" customWidth="1"/>
    <col min="15360" max="15360" width="51.5703125" style="105" customWidth="1"/>
    <col min="15361" max="15361" width="5.42578125" style="105" customWidth="1"/>
    <col min="15362" max="15362" width="8.28515625" style="105" customWidth="1"/>
    <col min="15363" max="15363" width="12.7109375" style="105" customWidth="1"/>
    <col min="15364" max="15364" width="19.7109375" style="105" customWidth="1"/>
    <col min="15365" max="15365" width="18.7109375" style="105" customWidth="1"/>
    <col min="15366" max="15366" width="13.28515625" style="105" customWidth="1"/>
    <col min="15367" max="15367" width="15.42578125" style="105" customWidth="1"/>
    <col min="15368" max="15368" width="12.7109375" style="105" customWidth="1"/>
    <col min="15369" max="15370" width="11.28515625" style="105" customWidth="1"/>
    <col min="15371" max="15371" width="11.7109375" style="105" customWidth="1"/>
    <col min="15372" max="15614" width="9" style="105"/>
    <col min="15615" max="15615" width="9.28515625" style="105" customWidth="1"/>
    <col min="15616" max="15616" width="51.5703125" style="105" customWidth="1"/>
    <col min="15617" max="15617" width="5.42578125" style="105" customWidth="1"/>
    <col min="15618" max="15618" width="8.28515625" style="105" customWidth="1"/>
    <col min="15619" max="15619" width="12.7109375" style="105" customWidth="1"/>
    <col min="15620" max="15620" width="19.7109375" style="105" customWidth="1"/>
    <col min="15621" max="15621" width="18.7109375" style="105" customWidth="1"/>
    <col min="15622" max="15622" width="13.28515625" style="105" customWidth="1"/>
    <col min="15623" max="15623" width="15.42578125" style="105" customWidth="1"/>
    <col min="15624" max="15624" width="12.7109375" style="105" customWidth="1"/>
    <col min="15625" max="15626" width="11.28515625" style="105" customWidth="1"/>
    <col min="15627" max="15627" width="11.7109375" style="105" customWidth="1"/>
    <col min="15628" max="15870" width="9" style="105"/>
    <col min="15871" max="15871" width="9.28515625" style="105" customWidth="1"/>
    <col min="15872" max="15872" width="51.5703125" style="105" customWidth="1"/>
    <col min="15873" max="15873" width="5.42578125" style="105" customWidth="1"/>
    <col min="15874" max="15874" width="8.28515625" style="105" customWidth="1"/>
    <col min="15875" max="15875" width="12.7109375" style="105" customWidth="1"/>
    <col min="15876" max="15876" width="19.7109375" style="105" customWidth="1"/>
    <col min="15877" max="15877" width="18.7109375" style="105" customWidth="1"/>
    <col min="15878" max="15878" width="13.28515625" style="105" customWidth="1"/>
    <col min="15879" max="15879" width="15.42578125" style="105" customWidth="1"/>
    <col min="15880" max="15880" width="12.7109375" style="105" customWidth="1"/>
    <col min="15881" max="15882" width="11.28515625" style="105" customWidth="1"/>
    <col min="15883" max="15883" width="11.7109375" style="105" customWidth="1"/>
    <col min="15884" max="16126" width="9" style="105"/>
    <col min="16127" max="16127" width="9.28515625" style="105" customWidth="1"/>
    <col min="16128" max="16128" width="51.5703125" style="105" customWidth="1"/>
    <col min="16129" max="16129" width="5.42578125" style="105" customWidth="1"/>
    <col min="16130" max="16130" width="8.28515625" style="105" customWidth="1"/>
    <col min="16131" max="16131" width="12.7109375" style="105" customWidth="1"/>
    <col min="16132" max="16132" width="19.7109375" style="105" customWidth="1"/>
    <col min="16133" max="16133" width="18.7109375" style="105" customWidth="1"/>
    <col min="16134" max="16134" width="13.28515625" style="105" customWidth="1"/>
    <col min="16135" max="16135" width="15.42578125" style="105" customWidth="1"/>
    <col min="16136" max="16136" width="12.7109375" style="105" customWidth="1"/>
    <col min="16137" max="16138" width="11.28515625" style="105" customWidth="1"/>
    <col min="16139" max="16139" width="11.7109375" style="105" customWidth="1"/>
    <col min="16140" max="16384" width="9" style="105"/>
  </cols>
  <sheetData>
    <row r="1" spans="1:13" s="37" customFormat="1" ht="22.5" customHeight="1">
      <c r="A1" s="137" t="s">
        <v>82</v>
      </c>
      <c r="B1" s="138"/>
      <c r="C1" s="138"/>
      <c r="D1" s="138"/>
      <c r="E1" s="139"/>
      <c r="F1" s="136" t="s">
        <v>101</v>
      </c>
      <c r="G1" s="136"/>
      <c r="K1" s="136" t="s">
        <v>101</v>
      </c>
      <c r="L1" s="136"/>
    </row>
    <row r="2" spans="1:13" s="101" customFormat="1" ht="31.5">
      <c r="A2" s="97" t="s">
        <v>1</v>
      </c>
      <c r="B2" s="97" t="s">
        <v>2</v>
      </c>
      <c r="C2" s="97" t="s">
        <v>3</v>
      </c>
      <c r="D2" s="98" t="s">
        <v>4</v>
      </c>
      <c r="E2" s="99" t="s">
        <v>103</v>
      </c>
      <c r="F2" s="99" t="s">
        <v>83</v>
      </c>
      <c r="G2" s="100" t="s">
        <v>104</v>
      </c>
      <c r="I2" s="98" t="s">
        <v>4</v>
      </c>
      <c r="J2" s="99" t="s">
        <v>103</v>
      </c>
      <c r="K2" s="99" t="s">
        <v>83</v>
      </c>
      <c r="L2" s="100" t="s">
        <v>104</v>
      </c>
    </row>
    <row r="3" spans="1:13" ht="15.75">
      <c r="A3" s="32">
        <v>1</v>
      </c>
      <c r="B3" s="102" t="s">
        <v>52</v>
      </c>
      <c r="C3" s="103"/>
      <c r="D3" s="103"/>
      <c r="E3" s="103"/>
      <c r="F3" s="104"/>
      <c r="G3" s="103"/>
      <c r="I3" s="103"/>
      <c r="J3" s="103"/>
      <c r="K3" s="104"/>
      <c r="L3" s="103"/>
    </row>
    <row r="4" spans="1:13">
      <c r="A4" s="32">
        <v>1.1000000000000001</v>
      </c>
      <c r="B4" s="106" t="s">
        <v>53</v>
      </c>
      <c r="C4" s="107">
        <v>210</v>
      </c>
      <c r="D4" s="32" t="s">
        <v>5</v>
      </c>
      <c r="E4" s="108">
        <v>2350</v>
      </c>
      <c r="F4" s="109">
        <f>143+85</f>
        <v>228</v>
      </c>
      <c r="G4" s="108">
        <f>F4*E4</f>
        <v>535800</v>
      </c>
      <c r="I4" s="32" t="s">
        <v>5</v>
      </c>
      <c r="J4" s="108">
        <v>2350</v>
      </c>
      <c r="K4" s="110">
        <v>450.25</v>
      </c>
      <c r="L4" s="108">
        <f>K4*J4</f>
        <v>1058087.5</v>
      </c>
    </row>
    <row r="5" spans="1:13">
      <c r="A5" s="32">
        <f t="shared" ref="A5:A6" si="0">A4+0.1</f>
        <v>1.2000000000000002</v>
      </c>
      <c r="B5" s="106" t="s">
        <v>54</v>
      </c>
      <c r="C5" s="111">
        <v>75</v>
      </c>
      <c r="D5" s="112" t="s">
        <v>5</v>
      </c>
      <c r="E5" s="108">
        <v>550</v>
      </c>
      <c r="F5" s="109">
        <v>74</v>
      </c>
      <c r="G5" s="108">
        <f t="shared" ref="G5:G6" si="1">F5*E5</f>
        <v>40700</v>
      </c>
      <c r="I5" s="112" t="s">
        <v>5</v>
      </c>
      <c r="J5" s="108">
        <v>550</v>
      </c>
      <c r="K5" s="113">
        <v>65</v>
      </c>
      <c r="L5" s="108">
        <f t="shared" ref="L5:L6" si="2">K5*J5</f>
        <v>35750</v>
      </c>
    </row>
    <row r="6" spans="1:13">
      <c r="A6" s="32">
        <f t="shared" si="0"/>
        <v>1.3000000000000003</v>
      </c>
      <c r="B6" s="106" t="s">
        <v>55</v>
      </c>
      <c r="C6" s="111">
        <v>2</v>
      </c>
      <c r="D6" s="112" t="s">
        <v>6</v>
      </c>
      <c r="E6" s="108">
        <v>5000</v>
      </c>
      <c r="F6" s="109"/>
      <c r="G6" s="108">
        <f t="shared" si="1"/>
        <v>0</v>
      </c>
      <c r="I6" s="112" t="s">
        <v>6</v>
      </c>
      <c r="J6" s="108">
        <v>5000</v>
      </c>
      <c r="K6" s="109"/>
      <c r="L6" s="108">
        <f t="shared" si="2"/>
        <v>0</v>
      </c>
    </row>
    <row r="7" spans="1:13" ht="15.75">
      <c r="A7" s="135" t="s">
        <v>0</v>
      </c>
      <c r="B7" s="135"/>
      <c r="C7" s="135"/>
      <c r="D7" s="135"/>
      <c r="E7" s="135"/>
      <c r="F7" s="114"/>
      <c r="G7" s="115">
        <f>SUM(G4:G6)</f>
        <v>576500</v>
      </c>
      <c r="I7" s="105"/>
      <c r="J7" s="105"/>
      <c r="K7" s="114"/>
      <c r="L7" s="115">
        <f>SUM(L4:L6)</f>
        <v>1093837.5</v>
      </c>
    </row>
    <row r="8" spans="1:13" ht="15.75">
      <c r="A8" s="47">
        <v>1</v>
      </c>
      <c r="B8" s="102" t="s">
        <v>56</v>
      </c>
      <c r="C8" s="103"/>
      <c r="D8" s="103"/>
      <c r="E8" s="103"/>
      <c r="F8" s="104"/>
      <c r="G8" s="103"/>
      <c r="I8" s="103"/>
      <c r="J8" s="103"/>
      <c r="K8" s="104"/>
      <c r="L8" s="103"/>
    </row>
    <row r="9" spans="1:13">
      <c r="A9" s="32">
        <v>1.1000000000000001</v>
      </c>
      <c r="B9" s="106" t="s">
        <v>73</v>
      </c>
      <c r="C9" s="107">
        <v>265</v>
      </c>
      <c r="D9" s="32" t="s">
        <v>5</v>
      </c>
      <c r="E9" s="108">
        <v>2350</v>
      </c>
      <c r="F9" s="109">
        <v>167</v>
      </c>
      <c r="G9" s="108">
        <f t="shared" ref="G9:G11" si="3">F9*E9</f>
        <v>392450</v>
      </c>
      <c r="I9" s="32" t="s">
        <v>5</v>
      </c>
      <c r="J9" s="108">
        <v>2350</v>
      </c>
      <c r="K9" s="110">
        <v>83</v>
      </c>
      <c r="L9" s="108">
        <f t="shared" ref="L9:L11" si="4">K9*J9</f>
        <v>195050</v>
      </c>
    </row>
    <row r="10" spans="1:13">
      <c r="A10" s="32">
        <f t="shared" ref="A10:A11" si="5">A9+0.1</f>
        <v>1.2000000000000002</v>
      </c>
      <c r="B10" s="106" t="s">
        <v>54</v>
      </c>
      <c r="C10" s="111">
        <v>120</v>
      </c>
      <c r="D10" s="112" t="s">
        <v>5</v>
      </c>
      <c r="E10" s="108">
        <v>550</v>
      </c>
      <c r="F10" s="109">
        <v>116</v>
      </c>
      <c r="G10" s="108">
        <f t="shared" si="3"/>
        <v>63800</v>
      </c>
      <c r="I10" s="112" t="s">
        <v>5</v>
      </c>
      <c r="J10" s="108">
        <v>550</v>
      </c>
      <c r="K10" s="113">
        <v>774</v>
      </c>
      <c r="L10" s="108">
        <f t="shared" si="4"/>
        <v>425700</v>
      </c>
    </row>
    <row r="11" spans="1:13">
      <c r="A11" s="32">
        <f t="shared" si="5"/>
        <v>1.3000000000000003</v>
      </c>
      <c r="B11" s="106" t="s">
        <v>55</v>
      </c>
      <c r="C11" s="111">
        <v>2</v>
      </c>
      <c r="D11" s="112" t="s">
        <v>6</v>
      </c>
      <c r="E11" s="108">
        <v>5000</v>
      </c>
      <c r="F11" s="109"/>
      <c r="G11" s="108">
        <f t="shared" si="3"/>
        <v>0</v>
      </c>
      <c r="I11" s="112" t="s">
        <v>6</v>
      </c>
      <c r="J11" s="108">
        <v>5000</v>
      </c>
      <c r="K11" s="109"/>
      <c r="L11" s="108">
        <f t="shared" si="4"/>
        <v>0</v>
      </c>
      <c r="M11" s="116"/>
    </row>
    <row r="12" spans="1:13" ht="15.75">
      <c r="A12" s="135" t="s">
        <v>0</v>
      </c>
      <c r="B12" s="135"/>
      <c r="C12" s="135"/>
      <c r="D12" s="135"/>
      <c r="E12" s="135"/>
      <c r="F12" s="114"/>
      <c r="G12" s="115">
        <f>SUM(G9:G11)</f>
        <v>456250</v>
      </c>
      <c r="I12" s="105"/>
      <c r="J12" s="105"/>
      <c r="K12" s="114"/>
      <c r="L12" s="115">
        <f>SUM(L9:L11)</f>
        <v>620750</v>
      </c>
    </row>
    <row r="13" spans="1:13" ht="15.75">
      <c r="A13" s="47">
        <v>1</v>
      </c>
      <c r="B13" s="102" t="s">
        <v>58</v>
      </c>
      <c r="C13" s="103"/>
      <c r="D13" s="103"/>
      <c r="E13" s="103"/>
      <c r="F13" s="104"/>
      <c r="G13" s="103"/>
      <c r="I13" s="103"/>
      <c r="J13" s="103"/>
      <c r="K13" s="104"/>
      <c r="L13" s="103"/>
    </row>
    <row r="14" spans="1:13">
      <c r="A14" s="32">
        <v>1.1000000000000001</v>
      </c>
      <c r="B14" s="106" t="s">
        <v>57</v>
      </c>
      <c r="C14" s="107">
        <v>450</v>
      </c>
      <c r="D14" s="32" t="s">
        <v>5</v>
      </c>
      <c r="E14" s="108">
        <v>2350</v>
      </c>
      <c r="F14" s="109">
        <f>137+94</f>
        <v>231</v>
      </c>
      <c r="G14" s="108">
        <f t="shared" ref="G14:G16" si="6">F14*E14</f>
        <v>542850</v>
      </c>
      <c r="I14" s="32" t="s">
        <v>5</v>
      </c>
      <c r="J14" s="108">
        <v>2350</v>
      </c>
      <c r="K14" s="110">
        <v>87</v>
      </c>
      <c r="L14" s="108">
        <f t="shared" ref="L14:L16" si="7">K14*J14</f>
        <v>204450</v>
      </c>
    </row>
    <row r="15" spans="1:13">
      <c r="A15" s="32">
        <f t="shared" ref="A15:A16" si="8">A14+0.1</f>
        <v>1.2000000000000002</v>
      </c>
      <c r="B15" s="106" t="s">
        <v>54</v>
      </c>
      <c r="C15" s="111">
        <v>150</v>
      </c>
      <c r="D15" s="112" t="s">
        <v>5</v>
      </c>
      <c r="E15" s="108">
        <v>550</v>
      </c>
      <c r="F15" s="109">
        <v>140</v>
      </c>
      <c r="G15" s="108">
        <f t="shared" si="6"/>
        <v>77000</v>
      </c>
      <c r="I15" s="112" t="s">
        <v>5</v>
      </c>
      <c r="J15" s="108">
        <v>550</v>
      </c>
      <c r="K15" s="113">
        <v>245</v>
      </c>
      <c r="L15" s="108">
        <f t="shared" si="7"/>
        <v>134750</v>
      </c>
    </row>
    <row r="16" spans="1:13">
      <c r="A16" s="32">
        <f t="shared" si="8"/>
        <v>1.3000000000000003</v>
      </c>
      <c r="B16" s="106" t="s">
        <v>71</v>
      </c>
      <c r="C16" s="111">
        <v>3</v>
      </c>
      <c r="D16" s="112" t="s">
        <v>6</v>
      </c>
      <c r="E16" s="108">
        <v>5000</v>
      </c>
      <c r="F16" s="109"/>
      <c r="G16" s="108">
        <f t="shared" si="6"/>
        <v>0</v>
      </c>
      <c r="I16" s="112" t="s">
        <v>6</v>
      </c>
      <c r="J16" s="108">
        <v>5000</v>
      </c>
      <c r="K16" s="109"/>
      <c r="L16" s="108">
        <f t="shared" si="7"/>
        <v>0</v>
      </c>
    </row>
    <row r="17" spans="1:15" ht="15.75">
      <c r="A17" s="135" t="s">
        <v>0</v>
      </c>
      <c r="B17" s="135"/>
      <c r="C17" s="135"/>
      <c r="D17" s="135"/>
      <c r="E17" s="135"/>
      <c r="F17" s="114"/>
      <c r="G17" s="115">
        <f>SUM(G14:G16)</f>
        <v>619850</v>
      </c>
      <c r="I17" s="105"/>
      <c r="J17" s="105"/>
      <c r="K17" s="114"/>
      <c r="L17" s="115">
        <f>SUM(L14:L16)</f>
        <v>339200</v>
      </c>
    </row>
    <row r="18" spans="1:15" ht="15.75">
      <c r="A18" s="47">
        <v>1</v>
      </c>
      <c r="B18" s="102" t="s">
        <v>59</v>
      </c>
      <c r="C18" s="103"/>
      <c r="D18" s="103"/>
      <c r="E18" s="103"/>
      <c r="F18" s="104"/>
      <c r="G18" s="103"/>
      <c r="I18" s="103"/>
      <c r="J18" s="103"/>
      <c r="K18" s="104"/>
      <c r="L18" s="103"/>
      <c r="O18" s="116"/>
    </row>
    <row r="19" spans="1:15">
      <c r="A19" s="32">
        <v>1.1000000000000001</v>
      </c>
      <c r="B19" s="106" t="s">
        <v>60</v>
      </c>
      <c r="C19" s="107">
        <v>410</v>
      </c>
      <c r="D19" s="32" t="s">
        <v>5</v>
      </c>
      <c r="E19" s="108">
        <v>2350</v>
      </c>
      <c r="F19" s="109"/>
      <c r="G19" s="108">
        <f t="shared" ref="G19:G21" si="9">F19*E19</f>
        <v>0</v>
      </c>
      <c r="I19" s="32" t="s">
        <v>5</v>
      </c>
      <c r="J19" s="108">
        <v>2350</v>
      </c>
      <c r="K19" s="109"/>
      <c r="L19" s="108">
        <f t="shared" ref="L19:L21" si="10">K19*J19</f>
        <v>0</v>
      </c>
    </row>
    <row r="20" spans="1:15">
      <c r="A20" s="32">
        <f t="shared" ref="A20:A21" si="11">A19+0.1</f>
        <v>1.2000000000000002</v>
      </c>
      <c r="B20" s="106" t="s">
        <v>54</v>
      </c>
      <c r="C20" s="111">
        <v>250</v>
      </c>
      <c r="D20" s="112" t="s">
        <v>5</v>
      </c>
      <c r="E20" s="108">
        <v>550</v>
      </c>
      <c r="F20" s="109"/>
      <c r="G20" s="108">
        <f t="shared" si="9"/>
        <v>0</v>
      </c>
      <c r="I20" s="112" t="s">
        <v>5</v>
      </c>
      <c r="J20" s="108">
        <v>550</v>
      </c>
      <c r="K20" s="109"/>
      <c r="L20" s="108">
        <f t="shared" si="10"/>
        <v>0</v>
      </c>
      <c r="O20" s="116"/>
    </row>
    <row r="21" spans="1:15">
      <c r="A21" s="32">
        <f t="shared" si="11"/>
        <v>1.3000000000000003</v>
      </c>
      <c r="B21" s="106" t="s">
        <v>55</v>
      </c>
      <c r="C21" s="111">
        <v>2</v>
      </c>
      <c r="D21" s="112" t="s">
        <v>6</v>
      </c>
      <c r="E21" s="108">
        <v>5000</v>
      </c>
      <c r="F21" s="109"/>
      <c r="G21" s="108">
        <f t="shared" si="9"/>
        <v>0</v>
      </c>
      <c r="I21" s="112" t="s">
        <v>6</v>
      </c>
      <c r="J21" s="108">
        <v>5000</v>
      </c>
      <c r="K21" s="109"/>
      <c r="L21" s="108">
        <f t="shared" si="10"/>
        <v>0</v>
      </c>
    </row>
    <row r="22" spans="1:15" ht="15.75">
      <c r="A22" s="135" t="s">
        <v>0</v>
      </c>
      <c r="B22" s="135"/>
      <c r="C22" s="135"/>
      <c r="D22" s="135"/>
      <c r="E22" s="135"/>
      <c r="F22" s="114"/>
      <c r="G22" s="115">
        <f>SUM(G19:G21)</f>
        <v>0</v>
      </c>
      <c r="I22" s="105"/>
      <c r="J22" s="105"/>
      <c r="K22" s="114"/>
      <c r="L22" s="115">
        <f>SUM(L19:L21)</f>
        <v>0</v>
      </c>
    </row>
    <row r="23" spans="1:15" ht="15.75">
      <c r="A23" s="47">
        <v>1</v>
      </c>
      <c r="B23" s="102" t="s">
        <v>61</v>
      </c>
      <c r="C23" s="103"/>
      <c r="D23" s="103"/>
      <c r="E23" s="103"/>
      <c r="F23" s="104"/>
      <c r="G23" s="103"/>
      <c r="I23" s="103"/>
      <c r="J23" s="103"/>
      <c r="K23" s="104"/>
      <c r="L23" s="103"/>
    </row>
    <row r="24" spans="1:15">
      <c r="A24" s="32">
        <v>1.1000000000000001</v>
      </c>
      <c r="B24" s="106" t="s">
        <v>62</v>
      </c>
      <c r="C24" s="107">
        <v>650</v>
      </c>
      <c r="D24" s="32" t="s">
        <v>5</v>
      </c>
      <c r="E24" s="108">
        <v>3250</v>
      </c>
      <c r="F24" s="109">
        <f>79+400</f>
        <v>479</v>
      </c>
      <c r="G24" s="108">
        <f t="shared" ref="G24:G31" si="12">F24*E24</f>
        <v>1556750</v>
      </c>
      <c r="I24" s="32" t="s">
        <v>5</v>
      </c>
      <c r="J24" s="108">
        <v>3250</v>
      </c>
      <c r="K24" s="110">
        <v>317</v>
      </c>
      <c r="L24" s="108">
        <f t="shared" ref="L24:L31" si="13">K24*J24</f>
        <v>1030250</v>
      </c>
    </row>
    <row r="25" spans="1:15">
      <c r="A25" s="32">
        <f t="shared" ref="A25" si="14">A24+0.1</f>
        <v>1.2000000000000002</v>
      </c>
      <c r="B25" s="106" t="s">
        <v>63</v>
      </c>
      <c r="C25" s="111">
        <v>600</v>
      </c>
      <c r="D25" s="112" t="s">
        <v>5</v>
      </c>
      <c r="E25" s="108">
        <v>550</v>
      </c>
      <c r="F25" s="109">
        <v>518</v>
      </c>
      <c r="G25" s="108">
        <f t="shared" si="12"/>
        <v>284900</v>
      </c>
      <c r="I25" s="112" t="s">
        <v>5</v>
      </c>
      <c r="J25" s="108">
        <v>550</v>
      </c>
      <c r="K25" s="117"/>
      <c r="L25" s="108">
        <f t="shared" si="13"/>
        <v>0</v>
      </c>
    </row>
    <row r="26" spans="1:15">
      <c r="A26" s="32">
        <f>A25+0.1</f>
        <v>1.3000000000000003</v>
      </c>
      <c r="B26" s="106" t="s">
        <v>55</v>
      </c>
      <c r="C26" s="111">
        <v>8</v>
      </c>
      <c r="D26" s="112" t="s">
        <v>6</v>
      </c>
      <c r="E26" s="108">
        <v>10000</v>
      </c>
      <c r="F26" s="109"/>
      <c r="G26" s="108">
        <f t="shared" si="12"/>
        <v>0</v>
      </c>
      <c r="I26" s="112" t="s">
        <v>6</v>
      </c>
      <c r="J26" s="108">
        <v>10000</v>
      </c>
      <c r="K26" s="109"/>
      <c r="L26" s="108">
        <f t="shared" si="13"/>
        <v>0</v>
      </c>
    </row>
    <row r="27" spans="1:15">
      <c r="A27" s="32">
        <v>1.1000000000000001</v>
      </c>
      <c r="B27" s="106" t="s">
        <v>64</v>
      </c>
      <c r="C27" s="107">
        <v>400</v>
      </c>
      <c r="D27" s="32" t="s">
        <v>5</v>
      </c>
      <c r="E27" s="108">
        <v>2350</v>
      </c>
      <c r="F27" s="109">
        <v>212</v>
      </c>
      <c r="G27" s="108">
        <f t="shared" si="12"/>
        <v>498200</v>
      </c>
      <c r="I27" s="32" t="s">
        <v>5</v>
      </c>
      <c r="J27" s="108">
        <v>2350</v>
      </c>
      <c r="K27" s="110">
        <v>169</v>
      </c>
      <c r="L27" s="108">
        <f t="shared" si="13"/>
        <v>397150</v>
      </c>
    </row>
    <row r="28" spans="1:15" ht="15.75">
      <c r="A28" s="47">
        <v>1</v>
      </c>
      <c r="B28" s="102" t="s">
        <v>65</v>
      </c>
      <c r="C28" s="103"/>
      <c r="D28" s="103"/>
      <c r="E28" s="103"/>
      <c r="F28" s="104"/>
      <c r="G28" s="108">
        <f t="shared" si="12"/>
        <v>0</v>
      </c>
      <c r="I28" s="103"/>
      <c r="J28" s="103"/>
      <c r="K28" s="104"/>
      <c r="L28" s="108">
        <f t="shared" si="13"/>
        <v>0</v>
      </c>
    </row>
    <row r="29" spans="1:15">
      <c r="A29" s="32">
        <v>1.1000000000000001</v>
      </c>
      <c r="B29" s="106" t="s">
        <v>69</v>
      </c>
      <c r="C29" s="107">
        <v>400</v>
      </c>
      <c r="D29" s="32" t="s">
        <v>5</v>
      </c>
      <c r="E29" s="108">
        <v>1600</v>
      </c>
      <c r="F29" s="109">
        <f>60+58+201+200</f>
        <v>519</v>
      </c>
      <c r="G29" s="108">
        <f t="shared" si="12"/>
        <v>830400</v>
      </c>
      <c r="H29" s="118"/>
      <c r="I29" s="32" t="s">
        <v>5</v>
      </c>
      <c r="J29" s="108">
        <v>1600</v>
      </c>
      <c r="K29" s="119">
        <v>493.5</v>
      </c>
      <c r="L29" s="108">
        <f t="shared" si="13"/>
        <v>789600</v>
      </c>
      <c r="M29" s="116"/>
      <c r="O29" s="116"/>
    </row>
    <row r="30" spans="1:15">
      <c r="A30" s="32">
        <f>A29+0.1</f>
        <v>1.2000000000000002</v>
      </c>
      <c r="B30" s="106" t="s">
        <v>70</v>
      </c>
      <c r="C30" s="111">
        <v>100</v>
      </c>
      <c r="D30" s="112" t="s">
        <v>5</v>
      </c>
      <c r="E30" s="108">
        <v>485</v>
      </c>
      <c r="F30" s="109"/>
      <c r="G30" s="108">
        <f t="shared" si="12"/>
        <v>0</v>
      </c>
      <c r="H30" s="120"/>
      <c r="I30" s="112" t="s">
        <v>5</v>
      </c>
      <c r="J30" s="108">
        <v>485</v>
      </c>
      <c r="K30" s="109"/>
      <c r="L30" s="108">
        <f t="shared" si="13"/>
        <v>0</v>
      </c>
    </row>
    <row r="31" spans="1:15">
      <c r="A31" s="32">
        <f>A30+0.1</f>
        <v>1.3000000000000003</v>
      </c>
      <c r="B31" s="106" t="s">
        <v>71</v>
      </c>
      <c r="C31" s="111">
        <v>2</v>
      </c>
      <c r="D31" s="112" t="s">
        <v>6</v>
      </c>
      <c r="E31" s="108">
        <v>5000</v>
      </c>
      <c r="F31" s="109"/>
      <c r="G31" s="108">
        <f t="shared" si="12"/>
        <v>0</v>
      </c>
      <c r="H31" s="120"/>
      <c r="I31" s="112" t="s">
        <v>6</v>
      </c>
      <c r="J31" s="108">
        <v>5000</v>
      </c>
      <c r="K31" s="109"/>
      <c r="L31" s="108">
        <f t="shared" si="13"/>
        <v>0</v>
      </c>
      <c r="O31" s="116"/>
    </row>
    <row r="32" spans="1:15" ht="15.75">
      <c r="A32" s="135" t="s">
        <v>0</v>
      </c>
      <c r="B32" s="135"/>
      <c r="C32" s="135"/>
      <c r="D32" s="135"/>
      <c r="E32" s="135"/>
      <c r="F32" s="114"/>
      <c r="G32" s="115">
        <f>SUM(G24:G31)</f>
        <v>3170250</v>
      </c>
      <c r="I32" s="105"/>
      <c r="J32" s="105"/>
      <c r="K32" s="114"/>
      <c r="L32" s="115">
        <f>SUM(L24:L31)</f>
        <v>2217000</v>
      </c>
    </row>
    <row r="33" spans="1:12" ht="15.75">
      <c r="A33" s="135" t="s">
        <v>66</v>
      </c>
      <c r="B33" s="135"/>
      <c r="C33" s="135"/>
      <c r="D33" s="135"/>
      <c r="E33" s="135"/>
      <c r="F33" s="114"/>
      <c r="G33" s="121">
        <f>G32+G22+G17+G12+G7</f>
        <v>4822850</v>
      </c>
      <c r="I33" s="105"/>
      <c r="J33" s="105"/>
      <c r="K33" s="114"/>
      <c r="L33" s="121">
        <f>L32+L22+L17+L12+L7</f>
        <v>4270787.5</v>
      </c>
    </row>
  </sheetData>
  <mergeCells count="9">
    <mergeCell ref="A33:E33"/>
    <mergeCell ref="A7:E7"/>
    <mergeCell ref="A12:E12"/>
    <mergeCell ref="A17:E17"/>
    <mergeCell ref="K1:L1"/>
    <mergeCell ref="F1:G1"/>
    <mergeCell ref="A1:E1"/>
    <mergeCell ref="A22:E22"/>
    <mergeCell ref="A32:E32"/>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70" zoomScaleNormal="70" zoomScaleSheetLayoutView="90" workbookViewId="0">
      <selection activeCell="J4" sqref="J4"/>
    </sheetView>
  </sheetViews>
  <sheetFormatPr defaultColWidth="9" defaultRowHeight="12.75"/>
  <cols>
    <col min="1" max="1" width="9.28515625" style="95" customWidth="1"/>
    <col min="2" max="2" width="62.140625" style="95" customWidth="1"/>
    <col min="3" max="3" width="9.28515625" style="96" customWidth="1"/>
    <col min="4" max="4" width="8.28515625" style="96" customWidth="1"/>
    <col min="5" max="5" width="18.28515625" style="13" customWidth="1"/>
    <col min="6" max="6" width="13.7109375" style="13" customWidth="1"/>
    <col min="7" max="7" width="19.7109375" style="13" customWidth="1"/>
    <col min="8" max="8" width="3.5703125" style="95" customWidth="1"/>
    <col min="9" max="9" width="18.28515625" style="13" customWidth="1"/>
    <col min="10" max="10" width="13.7109375" style="13" customWidth="1"/>
    <col min="11" max="11" width="19.7109375" style="13" customWidth="1"/>
    <col min="12" max="13" width="12.28515625" style="95" customWidth="1"/>
    <col min="14" max="14" width="11.7109375" style="95" customWidth="1"/>
    <col min="15" max="257" width="9" style="95"/>
    <col min="258" max="258" width="9.28515625" style="95" customWidth="1"/>
    <col min="259" max="259" width="51.5703125" style="95" customWidth="1"/>
    <col min="260" max="260" width="5.42578125" style="95" customWidth="1"/>
    <col min="261" max="261" width="8.28515625" style="95" customWidth="1"/>
    <col min="262" max="262" width="12.7109375" style="95" customWidth="1"/>
    <col min="263" max="263" width="19.7109375" style="95" customWidth="1"/>
    <col min="264" max="264" width="18.7109375" style="95" customWidth="1"/>
    <col min="265" max="265" width="13.28515625" style="95" customWidth="1"/>
    <col min="266" max="266" width="15.42578125" style="95" customWidth="1"/>
    <col min="267" max="267" width="12.7109375" style="95" customWidth="1"/>
    <col min="268" max="269" width="11.28515625" style="95" customWidth="1"/>
    <col min="270" max="270" width="11.7109375" style="95" customWidth="1"/>
    <col min="271" max="513" width="9" style="95"/>
    <col min="514" max="514" width="9.28515625" style="95" customWidth="1"/>
    <col min="515" max="515" width="51.5703125" style="95" customWidth="1"/>
    <col min="516" max="516" width="5.42578125" style="95" customWidth="1"/>
    <col min="517" max="517" width="8.28515625" style="95" customWidth="1"/>
    <col min="518" max="518" width="12.7109375" style="95" customWidth="1"/>
    <col min="519" max="519" width="19.7109375" style="95" customWidth="1"/>
    <col min="520" max="520" width="18.7109375" style="95" customWidth="1"/>
    <col min="521" max="521" width="13.28515625" style="95" customWidth="1"/>
    <col min="522" max="522" width="15.42578125" style="95" customWidth="1"/>
    <col min="523" max="523" width="12.7109375" style="95" customWidth="1"/>
    <col min="524" max="525" width="11.28515625" style="95" customWidth="1"/>
    <col min="526" max="526" width="11.7109375" style="95" customWidth="1"/>
    <col min="527" max="769" width="9" style="95"/>
    <col min="770" max="770" width="9.28515625" style="95" customWidth="1"/>
    <col min="771" max="771" width="51.5703125" style="95" customWidth="1"/>
    <col min="772" max="772" width="5.42578125" style="95" customWidth="1"/>
    <col min="773" max="773" width="8.28515625" style="95" customWidth="1"/>
    <col min="774" max="774" width="12.7109375" style="95" customWidth="1"/>
    <col min="775" max="775" width="19.7109375" style="95" customWidth="1"/>
    <col min="776" max="776" width="18.7109375" style="95" customWidth="1"/>
    <col min="777" max="777" width="13.28515625" style="95" customWidth="1"/>
    <col min="778" max="778" width="15.42578125" style="95" customWidth="1"/>
    <col min="779" max="779" width="12.7109375" style="95" customWidth="1"/>
    <col min="780" max="781" width="11.28515625" style="95" customWidth="1"/>
    <col min="782" max="782" width="11.7109375" style="95" customWidth="1"/>
    <col min="783" max="1025" width="9" style="95"/>
    <col min="1026" max="1026" width="9.28515625" style="95" customWidth="1"/>
    <col min="1027" max="1027" width="51.5703125" style="95" customWidth="1"/>
    <col min="1028" max="1028" width="5.42578125" style="95" customWidth="1"/>
    <col min="1029" max="1029" width="8.28515625" style="95" customWidth="1"/>
    <col min="1030" max="1030" width="12.7109375" style="95" customWidth="1"/>
    <col min="1031" max="1031" width="19.7109375" style="95" customWidth="1"/>
    <col min="1032" max="1032" width="18.7109375" style="95" customWidth="1"/>
    <col min="1033" max="1033" width="13.28515625" style="95" customWidth="1"/>
    <col min="1034" max="1034" width="15.42578125" style="95" customWidth="1"/>
    <col min="1035" max="1035" width="12.7109375" style="95" customWidth="1"/>
    <col min="1036" max="1037" width="11.28515625" style="95" customWidth="1"/>
    <col min="1038" max="1038" width="11.7109375" style="95" customWidth="1"/>
    <col min="1039" max="1281" width="9" style="95"/>
    <col min="1282" max="1282" width="9.28515625" style="95" customWidth="1"/>
    <col min="1283" max="1283" width="51.5703125" style="95" customWidth="1"/>
    <col min="1284" max="1284" width="5.42578125" style="95" customWidth="1"/>
    <col min="1285" max="1285" width="8.28515625" style="95" customWidth="1"/>
    <col min="1286" max="1286" width="12.7109375" style="95" customWidth="1"/>
    <col min="1287" max="1287" width="19.7109375" style="95" customWidth="1"/>
    <col min="1288" max="1288" width="18.7109375" style="95" customWidth="1"/>
    <col min="1289" max="1289" width="13.28515625" style="95" customWidth="1"/>
    <col min="1290" max="1290" width="15.42578125" style="95" customWidth="1"/>
    <col min="1291" max="1291" width="12.7109375" style="95" customWidth="1"/>
    <col min="1292" max="1293" width="11.28515625" style="95" customWidth="1"/>
    <col min="1294" max="1294" width="11.7109375" style="95" customWidth="1"/>
    <col min="1295" max="1537" width="9" style="95"/>
    <col min="1538" max="1538" width="9.28515625" style="95" customWidth="1"/>
    <col min="1539" max="1539" width="51.5703125" style="95" customWidth="1"/>
    <col min="1540" max="1540" width="5.42578125" style="95" customWidth="1"/>
    <col min="1541" max="1541" width="8.28515625" style="95" customWidth="1"/>
    <col min="1542" max="1542" width="12.7109375" style="95" customWidth="1"/>
    <col min="1543" max="1543" width="19.7109375" style="95" customWidth="1"/>
    <col min="1544" max="1544" width="18.7109375" style="95" customWidth="1"/>
    <col min="1545" max="1545" width="13.28515625" style="95" customWidth="1"/>
    <col min="1546" max="1546" width="15.42578125" style="95" customWidth="1"/>
    <col min="1547" max="1547" width="12.7109375" style="95" customWidth="1"/>
    <col min="1548" max="1549" width="11.28515625" style="95" customWidth="1"/>
    <col min="1550" max="1550" width="11.7109375" style="95" customWidth="1"/>
    <col min="1551" max="1793" width="9" style="95"/>
    <col min="1794" max="1794" width="9.28515625" style="95" customWidth="1"/>
    <col min="1795" max="1795" width="51.5703125" style="95" customWidth="1"/>
    <col min="1796" max="1796" width="5.42578125" style="95" customWidth="1"/>
    <col min="1797" max="1797" width="8.28515625" style="95" customWidth="1"/>
    <col min="1798" max="1798" width="12.7109375" style="95" customWidth="1"/>
    <col min="1799" max="1799" width="19.7109375" style="95" customWidth="1"/>
    <col min="1800" max="1800" width="18.7109375" style="95" customWidth="1"/>
    <col min="1801" max="1801" width="13.28515625" style="95" customWidth="1"/>
    <col min="1802" max="1802" width="15.42578125" style="95" customWidth="1"/>
    <col min="1803" max="1803" width="12.7109375" style="95" customWidth="1"/>
    <col min="1804" max="1805" width="11.28515625" style="95" customWidth="1"/>
    <col min="1806" max="1806" width="11.7109375" style="95" customWidth="1"/>
    <col min="1807" max="2049" width="9" style="95"/>
    <col min="2050" max="2050" width="9.28515625" style="95" customWidth="1"/>
    <col min="2051" max="2051" width="51.5703125" style="95" customWidth="1"/>
    <col min="2052" max="2052" width="5.42578125" style="95" customWidth="1"/>
    <col min="2053" max="2053" width="8.28515625" style="95" customWidth="1"/>
    <col min="2054" max="2054" width="12.7109375" style="95" customWidth="1"/>
    <col min="2055" max="2055" width="19.7109375" style="95" customWidth="1"/>
    <col min="2056" max="2056" width="18.7109375" style="95" customWidth="1"/>
    <col min="2057" max="2057" width="13.28515625" style="95" customWidth="1"/>
    <col min="2058" max="2058" width="15.42578125" style="95" customWidth="1"/>
    <col min="2059" max="2059" width="12.7109375" style="95" customWidth="1"/>
    <col min="2060" max="2061" width="11.28515625" style="95" customWidth="1"/>
    <col min="2062" max="2062" width="11.7109375" style="95" customWidth="1"/>
    <col min="2063" max="2305" width="9" style="95"/>
    <col min="2306" max="2306" width="9.28515625" style="95" customWidth="1"/>
    <col min="2307" max="2307" width="51.5703125" style="95" customWidth="1"/>
    <col min="2308" max="2308" width="5.42578125" style="95" customWidth="1"/>
    <col min="2309" max="2309" width="8.28515625" style="95" customWidth="1"/>
    <col min="2310" max="2310" width="12.7109375" style="95" customWidth="1"/>
    <col min="2311" max="2311" width="19.7109375" style="95" customWidth="1"/>
    <col min="2312" max="2312" width="18.7109375" style="95" customWidth="1"/>
    <col min="2313" max="2313" width="13.28515625" style="95" customWidth="1"/>
    <col min="2314" max="2314" width="15.42578125" style="95" customWidth="1"/>
    <col min="2315" max="2315" width="12.7109375" style="95" customWidth="1"/>
    <col min="2316" max="2317" width="11.28515625" style="95" customWidth="1"/>
    <col min="2318" max="2318" width="11.7109375" style="95" customWidth="1"/>
    <col min="2319" max="2561" width="9" style="95"/>
    <col min="2562" max="2562" width="9.28515625" style="95" customWidth="1"/>
    <col min="2563" max="2563" width="51.5703125" style="95" customWidth="1"/>
    <col min="2564" max="2564" width="5.42578125" style="95" customWidth="1"/>
    <col min="2565" max="2565" width="8.28515625" style="95" customWidth="1"/>
    <col min="2566" max="2566" width="12.7109375" style="95" customWidth="1"/>
    <col min="2567" max="2567" width="19.7109375" style="95" customWidth="1"/>
    <col min="2568" max="2568" width="18.7109375" style="95" customWidth="1"/>
    <col min="2569" max="2569" width="13.28515625" style="95" customWidth="1"/>
    <col min="2570" max="2570" width="15.42578125" style="95" customWidth="1"/>
    <col min="2571" max="2571" width="12.7109375" style="95" customWidth="1"/>
    <col min="2572" max="2573" width="11.28515625" style="95" customWidth="1"/>
    <col min="2574" max="2574" width="11.7109375" style="95" customWidth="1"/>
    <col min="2575" max="2817" width="9" style="95"/>
    <col min="2818" max="2818" width="9.28515625" style="95" customWidth="1"/>
    <col min="2819" max="2819" width="51.5703125" style="95" customWidth="1"/>
    <col min="2820" max="2820" width="5.42578125" style="95" customWidth="1"/>
    <col min="2821" max="2821" width="8.28515625" style="95" customWidth="1"/>
    <col min="2822" max="2822" width="12.7109375" style="95" customWidth="1"/>
    <col min="2823" max="2823" width="19.7109375" style="95" customWidth="1"/>
    <col min="2824" max="2824" width="18.7109375" style="95" customWidth="1"/>
    <col min="2825" max="2825" width="13.28515625" style="95" customWidth="1"/>
    <col min="2826" max="2826" width="15.42578125" style="95" customWidth="1"/>
    <col min="2827" max="2827" width="12.7109375" style="95" customWidth="1"/>
    <col min="2828" max="2829" width="11.28515625" style="95" customWidth="1"/>
    <col min="2830" max="2830" width="11.7109375" style="95" customWidth="1"/>
    <col min="2831" max="3073" width="9" style="95"/>
    <col min="3074" max="3074" width="9.28515625" style="95" customWidth="1"/>
    <col min="3075" max="3075" width="51.5703125" style="95" customWidth="1"/>
    <col min="3076" max="3076" width="5.42578125" style="95" customWidth="1"/>
    <col min="3077" max="3077" width="8.28515625" style="95" customWidth="1"/>
    <col min="3078" max="3078" width="12.7109375" style="95" customWidth="1"/>
    <col min="3079" max="3079" width="19.7109375" style="95" customWidth="1"/>
    <col min="3080" max="3080" width="18.7109375" style="95" customWidth="1"/>
    <col min="3081" max="3081" width="13.28515625" style="95" customWidth="1"/>
    <col min="3082" max="3082" width="15.42578125" style="95" customWidth="1"/>
    <col min="3083" max="3083" width="12.7109375" style="95" customWidth="1"/>
    <col min="3084" max="3085" width="11.28515625" style="95" customWidth="1"/>
    <col min="3086" max="3086" width="11.7109375" style="95" customWidth="1"/>
    <col min="3087" max="3329" width="9" style="95"/>
    <col min="3330" max="3330" width="9.28515625" style="95" customWidth="1"/>
    <col min="3331" max="3331" width="51.5703125" style="95" customWidth="1"/>
    <col min="3332" max="3332" width="5.42578125" style="95" customWidth="1"/>
    <col min="3333" max="3333" width="8.28515625" style="95" customWidth="1"/>
    <col min="3334" max="3334" width="12.7109375" style="95" customWidth="1"/>
    <col min="3335" max="3335" width="19.7109375" style="95" customWidth="1"/>
    <col min="3336" max="3336" width="18.7109375" style="95" customWidth="1"/>
    <col min="3337" max="3337" width="13.28515625" style="95" customWidth="1"/>
    <col min="3338" max="3338" width="15.42578125" style="95" customWidth="1"/>
    <col min="3339" max="3339" width="12.7109375" style="95" customWidth="1"/>
    <col min="3340" max="3341" width="11.28515625" style="95" customWidth="1"/>
    <col min="3342" max="3342" width="11.7109375" style="95" customWidth="1"/>
    <col min="3343" max="3585" width="9" style="95"/>
    <col min="3586" max="3586" width="9.28515625" style="95" customWidth="1"/>
    <col min="3587" max="3587" width="51.5703125" style="95" customWidth="1"/>
    <col min="3588" max="3588" width="5.42578125" style="95" customWidth="1"/>
    <col min="3589" max="3589" width="8.28515625" style="95" customWidth="1"/>
    <col min="3590" max="3590" width="12.7109375" style="95" customWidth="1"/>
    <col min="3591" max="3591" width="19.7109375" style="95" customWidth="1"/>
    <col min="3592" max="3592" width="18.7109375" style="95" customWidth="1"/>
    <col min="3593" max="3593" width="13.28515625" style="95" customWidth="1"/>
    <col min="3594" max="3594" width="15.42578125" style="95" customWidth="1"/>
    <col min="3595" max="3595" width="12.7109375" style="95" customWidth="1"/>
    <col min="3596" max="3597" width="11.28515625" style="95" customWidth="1"/>
    <col min="3598" max="3598" width="11.7109375" style="95" customWidth="1"/>
    <col min="3599" max="3841" width="9" style="95"/>
    <col min="3842" max="3842" width="9.28515625" style="95" customWidth="1"/>
    <col min="3843" max="3843" width="51.5703125" style="95" customWidth="1"/>
    <col min="3844" max="3844" width="5.42578125" style="95" customWidth="1"/>
    <col min="3845" max="3845" width="8.28515625" style="95" customWidth="1"/>
    <col min="3846" max="3846" width="12.7109375" style="95" customWidth="1"/>
    <col min="3847" max="3847" width="19.7109375" style="95" customWidth="1"/>
    <col min="3848" max="3848" width="18.7109375" style="95" customWidth="1"/>
    <col min="3849" max="3849" width="13.28515625" style="95" customWidth="1"/>
    <col min="3850" max="3850" width="15.42578125" style="95" customWidth="1"/>
    <col min="3851" max="3851" width="12.7109375" style="95" customWidth="1"/>
    <col min="3852" max="3853" width="11.28515625" style="95" customWidth="1"/>
    <col min="3854" max="3854" width="11.7109375" style="95" customWidth="1"/>
    <col min="3855" max="4097" width="9" style="95"/>
    <col min="4098" max="4098" width="9.28515625" style="95" customWidth="1"/>
    <col min="4099" max="4099" width="51.5703125" style="95" customWidth="1"/>
    <col min="4100" max="4100" width="5.42578125" style="95" customWidth="1"/>
    <col min="4101" max="4101" width="8.28515625" style="95" customWidth="1"/>
    <col min="4102" max="4102" width="12.7109375" style="95" customWidth="1"/>
    <col min="4103" max="4103" width="19.7109375" style="95" customWidth="1"/>
    <col min="4104" max="4104" width="18.7109375" style="95" customWidth="1"/>
    <col min="4105" max="4105" width="13.28515625" style="95" customWidth="1"/>
    <col min="4106" max="4106" width="15.42578125" style="95" customWidth="1"/>
    <col min="4107" max="4107" width="12.7109375" style="95" customWidth="1"/>
    <col min="4108" max="4109" width="11.28515625" style="95" customWidth="1"/>
    <col min="4110" max="4110" width="11.7109375" style="95" customWidth="1"/>
    <col min="4111" max="4353" width="9" style="95"/>
    <col min="4354" max="4354" width="9.28515625" style="95" customWidth="1"/>
    <col min="4355" max="4355" width="51.5703125" style="95" customWidth="1"/>
    <col min="4356" max="4356" width="5.42578125" style="95" customWidth="1"/>
    <col min="4357" max="4357" width="8.28515625" style="95" customWidth="1"/>
    <col min="4358" max="4358" width="12.7109375" style="95" customWidth="1"/>
    <col min="4359" max="4359" width="19.7109375" style="95" customWidth="1"/>
    <col min="4360" max="4360" width="18.7109375" style="95" customWidth="1"/>
    <col min="4361" max="4361" width="13.28515625" style="95" customWidth="1"/>
    <col min="4362" max="4362" width="15.42578125" style="95" customWidth="1"/>
    <col min="4363" max="4363" width="12.7109375" style="95" customWidth="1"/>
    <col min="4364" max="4365" width="11.28515625" style="95" customWidth="1"/>
    <col min="4366" max="4366" width="11.7109375" style="95" customWidth="1"/>
    <col min="4367" max="4609" width="9" style="95"/>
    <col min="4610" max="4610" width="9.28515625" style="95" customWidth="1"/>
    <col min="4611" max="4611" width="51.5703125" style="95" customWidth="1"/>
    <col min="4612" max="4612" width="5.42578125" style="95" customWidth="1"/>
    <col min="4613" max="4613" width="8.28515625" style="95" customWidth="1"/>
    <col min="4614" max="4614" width="12.7109375" style="95" customWidth="1"/>
    <col min="4615" max="4615" width="19.7109375" style="95" customWidth="1"/>
    <col min="4616" max="4616" width="18.7109375" style="95" customWidth="1"/>
    <col min="4617" max="4617" width="13.28515625" style="95" customWidth="1"/>
    <col min="4618" max="4618" width="15.42578125" style="95" customWidth="1"/>
    <col min="4619" max="4619" width="12.7109375" style="95" customWidth="1"/>
    <col min="4620" max="4621" width="11.28515625" style="95" customWidth="1"/>
    <col min="4622" max="4622" width="11.7109375" style="95" customWidth="1"/>
    <col min="4623" max="4865" width="9" style="95"/>
    <col min="4866" max="4866" width="9.28515625" style="95" customWidth="1"/>
    <col min="4867" max="4867" width="51.5703125" style="95" customWidth="1"/>
    <col min="4868" max="4868" width="5.42578125" style="95" customWidth="1"/>
    <col min="4869" max="4869" width="8.28515625" style="95" customWidth="1"/>
    <col min="4870" max="4870" width="12.7109375" style="95" customWidth="1"/>
    <col min="4871" max="4871" width="19.7109375" style="95" customWidth="1"/>
    <col min="4872" max="4872" width="18.7109375" style="95" customWidth="1"/>
    <col min="4873" max="4873" width="13.28515625" style="95" customWidth="1"/>
    <col min="4874" max="4874" width="15.42578125" style="95" customWidth="1"/>
    <col min="4875" max="4875" width="12.7109375" style="95" customWidth="1"/>
    <col min="4876" max="4877" width="11.28515625" style="95" customWidth="1"/>
    <col min="4878" max="4878" width="11.7109375" style="95" customWidth="1"/>
    <col min="4879" max="5121" width="9" style="95"/>
    <col min="5122" max="5122" width="9.28515625" style="95" customWidth="1"/>
    <col min="5123" max="5123" width="51.5703125" style="95" customWidth="1"/>
    <col min="5124" max="5124" width="5.42578125" style="95" customWidth="1"/>
    <col min="5125" max="5125" width="8.28515625" style="95" customWidth="1"/>
    <col min="5126" max="5126" width="12.7109375" style="95" customWidth="1"/>
    <col min="5127" max="5127" width="19.7109375" style="95" customWidth="1"/>
    <col min="5128" max="5128" width="18.7109375" style="95" customWidth="1"/>
    <col min="5129" max="5129" width="13.28515625" style="95" customWidth="1"/>
    <col min="5130" max="5130" width="15.42578125" style="95" customWidth="1"/>
    <col min="5131" max="5131" width="12.7109375" style="95" customWidth="1"/>
    <col min="5132" max="5133" width="11.28515625" style="95" customWidth="1"/>
    <col min="5134" max="5134" width="11.7109375" style="95" customWidth="1"/>
    <col min="5135" max="5377" width="9" style="95"/>
    <col min="5378" max="5378" width="9.28515625" style="95" customWidth="1"/>
    <col min="5379" max="5379" width="51.5703125" style="95" customWidth="1"/>
    <col min="5380" max="5380" width="5.42578125" style="95" customWidth="1"/>
    <col min="5381" max="5381" width="8.28515625" style="95" customWidth="1"/>
    <col min="5382" max="5382" width="12.7109375" style="95" customWidth="1"/>
    <col min="5383" max="5383" width="19.7109375" style="95" customWidth="1"/>
    <col min="5384" max="5384" width="18.7109375" style="95" customWidth="1"/>
    <col min="5385" max="5385" width="13.28515625" style="95" customWidth="1"/>
    <col min="5386" max="5386" width="15.42578125" style="95" customWidth="1"/>
    <col min="5387" max="5387" width="12.7109375" style="95" customWidth="1"/>
    <col min="5388" max="5389" width="11.28515625" style="95" customWidth="1"/>
    <col min="5390" max="5390" width="11.7109375" style="95" customWidth="1"/>
    <col min="5391" max="5633" width="9" style="95"/>
    <col min="5634" max="5634" width="9.28515625" style="95" customWidth="1"/>
    <col min="5635" max="5635" width="51.5703125" style="95" customWidth="1"/>
    <col min="5636" max="5636" width="5.42578125" style="95" customWidth="1"/>
    <col min="5637" max="5637" width="8.28515625" style="95" customWidth="1"/>
    <col min="5638" max="5638" width="12.7109375" style="95" customWidth="1"/>
    <col min="5639" max="5639" width="19.7109375" style="95" customWidth="1"/>
    <col min="5640" max="5640" width="18.7109375" style="95" customWidth="1"/>
    <col min="5641" max="5641" width="13.28515625" style="95" customWidth="1"/>
    <col min="5642" max="5642" width="15.42578125" style="95" customWidth="1"/>
    <col min="5643" max="5643" width="12.7109375" style="95" customWidth="1"/>
    <col min="5644" max="5645" width="11.28515625" style="95" customWidth="1"/>
    <col min="5646" max="5646" width="11.7109375" style="95" customWidth="1"/>
    <col min="5647" max="5889" width="9" style="95"/>
    <col min="5890" max="5890" width="9.28515625" style="95" customWidth="1"/>
    <col min="5891" max="5891" width="51.5703125" style="95" customWidth="1"/>
    <col min="5892" max="5892" width="5.42578125" style="95" customWidth="1"/>
    <col min="5893" max="5893" width="8.28515625" style="95" customWidth="1"/>
    <col min="5894" max="5894" width="12.7109375" style="95" customWidth="1"/>
    <col min="5895" max="5895" width="19.7109375" style="95" customWidth="1"/>
    <col min="5896" max="5896" width="18.7109375" style="95" customWidth="1"/>
    <col min="5897" max="5897" width="13.28515625" style="95" customWidth="1"/>
    <col min="5898" max="5898" width="15.42578125" style="95" customWidth="1"/>
    <col min="5899" max="5899" width="12.7109375" style="95" customWidth="1"/>
    <col min="5900" max="5901" width="11.28515625" style="95" customWidth="1"/>
    <col min="5902" max="5902" width="11.7109375" style="95" customWidth="1"/>
    <col min="5903" max="6145" width="9" style="95"/>
    <col min="6146" max="6146" width="9.28515625" style="95" customWidth="1"/>
    <col min="6147" max="6147" width="51.5703125" style="95" customWidth="1"/>
    <col min="6148" max="6148" width="5.42578125" style="95" customWidth="1"/>
    <col min="6149" max="6149" width="8.28515625" style="95" customWidth="1"/>
    <col min="6150" max="6150" width="12.7109375" style="95" customWidth="1"/>
    <col min="6151" max="6151" width="19.7109375" style="95" customWidth="1"/>
    <col min="6152" max="6152" width="18.7109375" style="95" customWidth="1"/>
    <col min="6153" max="6153" width="13.28515625" style="95" customWidth="1"/>
    <col min="6154" max="6154" width="15.42578125" style="95" customWidth="1"/>
    <col min="6155" max="6155" width="12.7109375" style="95" customWidth="1"/>
    <col min="6156" max="6157" width="11.28515625" style="95" customWidth="1"/>
    <col min="6158" max="6158" width="11.7109375" style="95" customWidth="1"/>
    <col min="6159" max="6401" width="9" style="95"/>
    <col min="6402" max="6402" width="9.28515625" style="95" customWidth="1"/>
    <col min="6403" max="6403" width="51.5703125" style="95" customWidth="1"/>
    <col min="6404" max="6404" width="5.42578125" style="95" customWidth="1"/>
    <col min="6405" max="6405" width="8.28515625" style="95" customWidth="1"/>
    <col min="6406" max="6406" width="12.7109375" style="95" customWidth="1"/>
    <col min="6407" max="6407" width="19.7109375" style="95" customWidth="1"/>
    <col min="6408" max="6408" width="18.7109375" style="95" customWidth="1"/>
    <col min="6409" max="6409" width="13.28515625" style="95" customWidth="1"/>
    <col min="6410" max="6410" width="15.42578125" style="95" customWidth="1"/>
    <col min="6411" max="6411" width="12.7109375" style="95" customWidth="1"/>
    <col min="6412" max="6413" width="11.28515625" style="95" customWidth="1"/>
    <col min="6414" max="6414" width="11.7109375" style="95" customWidth="1"/>
    <col min="6415" max="6657" width="9" style="95"/>
    <col min="6658" max="6658" width="9.28515625" style="95" customWidth="1"/>
    <col min="6659" max="6659" width="51.5703125" style="95" customWidth="1"/>
    <col min="6660" max="6660" width="5.42578125" style="95" customWidth="1"/>
    <col min="6661" max="6661" width="8.28515625" style="95" customWidth="1"/>
    <col min="6662" max="6662" width="12.7109375" style="95" customWidth="1"/>
    <col min="6663" max="6663" width="19.7109375" style="95" customWidth="1"/>
    <col min="6664" max="6664" width="18.7109375" style="95" customWidth="1"/>
    <col min="6665" max="6665" width="13.28515625" style="95" customWidth="1"/>
    <col min="6666" max="6666" width="15.42578125" style="95" customWidth="1"/>
    <col min="6667" max="6667" width="12.7109375" style="95" customWidth="1"/>
    <col min="6668" max="6669" width="11.28515625" style="95" customWidth="1"/>
    <col min="6670" max="6670" width="11.7109375" style="95" customWidth="1"/>
    <col min="6671" max="6913" width="9" style="95"/>
    <col min="6914" max="6914" width="9.28515625" style="95" customWidth="1"/>
    <col min="6915" max="6915" width="51.5703125" style="95" customWidth="1"/>
    <col min="6916" max="6916" width="5.42578125" style="95" customWidth="1"/>
    <col min="6917" max="6917" width="8.28515625" style="95" customWidth="1"/>
    <col min="6918" max="6918" width="12.7109375" style="95" customWidth="1"/>
    <col min="6919" max="6919" width="19.7109375" style="95" customWidth="1"/>
    <col min="6920" max="6920" width="18.7109375" style="95" customWidth="1"/>
    <col min="6921" max="6921" width="13.28515625" style="95" customWidth="1"/>
    <col min="6922" max="6922" width="15.42578125" style="95" customWidth="1"/>
    <col min="6923" max="6923" width="12.7109375" style="95" customWidth="1"/>
    <col min="6924" max="6925" width="11.28515625" style="95" customWidth="1"/>
    <col min="6926" max="6926" width="11.7109375" style="95" customWidth="1"/>
    <col min="6927" max="7169" width="9" style="95"/>
    <col min="7170" max="7170" width="9.28515625" style="95" customWidth="1"/>
    <col min="7171" max="7171" width="51.5703125" style="95" customWidth="1"/>
    <col min="7172" max="7172" width="5.42578125" style="95" customWidth="1"/>
    <col min="7173" max="7173" width="8.28515625" style="95" customWidth="1"/>
    <col min="7174" max="7174" width="12.7109375" style="95" customWidth="1"/>
    <col min="7175" max="7175" width="19.7109375" style="95" customWidth="1"/>
    <col min="7176" max="7176" width="18.7109375" style="95" customWidth="1"/>
    <col min="7177" max="7177" width="13.28515625" style="95" customWidth="1"/>
    <col min="7178" max="7178" width="15.42578125" style="95" customWidth="1"/>
    <col min="7179" max="7179" width="12.7109375" style="95" customWidth="1"/>
    <col min="7180" max="7181" width="11.28515625" style="95" customWidth="1"/>
    <col min="7182" max="7182" width="11.7109375" style="95" customWidth="1"/>
    <col min="7183" max="7425" width="9" style="95"/>
    <col min="7426" max="7426" width="9.28515625" style="95" customWidth="1"/>
    <col min="7427" max="7427" width="51.5703125" style="95" customWidth="1"/>
    <col min="7428" max="7428" width="5.42578125" style="95" customWidth="1"/>
    <col min="7429" max="7429" width="8.28515625" style="95" customWidth="1"/>
    <col min="7430" max="7430" width="12.7109375" style="95" customWidth="1"/>
    <col min="7431" max="7431" width="19.7109375" style="95" customWidth="1"/>
    <col min="7432" max="7432" width="18.7109375" style="95" customWidth="1"/>
    <col min="7433" max="7433" width="13.28515625" style="95" customWidth="1"/>
    <col min="7434" max="7434" width="15.42578125" style="95" customWidth="1"/>
    <col min="7435" max="7435" width="12.7109375" style="95" customWidth="1"/>
    <col min="7436" max="7437" width="11.28515625" style="95" customWidth="1"/>
    <col min="7438" max="7438" width="11.7109375" style="95" customWidth="1"/>
    <col min="7439" max="7681" width="9" style="95"/>
    <col min="7682" max="7682" width="9.28515625" style="95" customWidth="1"/>
    <col min="7683" max="7683" width="51.5703125" style="95" customWidth="1"/>
    <col min="7684" max="7684" width="5.42578125" style="95" customWidth="1"/>
    <col min="7685" max="7685" width="8.28515625" style="95" customWidth="1"/>
    <col min="7686" max="7686" width="12.7109375" style="95" customWidth="1"/>
    <col min="7687" max="7687" width="19.7109375" style="95" customWidth="1"/>
    <col min="7688" max="7688" width="18.7109375" style="95" customWidth="1"/>
    <col min="7689" max="7689" width="13.28515625" style="95" customWidth="1"/>
    <col min="7690" max="7690" width="15.42578125" style="95" customWidth="1"/>
    <col min="7691" max="7691" width="12.7109375" style="95" customWidth="1"/>
    <col min="7692" max="7693" width="11.28515625" style="95" customWidth="1"/>
    <col min="7694" max="7694" width="11.7109375" style="95" customWidth="1"/>
    <col min="7695" max="7937" width="9" style="95"/>
    <col min="7938" max="7938" width="9.28515625" style="95" customWidth="1"/>
    <col min="7939" max="7939" width="51.5703125" style="95" customWidth="1"/>
    <col min="7940" max="7940" width="5.42578125" style="95" customWidth="1"/>
    <col min="7941" max="7941" width="8.28515625" style="95" customWidth="1"/>
    <col min="7942" max="7942" width="12.7109375" style="95" customWidth="1"/>
    <col min="7943" max="7943" width="19.7109375" style="95" customWidth="1"/>
    <col min="7944" max="7944" width="18.7109375" style="95" customWidth="1"/>
    <col min="7945" max="7945" width="13.28515625" style="95" customWidth="1"/>
    <col min="7946" max="7946" width="15.42578125" style="95" customWidth="1"/>
    <col min="7947" max="7947" width="12.7109375" style="95" customWidth="1"/>
    <col min="7948" max="7949" width="11.28515625" style="95" customWidth="1"/>
    <col min="7950" max="7950" width="11.7109375" style="95" customWidth="1"/>
    <col min="7951" max="8193" width="9" style="95"/>
    <col min="8194" max="8194" width="9.28515625" style="95" customWidth="1"/>
    <col min="8195" max="8195" width="51.5703125" style="95" customWidth="1"/>
    <col min="8196" max="8196" width="5.42578125" style="95" customWidth="1"/>
    <col min="8197" max="8197" width="8.28515625" style="95" customWidth="1"/>
    <col min="8198" max="8198" width="12.7109375" style="95" customWidth="1"/>
    <col min="8199" max="8199" width="19.7109375" style="95" customWidth="1"/>
    <col min="8200" max="8200" width="18.7109375" style="95" customWidth="1"/>
    <col min="8201" max="8201" width="13.28515625" style="95" customWidth="1"/>
    <col min="8202" max="8202" width="15.42578125" style="95" customWidth="1"/>
    <col min="8203" max="8203" width="12.7109375" style="95" customWidth="1"/>
    <col min="8204" max="8205" width="11.28515625" style="95" customWidth="1"/>
    <col min="8206" max="8206" width="11.7109375" style="95" customWidth="1"/>
    <col min="8207" max="8449" width="9" style="95"/>
    <col min="8450" max="8450" width="9.28515625" style="95" customWidth="1"/>
    <col min="8451" max="8451" width="51.5703125" style="95" customWidth="1"/>
    <col min="8452" max="8452" width="5.42578125" style="95" customWidth="1"/>
    <col min="8453" max="8453" width="8.28515625" style="95" customWidth="1"/>
    <col min="8454" max="8454" width="12.7109375" style="95" customWidth="1"/>
    <col min="8455" max="8455" width="19.7109375" style="95" customWidth="1"/>
    <col min="8456" max="8456" width="18.7109375" style="95" customWidth="1"/>
    <col min="8457" max="8457" width="13.28515625" style="95" customWidth="1"/>
    <col min="8458" max="8458" width="15.42578125" style="95" customWidth="1"/>
    <col min="8459" max="8459" width="12.7109375" style="95" customWidth="1"/>
    <col min="8460" max="8461" width="11.28515625" style="95" customWidth="1"/>
    <col min="8462" max="8462" width="11.7109375" style="95" customWidth="1"/>
    <col min="8463" max="8705" width="9" style="95"/>
    <col min="8706" max="8706" width="9.28515625" style="95" customWidth="1"/>
    <col min="8707" max="8707" width="51.5703125" style="95" customWidth="1"/>
    <col min="8708" max="8708" width="5.42578125" style="95" customWidth="1"/>
    <col min="8709" max="8709" width="8.28515625" style="95" customWidth="1"/>
    <col min="8710" max="8710" width="12.7109375" style="95" customWidth="1"/>
    <col min="8711" max="8711" width="19.7109375" style="95" customWidth="1"/>
    <col min="8712" max="8712" width="18.7109375" style="95" customWidth="1"/>
    <col min="8713" max="8713" width="13.28515625" style="95" customWidth="1"/>
    <col min="8714" max="8714" width="15.42578125" style="95" customWidth="1"/>
    <col min="8715" max="8715" width="12.7109375" style="95" customWidth="1"/>
    <col min="8716" max="8717" width="11.28515625" style="95" customWidth="1"/>
    <col min="8718" max="8718" width="11.7109375" style="95" customWidth="1"/>
    <col min="8719" max="8961" width="9" style="95"/>
    <col min="8962" max="8962" width="9.28515625" style="95" customWidth="1"/>
    <col min="8963" max="8963" width="51.5703125" style="95" customWidth="1"/>
    <col min="8964" max="8964" width="5.42578125" style="95" customWidth="1"/>
    <col min="8965" max="8965" width="8.28515625" style="95" customWidth="1"/>
    <col min="8966" max="8966" width="12.7109375" style="95" customWidth="1"/>
    <col min="8967" max="8967" width="19.7109375" style="95" customWidth="1"/>
    <col min="8968" max="8968" width="18.7109375" style="95" customWidth="1"/>
    <col min="8969" max="8969" width="13.28515625" style="95" customWidth="1"/>
    <col min="8970" max="8970" width="15.42578125" style="95" customWidth="1"/>
    <col min="8971" max="8971" width="12.7109375" style="95" customWidth="1"/>
    <col min="8972" max="8973" width="11.28515625" style="95" customWidth="1"/>
    <col min="8974" max="8974" width="11.7109375" style="95" customWidth="1"/>
    <col min="8975" max="9217" width="9" style="95"/>
    <col min="9218" max="9218" width="9.28515625" style="95" customWidth="1"/>
    <col min="9219" max="9219" width="51.5703125" style="95" customWidth="1"/>
    <col min="9220" max="9220" width="5.42578125" style="95" customWidth="1"/>
    <col min="9221" max="9221" width="8.28515625" style="95" customWidth="1"/>
    <col min="9222" max="9222" width="12.7109375" style="95" customWidth="1"/>
    <col min="9223" max="9223" width="19.7109375" style="95" customWidth="1"/>
    <col min="9224" max="9224" width="18.7109375" style="95" customWidth="1"/>
    <col min="9225" max="9225" width="13.28515625" style="95" customWidth="1"/>
    <col min="9226" max="9226" width="15.42578125" style="95" customWidth="1"/>
    <col min="9227" max="9227" width="12.7109375" style="95" customWidth="1"/>
    <col min="9228" max="9229" width="11.28515625" style="95" customWidth="1"/>
    <col min="9230" max="9230" width="11.7109375" style="95" customWidth="1"/>
    <col min="9231" max="9473" width="9" style="95"/>
    <col min="9474" max="9474" width="9.28515625" style="95" customWidth="1"/>
    <col min="9475" max="9475" width="51.5703125" style="95" customWidth="1"/>
    <col min="9476" max="9476" width="5.42578125" style="95" customWidth="1"/>
    <col min="9477" max="9477" width="8.28515625" style="95" customWidth="1"/>
    <col min="9478" max="9478" width="12.7109375" style="95" customWidth="1"/>
    <col min="9479" max="9479" width="19.7109375" style="95" customWidth="1"/>
    <col min="9480" max="9480" width="18.7109375" style="95" customWidth="1"/>
    <col min="9481" max="9481" width="13.28515625" style="95" customWidth="1"/>
    <col min="9482" max="9482" width="15.42578125" style="95" customWidth="1"/>
    <col min="9483" max="9483" width="12.7109375" style="95" customWidth="1"/>
    <col min="9484" max="9485" width="11.28515625" style="95" customWidth="1"/>
    <col min="9486" max="9486" width="11.7109375" style="95" customWidth="1"/>
    <col min="9487" max="9729" width="9" style="95"/>
    <col min="9730" max="9730" width="9.28515625" style="95" customWidth="1"/>
    <col min="9731" max="9731" width="51.5703125" style="95" customWidth="1"/>
    <col min="9732" max="9732" width="5.42578125" style="95" customWidth="1"/>
    <col min="9733" max="9733" width="8.28515625" style="95" customWidth="1"/>
    <col min="9734" max="9734" width="12.7109375" style="95" customWidth="1"/>
    <col min="9735" max="9735" width="19.7109375" style="95" customWidth="1"/>
    <col min="9736" max="9736" width="18.7109375" style="95" customWidth="1"/>
    <col min="9737" max="9737" width="13.28515625" style="95" customWidth="1"/>
    <col min="9738" max="9738" width="15.42578125" style="95" customWidth="1"/>
    <col min="9739" max="9739" width="12.7109375" style="95" customWidth="1"/>
    <col min="9740" max="9741" width="11.28515625" style="95" customWidth="1"/>
    <col min="9742" max="9742" width="11.7109375" style="95" customWidth="1"/>
    <col min="9743" max="9985" width="9" style="95"/>
    <col min="9986" max="9986" width="9.28515625" style="95" customWidth="1"/>
    <col min="9987" max="9987" width="51.5703125" style="95" customWidth="1"/>
    <col min="9988" max="9988" width="5.42578125" style="95" customWidth="1"/>
    <col min="9989" max="9989" width="8.28515625" style="95" customWidth="1"/>
    <col min="9990" max="9990" width="12.7109375" style="95" customWidth="1"/>
    <col min="9991" max="9991" width="19.7109375" style="95" customWidth="1"/>
    <col min="9992" max="9992" width="18.7109375" style="95" customWidth="1"/>
    <col min="9993" max="9993" width="13.28515625" style="95" customWidth="1"/>
    <col min="9994" max="9994" width="15.42578125" style="95" customWidth="1"/>
    <col min="9995" max="9995" width="12.7109375" style="95" customWidth="1"/>
    <col min="9996" max="9997" width="11.28515625" style="95" customWidth="1"/>
    <col min="9998" max="9998" width="11.7109375" style="95" customWidth="1"/>
    <col min="9999" max="10241" width="9" style="95"/>
    <col min="10242" max="10242" width="9.28515625" style="95" customWidth="1"/>
    <col min="10243" max="10243" width="51.5703125" style="95" customWidth="1"/>
    <col min="10244" max="10244" width="5.42578125" style="95" customWidth="1"/>
    <col min="10245" max="10245" width="8.28515625" style="95" customWidth="1"/>
    <col min="10246" max="10246" width="12.7109375" style="95" customWidth="1"/>
    <col min="10247" max="10247" width="19.7109375" style="95" customWidth="1"/>
    <col min="10248" max="10248" width="18.7109375" style="95" customWidth="1"/>
    <col min="10249" max="10249" width="13.28515625" style="95" customWidth="1"/>
    <col min="10250" max="10250" width="15.42578125" style="95" customWidth="1"/>
    <col min="10251" max="10251" width="12.7109375" style="95" customWidth="1"/>
    <col min="10252" max="10253" width="11.28515625" style="95" customWidth="1"/>
    <col min="10254" max="10254" width="11.7109375" style="95" customWidth="1"/>
    <col min="10255" max="10497" width="9" style="95"/>
    <col min="10498" max="10498" width="9.28515625" style="95" customWidth="1"/>
    <col min="10499" max="10499" width="51.5703125" style="95" customWidth="1"/>
    <col min="10500" max="10500" width="5.42578125" style="95" customWidth="1"/>
    <col min="10501" max="10501" width="8.28515625" style="95" customWidth="1"/>
    <col min="10502" max="10502" width="12.7109375" style="95" customWidth="1"/>
    <col min="10503" max="10503" width="19.7109375" style="95" customWidth="1"/>
    <col min="10504" max="10504" width="18.7109375" style="95" customWidth="1"/>
    <col min="10505" max="10505" width="13.28515625" style="95" customWidth="1"/>
    <col min="10506" max="10506" width="15.42578125" style="95" customWidth="1"/>
    <col min="10507" max="10507" width="12.7109375" style="95" customWidth="1"/>
    <col min="10508" max="10509" width="11.28515625" style="95" customWidth="1"/>
    <col min="10510" max="10510" width="11.7109375" style="95" customWidth="1"/>
    <col min="10511" max="10753" width="9" style="95"/>
    <col min="10754" max="10754" width="9.28515625" style="95" customWidth="1"/>
    <col min="10755" max="10755" width="51.5703125" style="95" customWidth="1"/>
    <col min="10756" max="10756" width="5.42578125" style="95" customWidth="1"/>
    <col min="10757" max="10757" width="8.28515625" style="95" customWidth="1"/>
    <col min="10758" max="10758" width="12.7109375" style="95" customWidth="1"/>
    <col min="10759" max="10759" width="19.7109375" style="95" customWidth="1"/>
    <col min="10760" max="10760" width="18.7109375" style="95" customWidth="1"/>
    <col min="10761" max="10761" width="13.28515625" style="95" customWidth="1"/>
    <col min="10762" max="10762" width="15.42578125" style="95" customWidth="1"/>
    <col min="10763" max="10763" width="12.7109375" style="95" customWidth="1"/>
    <col min="10764" max="10765" width="11.28515625" style="95" customWidth="1"/>
    <col min="10766" max="10766" width="11.7109375" style="95" customWidth="1"/>
    <col min="10767" max="11009" width="9" style="95"/>
    <col min="11010" max="11010" width="9.28515625" style="95" customWidth="1"/>
    <col min="11011" max="11011" width="51.5703125" style="95" customWidth="1"/>
    <col min="11012" max="11012" width="5.42578125" style="95" customWidth="1"/>
    <col min="11013" max="11013" width="8.28515625" style="95" customWidth="1"/>
    <col min="11014" max="11014" width="12.7109375" style="95" customWidth="1"/>
    <col min="11015" max="11015" width="19.7109375" style="95" customWidth="1"/>
    <col min="11016" max="11016" width="18.7109375" style="95" customWidth="1"/>
    <col min="11017" max="11017" width="13.28515625" style="95" customWidth="1"/>
    <col min="11018" max="11018" width="15.42578125" style="95" customWidth="1"/>
    <col min="11019" max="11019" width="12.7109375" style="95" customWidth="1"/>
    <col min="11020" max="11021" width="11.28515625" style="95" customWidth="1"/>
    <col min="11022" max="11022" width="11.7109375" style="95" customWidth="1"/>
    <col min="11023" max="11265" width="9" style="95"/>
    <col min="11266" max="11266" width="9.28515625" style="95" customWidth="1"/>
    <col min="11267" max="11267" width="51.5703125" style="95" customWidth="1"/>
    <col min="11268" max="11268" width="5.42578125" style="95" customWidth="1"/>
    <col min="11269" max="11269" width="8.28515625" style="95" customWidth="1"/>
    <col min="11270" max="11270" width="12.7109375" style="95" customWidth="1"/>
    <col min="11271" max="11271" width="19.7109375" style="95" customWidth="1"/>
    <col min="11272" max="11272" width="18.7109375" style="95" customWidth="1"/>
    <col min="11273" max="11273" width="13.28515625" style="95" customWidth="1"/>
    <col min="11274" max="11274" width="15.42578125" style="95" customWidth="1"/>
    <col min="11275" max="11275" width="12.7109375" style="95" customWidth="1"/>
    <col min="11276" max="11277" width="11.28515625" style="95" customWidth="1"/>
    <col min="11278" max="11278" width="11.7109375" style="95" customWidth="1"/>
    <col min="11279" max="11521" width="9" style="95"/>
    <col min="11522" max="11522" width="9.28515625" style="95" customWidth="1"/>
    <col min="11523" max="11523" width="51.5703125" style="95" customWidth="1"/>
    <col min="11524" max="11524" width="5.42578125" style="95" customWidth="1"/>
    <col min="11525" max="11525" width="8.28515625" style="95" customWidth="1"/>
    <col min="11526" max="11526" width="12.7109375" style="95" customWidth="1"/>
    <col min="11527" max="11527" width="19.7109375" style="95" customWidth="1"/>
    <col min="11528" max="11528" width="18.7109375" style="95" customWidth="1"/>
    <col min="11529" max="11529" width="13.28515625" style="95" customWidth="1"/>
    <col min="11530" max="11530" width="15.42578125" style="95" customWidth="1"/>
    <col min="11531" max="11531" width="12.7109375" style="95" customWidth="1"/>
    <col min="11532" max="11533" width="11.28515625" style="95" customWidth="1"/>
    <col min="11534" max="11534" width="11.7109375" style="95" customWidth="1"/>
    <col min="11535" max="11777" width="9" style="95"/>
    <col min="11778" max="11778" width="9.28515625" style="95" customWidth="1"/>
    <col min="11779" max="11779" width="51.5703125" style="95" customWidth="1"/>
    <col min="11780" max="11780" width="5.42578125" style="95" customWidth="1"/>
    <col min="11781" max="11781" width="8.28515625" style="95" customWidth="1"/>
    <col min="11782" max="11782" width="12.7109375" style="95" customWidth="1"/>
    <col min="11783" max="11783" width="19.7109375" style="95" customWidth="1"/>
    <col min="11784" max="11784" width="18.7109375" style="95" customWidth="1"/>
    <col min="11785" max="11785" width="13.28515625" style="95" customWidth="1"/>
    <col min="11786" max="11786" width="15.42578125" style="95" customWidth="1"/>
    <col min="11787" max="11787" width="12.7109375" style="95" customWidth="1"/>
    <col min="11788" max="11789" width="11.28515625" style="95" customWidth="1"/>
    <col min="11790" max="11790" width="11.7109375" style="95" customWidth="1"/>
    <col min="11791" max="12033" width="9" style="95"/>
    <col min="12034" max="12034" width="9.28515625" style="95" customWidth="1"/>
    <col min="12035" max="12035" width="51.5703125" style="95" customWidth="1"/>
    <col min="12036" max="12036" width="5.42578125" style="95" customWidth="1"/>
    <col min="12037" max="12037" width="8.28515625" style="95" customWidth="1"/>
    <col min="12038" max="12038" width="12.7109375" style="95" customWidth="1"/>
    <col min="12039" max="12039" width="19.7109375" style="95" customWidth="1"/>
    <col min="12040" max="12040" width="18.7109375" style="95" customWidth="1"/>
    <col min="12041" max="12041" width="13.28515625" style="95" customWidth="1"/>
    <col min="12042" max="12042" width="15.42578125" style="95" customWidth="1"/>
    <col min="12043" max="12043" width="12.7109375" style="95" customWidth="1"/>
    <col min="12044" max="12045" width="11.28515625" style="95" customWidth="1"/>
    <col min="12046" max="12046" width="11.7109375" style="95" customWidth="1"/>
    <col min="12047" max="12289" width="9" style="95"/>
    <col min="12290" max="12290" width="9.28515625" style="95" customWidth="1"/>
    <col min="12291" max="12291" width="51.5703125" style="95" customWidth="1"/>
    <col min="12292" max="12292" width="5.42578125" style="95" customWidth="1"/>
    <col min="12293" max="12293" width="8.28515625" style="95" customWidth="1"/>
    <col min="12294" max="12294" width="12.7109375" style="95" customWidth="1"/>
    <col min="12295" max="12295" width="19.7109375" style="95" customWidth="1"/>
    <col min="12296" max="12296" width="18.7109375" style="95" customWidth="1"/>
    <col min="12297" max="12297" width="13.28515625" style="95" customWidth="1"/>
    <col min="12298" max="12298" width="15.42578125" style="95" customWidth="1"/>
    <col min="12299" max="12299" width="12.7109375" style="95" customWidth="1"/>
    <col min="12300" max="12301" width="11.28515625" style="95" customWidth="1"/>
    <col min="12302" max="12302" width="11.7109375" style="95" customWidth="1"/>
    <col min="12303" max="12545" width="9" style="95"/>
    <col min="12546" max="12546" width="9.28515625" style="95" customWidth="1"/>
    <col min="12547" max="12547" width="51.5703125" style="95" customWidth="1"/>
    <col min="12548" max="12548" width="5.42578125" style="95" customWidth="1"/>
    <col min="12549" max="12549" width="8.28515625" style="95" customWidth="1"/>
    <col min="12550" max="12550" width="12.7109375" style="95" customWidth="1"/>
    <col min="12551" max="12551" width="19.7109375" style="95" customWidth="1"/>
    <col min="12552" max="12552" width="18.7109375" style="95" customWidth="1"/>
    <col min="12553" max="12553" width="13.28515625" style="95" customWidth="1"/>
    <col min="12554" max="12554" width="15.42578125" style="95" customWidth="1"/>
    <col min="12555" max="12555" width="12.7109375" style="95" customWidth="1"/>
    <col min="12556" max="12557" width="11.28515625" style="95" customWidth="1"/>
    <col min="12558" max="12558" width="11.7109375" style="95" customWidth="1"/>
    <col min="12559" max="12801" width="9" style="95"/>
    <col min="12802" max="12802" width="9.28515625" style="95" customWidth="1"/>
    <col min="12803" max="12803" width="51.5703125" style="95" customWidth="1"/>
    <col min="12804" max="12804" width="5.42578125" style="95" customWidth="1"/>
    <col min="12805" max="12805" width="8.28515625" style="95" customWidth="1"/>
    <col min="12806" max="12806" width="12.7109375" style="95" customWidth="1"/>
    <col min="12807" max="12807" width="19.7109375" style="95" customWidth="1"/>
    <col min="12808" max="12808" width="18.7109375" style="95" customWidth="1"/>
    <col min="12809" max="12809" width="13.28515625" style="95" customWidth="1"/>
    <col min="12810" max="12810" width="15.42578125" style="95" customWidth="1"/>
    <col min="12811" max="12811" width="12.7109375" style="95" customWidth="1"/>
    <col min="12812" max="12813" width="11.28515625" style="95" customWidth="1"/>
    <col min="12814" max="12814" width="11.7109375" style="95" customWidth="1"/>
    <col min="12815" max="13057" width="9" style="95"/>
    <col min="13058" max="13058" width="9.28515625" style="95" customWidth="1"/>
    <col min="13059" max="13059" width="51.5703125" style="95" customWidth="1"/>
    <col min="13060" max="13060" width="5.42578125" style="95" customWidth="1"/>
    <col min="13061" max="13061" width="8.28515625" style="95" customWidth="1"/>
    <col min="13062" max="13062" width="12.7109375" style="95" customWidth="1"/>
    <col min="13063" max="13063" width="19.7109375" style="95" customWidth="1"/>
    <col min="13064" max="13064" width="18.7109375" style="95" customWidth="1"/>
    <col min="13065" max="13065" width="13.28515625" style="95" customWidth="1"/>
    <col min="13066" max="13066" width="15.42578125" style="95" customWidth="1"/>
    <col min="13067" max="13067" width="12.7109375" style="95" customWidth="1"/>
    <col min="13068" max="13069" width="11.28515625" style="95" customWidth="1"/>
    <col min="13070" max="13070" width="11.7109375" style="95" customWidth="1"/>
    <col min="13071" max="13313" width="9" style="95"/>
    <col min="13314" max="13314" width="9.28515625" style="95" customWidth="1"/>
    <col min="13315" max="13315" width="51.5703125" style="95" customWidth="1"/>
    <col min="13316" max="13316" width="5.42578125" style="95" customWidth="1"/>
    <col min="13317" max="13317" width="8.28515625" style="95" customWidth="1"/>
    <col min="13318" max="13318" width="12.7109375" style="95" customWidth="1"/>
    <col min="13319" max="13319" width="19.7109375" style="95" customWidth="1"/>
    <col min="13320" max="13320" width="18.7109375" style="95" customWidth="1"/>
    <col min="13321" max="13321" width="13.28515625" style="95" customWidth="1"/>
    <col min="13322" max="13322" width="15.42578125" style="95" customWidth="1"/>
    <col min="13323" max="13323" width="12.7109375" style="95" customWidth="1"/>
    <col min="13324" max="13325" width="11.28515625" style="95" customWidth="1"/>
    <col min="13326" max="13326" width="11.7109375" style="95" customWidth="1"/>
    <col min="13327" max="13569" width="9" style="95"/>
    <col min="13570" max="13570" width="9.28515625" style="95" customWidth="1"/>
    <col min="13571" max="13571" width="51.5703125" style="95" customWidth="1"/>
    <col min="13572" max="13572" width="5.42578125" style="95" customWidth="1"/>
    <col min="13573" max="13573" width="8.28515625" style="95" customWidth="1"/>
    <col min="13574" max="13574" width="12.7109375" style="95" customWidth="1"/>
    <col min="13575" max="13575" width="19.7109375" style="95" customWidth="1"/>
    <col min="13576" max="13576" width="18.7109375" style="95" customWidth="1"/>
    <col min="13577" max="13577" width="13.28515625" style="95" customWidth="1"/>
    <col min="13578" max="13578" width="15.42578125" style="95" customWidth="1"/>
    <col min="13579" max="13579" width="12.7109375" style="95" customWidth="1"/>
    <col min="13580" max="13581" width="11.28515625" style="95" customWidth="1"/>
    <col min="13582" max="13582" width="11.7109375" style="95" customWidth="1"/>
    <col min="13583" max="13825" width="9" style="95"/>
    <col min="13826" max="13826" width="9.28515625" style="95" customWidth="1"/>
    <col min="13827" max="13827" width="51.5703125" style="95" customWidth="1"/>
    <col min="13828" max="13828" width="5.42578125" style="95" customWidth="1"/>
    <col min="13829" max="13829" width="8.28515625" style="95" customWidth="1"/>
    <col min="13830" max="13830" width="12.7109375" style="95" customWidth="1"/>
    <col min="13831" max="13831" width="19.7109375" style="95" customWidth="1"/>
    <col min="13832" max="13832" width="18.7109375" style="95" customWidth="1"/>
    <col min="13833" max="13833" width="13.28515625" style="95" customWidth="1"/>
    <col min="13834" max="13834" width="15.42578125" style="95" customWidth="1"/>
    <col min="13835" max="13835" width="12.7109375" style="95" customWidth="1"/>
    <col min="13836" max="13837" width="11.28515625" style="95" customWidth="1"/>
    <col min="13838" max="13838" width="11.7109375" style="95" customWidth="1"/>
    <col min="13839" max="14081" width="9" style="95"/>
    <col min="14082" max="14082" width="9.28515625" style="95" customWidth="1"/>
    <col min="14083" max="14083" width="51.5703125" style="95" customWidth="1"/>
    <col min="14084" max="14084" width="5.42578125" style="95" customWidth="1"/>
    <col min="14085" max="14085" width="8.28515625" style="95" customWidth="1"/>
    <col min="14086" max="14086" width="12.7109375" style="95" customWidth="1"/>
    <col min="14087" max="14087" width="19.7109375" style="95" customWidth="1"/>
    <col min="14088" max="14088" width="18.7109375" style="95" customWidth="1"/>
    <col min="14089" max="14089" width="13.28515625" style="95" customWidth="1"/>
    <col min="14090" max="14090" width="15.42578125" style="95" customWidth="1"/>
    <col min="14091" max="14091" width="12.7109375" style="95" customWidth="1"/>
    <col min="14092" max="14093" width="11.28515625" style="95" customWidth="1"/>
    <col min="14094" max="14094" width="11.7109375" style="95" customWidth="1"/>
    <col min="14095" max="14337" width="9" style="95"/>
    <col min="14338" max="14338" width="9.28515625" style="95" customWidth="1"/>
    <col min="14339" max="14339" width="51.5703125" style="95" customWidth="1"/>
    <col min="14340" max="14340" width="5.42578125" style="95" customWidth="1"/>
    <col min="14341" max="14341" width="8.28515625" style="95" customWidth="1"/>
    <col min="14342" max="14342" width="12.7109375" style="95" customWidth="1"/>
    <col min="14343" max="14343" width="19.7109375" style="95" customWidth="1"/>
    <col min="14344" max="14344" width="18.7109375" style="95" customWidth="1"/>
    <col min="14345" max="14345" width="13.28515625" style="95" customWidth="1"/>
    <col min="14346" max="14346" width="15.42578125" style="95" customWidth="1"/>
    <col min="14347" max="14347" width="12.7109375" style="95" customWidth="1"/>
    <col min="14348" max="14349" width="11.28515625" style="95" customWidth="1"/>
    <col min="14350" max="14350" width="11.7109375" style="95" customWidth="1"/>
    <col min="14351" max="14593" width="9" style="95"/>
    <col min="14594" max="14594" width="9.28515625" style="95" customWidth="1"/>
    <col min="14595" max="14595" width="51.5703125" style="95" customWidth="1"/>
    <col min="14596" max="14596" width="5.42578125" style="95" customWidth="1"/>
    <col min="14597" max="14597" width="8.28515625" style="95" customWidth="1"/>
    <col min="14598" max="14598" width="12.7109375" style="95" customWidth="1"/>
    <col min="14599" max="14599" width="19.7109375" style="95" customWidth="1"/>
    <col min="14600" max="14600" width="18.7109375" style="95" customWidth="1"/>
    <col min="14601" max="14601" width="13.28515625" style="95" customWidth="1"/>
    <col min="14602" max="14602" width="15.42578125" style="95" customWidth="1"/>
    <col min="14603" max="14603" width="12.7109375" style="95" customWidth="1"/>
    <col min="14604" max="14605" width="11.28515625" style="95" customWidth="1"/>
    <col min="14606" max="14606" width="11.7109375" style="95" customWidth="1"/>
    <col min="14607" max="14849" width="9" style="95"/>
    <col min="14850" max="14850" width="9.28515625" style="95" customWidth="1"/>
    <col min="14851" max="14851" width="51.5703125" style="95" customWidth="1"/>
    <col min="14852" max="14852" width="5.42578125" style="95" customWidth="1"/>
    <col min="14853" max="14853" width="8.28515625" style="95" customWidth="1"/>
    <col min="14854" max="14854" width="12.7109375" style="95" customWidth="1"/>
    <col min="14855" max="14855" width="19.7109375" style="95" customWidth="1"/>
    <col min="14856" max="14856" width="18.7109375" style="95" customWidth="1"/>
    <col min="14857" max="14857" width="13.28515625" style="95" customWidth="1"/>
    <col min="14858" max="14858" width="15.42578125" style="95" customWidth="1"/>
    <col min="14859" max="14859" width="12.7109375" style="95" customWidth="1"/>
    <col min="14860" max="14861" width="11.28515625" style="95" customWidth="1"/>
    <col min="14862" max="14862" width="11.7109375" style="95" customWidth="1"/>
    <col min="14863" max="15105" width="9" style="95"/>
    <col min="15106" max="15106" width="9.28515625" style="95" customWidth="1"/>
    <col min="15107" max="15107" width="51.5703125" style="95" customWidth="1"/>
    <col min="15108" max="15108" width="5.42578125" style="95" customWidth="1"/>
    <col min="15109" max="15109" width="8.28515625" style="95" customWidth="1"/>
    <col min="15110" max="15110" width="12.7109375" style="95" customWidth="1"/>
    <col min="15111" max="15111" width="19.7109375" style="95" customWidth="1"/>
    <col min="15112" max="15112" width="18.7109375" style="95" customWidth="1"/>
    <col min="15113" max="15113" width="13.28515625" style="95" customWidth="1"/>
    <col min="15114" max="15114" width="15.42578125" style="95" customWidth="1"/>
    <col min="15115" max="15115" width="12.7109375" style="95" customWidth="1"/>
    <col min="15116" max="15117" width="11.28515625" style="95" customWidth="1"/>
    <col min="15118" max="15118" width="11.7109375" style="95" customWidth="1"/>
    <col min="15119" max="15361" width="9" style="95"/>
    <col min="15362" max="15362" width="9.28515625" style="95" customWidth="1"/>
    <col min="15363" max="15363" width="51.5703125" style="95" customWidth="1"/>
    <col min="15364" max="15364" width="5.42578125" style="95" customWidth="1"/>
    <col min="15365" max="15365" width="8.28515625" style="95" customWidth="1"/>
    <col min="15366" max="15366" width="12.7109375" style="95" customWidth="1"/>
    <col min="15367" max="15367" width="19.7109375" style="95" customWidth="1"/>
    <col min="15368" max="15368" width="18.7109375" style="95" customWidth="1"/>
    <col min="15369" max="15369" width="13.28515625" style="95" customWidth="1"/>
    <col min="15370" max="15370" width="15.42578125" style="95" customWidth="1"/>
    <col min="15371" max="15371" width="12.7109375" style="95" customWidth="1"/>
    <col min="15372" max="15373" width="11.28515625" style="95" customWidth="1"/>
    <col min="15374" max="15374" width="11.7109375" style="95" customWidth="1"/>
    <col min="15375" max="15617" width="9" style="95"/>
    <col min="15618" max="15618" width="9.28515625" style="95" customWidth="1"/>
    <col min="15619" max="15619" width="51.5703125" style="95" customWidth="1"/>
    <col min="15620" max="15620" width="5.42578125" style="95" customWidth="1"/>
    <col min="15621" max="15621" width="8.28515625" style="95" customWidth="1"/>
    <col min="15622" max="15622" width="12.7109375" style="95" customWidth="1"/>
    <col min="15623" max="15623" width="19.7109375" style="95" customWidth="1"/>
    <col min="15624" max="15624" width="18.7109375" style="95" customWidth="1"/>
    <col min="15625" max="15625" width="13.28515625" style="95" customWidth="1"/>
    <col min="15626" max="15626" width="15.42578125" style="95" customWidth="1"/>
    <col min="15627" max="15627" width="12.7109375" style="95" customWidth="1"/>
    <col min="15628" max="15629" width="11.28515625" style="95" customWidth="1"/>
    <col min="15630" max="15630" width="11.7109375" style="95" customWidth="1"/>
    <col min="15631" max="15873" width="9" style="95"/>
    <col min="15874" max="15874" width="9.28515625" style="95" customWidth="1"/>
    <col min="15875" max="15875" width="51.5703125" style="95" customWidth="1"/>
    <col min="15876" max="15876" width="5.42578125" style="95" customWidth="1"/>
    <col min="15877" max="15877" width="8.28515625" style="95" customWidth="1"/>
    <col min="15878" max="15878" width="12.7109375" style="95" customWidth="1"/>
    <col min="15879" max="15879" width="19.7109375" style="95" customWidth="1"/>
    <col min="15880" max="15880" width="18.7109375" style="95" customWidth="1"/>
    <col min="15881" max="15881" width="13.28515625" style="95" customWidth="1"/>
    <col min="15882" max="15882" width="15.42578125" style="95" customWidth="1"/>
    <col min="15883" max="15883" width="12.7109375" style="95" customWidth="1"/>
    <col min="15884" max="15885" width="11.28515625" style="95" customWidth="1"/>
    <col min="15886" max="15886" width="11.7109375" style="95" customWidth="1"/>
    <col min="15887" max="16129" width="9" style="95"/>
    <col min="16130" max="16130" width="9.28515625" style="95" customWidth="1"/>
    <col min="16131" max="16131" width="51.5703125" style="95" customWidth="1"/>
    <col min="16132" max="16132" width="5.42578125" style="95" customWidth="1"/>
    <col min="16133" max="16133" width="8.28515625" style="95" customWidth="1"/>
    <col min="16134" max="16134" width="12.7109375" style="95" customWidth="1"/>
    <col min="16135" max="16135" width="19.7109375" style="95" customWidth="1"/>
    <col min="16136" max="16136" width="18.7109375" style="95" customWidth="1"/>
    <col min="16137" max="16137" width="13.28515625" style="95" customWidth="1"/>
    <col min="16138" max="16138" width="15.42578125" style="95" customWidth="1"/>
    <col min="16139" max="16139" width="12.7109375" style="95" customWidth="1"/>
    <col min="16140" max="16141" width="11.28515625" style="95" customWidth="1"/>
    <col min="16142" max="16142" width="11.7109375" style="95" customWidth="1"/>
    <col min="16143" max="16384" width="9" style="95"/>
  </cols>
  <sheetData>
    <row r="1" spans="1:11" s="2" customFormat="1" ht="22.5" customHeight="1">
      <c r="A1" s="144" t="s">
        <v>82</v>
      </c>
      <c r="B1" s="145"/>
      <c r="C1" s="145"/>
      <c r="D1" s="145"/>
      <c r="E1" s="146"/>
      <c r="F1" s="131" t="s">
        <v>101</v>
      </c>
      <c r="G1" s="131"/>
      <c r="J1" s="131" t="s">
        <v>101</v>
      </c>
      <c r="K1" s="131"/>
    </row>
    <row r="2" spans="1:11" s="93" customFormat="1" ht="25.5">
      <c r="A2" s="65" t="s">
        <v>1</v>
      </c>
      <c r="B2" s="65" t="s">
        <v>2</v>
      </c>
      <c r="C2" s="65" t="s">
        <v>3</v>
      </c>
      <c r="D2" s="66" t="s">
        <v>4</v>
      </c>
      <c r="E2" s="91" t="s">
        <v>103</v>
      </c>
      <c r="F2" s="91" t="s">
        <v>83</v>
      </c>
      <c r="G2" s="92" t="s">
        <v>104</v>
      </c>
      <c r="I2" s="91" t="s">
        <v>103</v>
      </c>
      <c r="J2" s="91" t="s">
        <v>83</v>
      </c>
      <c r="K2" s="92" t="s">
        <v>104</v>
      </c>
    </row>
    <row r="3" spans="1:11" s="124" customFormat="1" ht="18">
      <c r="A3" s="140" t="s">
        <v>40</v>
      </c>
      <c r="B3" s="141"/>
      <c r="C3" s="141"/>
      <c r="D3" s="141"/>
      <c r="E3" s="141"/>
      <c r="F3" s="142"/>
      <c r="G3" s="141"/>
    </row>
    <row r="4" spans="1:11" s="59" customFormat="1" ht="32.25" customHeight="1">
      <c r="A4" s="55">
        <v>1</v>
      </c>
      <c r="B4" s="56" t="s">
        <v>67</v>
      </c>
      <c r="C4" s="57" t="s">
        <v>7</v>
      </c>
      <c r="D4" s="58">
        <v>11</v>
      </c>
      <c r="E4" s="125">
        <v>10000</v>
      </c>
      <c r="F4" s="126">
        <v>10</v>
      </c>
      <c r="G4" s="94">
        <f>F4*E4</f>
        <v>100000</v>
      </c>
      <c r="I4" s="125">
        <v>10000</v>
      </c>
      <c r="J4" s="126">
        <v>11</v>
      </c>
      <c r="K4" s="94">
        <f>J4*I4</f>
        <v>110000</v>
      </c>
    </row>
    <row r="5" spans="1:11" s="59" customFormat="1" ht="32.25" customHeight="1">
      <c r="A5" s="55">
        <v>2</v>
      </c>
      <c r="B5" s="60" t="s">
        <v>68</v>
      </c>
      <c r="C5" s="57" t="s">
        <v>7</v>
      </c>
      <c r="D5" s="58">
        <v>7</v>
      </c>
      <c r="E5" s="125">
        <v>10000</v>
      </c>
      <c r="F5" s="126">
        <f>3+2+4+8</f>
        <v>17</v>
      </c>
      <c r="G5" s="94">
        <f>F5*E5</f>
        <v>170000</v>
      </c>
      <c r="I5" s="125">
        <v>10000</v>
      </c>
      <c r="J5" s="126">
        <v>7</v>
      </c>
      <c r="K5" s="94">
        <f>J5*I5</f>
        <v>70000</v>
      </c>
    </row>
    <row r="6" spans="1:11" s="59" customFormat="1" ht="32.25" customHeight="1">
      <c r="A6" s="58">
        <v>3</v>
      </c>
      <c r="B6" s="61" t="s">
        <v>72</v>
      </c>
      <c r="C6" s="57" t="s">
        <v>7</v>
      </c>
      <c r="D6" s="58"/>
      <c r="E6" s="125"/>
      <c r="F6" s="126"/>
      <c r="G6" s="94">
        <f>F6*E6</f>
        <v>0</v>
      </c>
      <c r="I6" s="125"/>
      <c r="J6" s="126"/>
      <c r="K6" s="94">
        <f>J6*I6</f>
        <v>0</v>
      </c>
    </row>
    <row r="7" spans="1:11" s="59" customFormat="1" ht="32.25" customHeight="1">
      <c r="A7" s="58">
        <v>4</v>
      </c>
      <c r="B7" s="61" t="s">
        <v>74</v>
      </c>
      <c r="C7" s="57" t="s">
        <v>7</v>
      </c>
      <c r="D7" s="58"/>
      <c r="E7" s="125"/>
      <c r="F7" s="126"/>
      <c r="G7" s="94">
        <f>F7*E7</f>
        <v>0</v>
      </c>
      <c r="I7" s="125"/>
      <c r="J7" s="126"/>
      <c r="K7" s="94">
        <f>J7*I7</f>
        <v>0</v>
      </c>
    </row>
    <row r="8" spans="1:11" s="59" customFormat="1" ht="32.25" customHeight="1">
      <c r="A8" s="58">
        <v>5</v>
      </c>
      <c r="B8" s="61" t="s">
        <v>75</v>
      </c>
      <c r="C8" s="57" t="s">
        <v>7</v>
      </c>
      <c r="D8" s="58">
        <v>4</v>
      </c>
      <c r="E8" s="125">
        <v>10000</v>
      </c>
      <c r="F8" s="126"/>
      <c r="G8" s="94">
        <f>F8*E8</f>
        <v>0</v>
      </c>
      <c r="I8" s="125">
        <v>10000</v>
      </c>
      <c r="J8" s="126"/>
      <c r="K8" s="94">
        <f>J8*I8</f>
        <v>0</v>
      </c>
    </row>
    <row r="9" spans="1:11" s="59" customFormat="1" ht="20.25">
      <c r="A9" s="143" t="s">
        <v>0</v>
      </c>
      <c r="B9" s="143"/>
      <c r="C9" s="143"/>
      <c r="D9" s="143"/>
      <c r="E9" s="143"/>
      <c r="F9" s="67"/>
      <c r="G9" s="127">
        <f>SUM(G4:G8)</f>
        <v>270000</v>
      </c>
      <c r="J9" s="67"/>
      <c r="K9" s="127">
        <f>SUM(K4:K8)</f>
        <v>180000</v>
      </c>
    </row>
    <row r="10" spans="1:11" s="59" customFormat="1" ht="20.25">
      <c r="C10" s="62"/>
      <c r="D10" s="62"/>
      <c r="E10" s="63"/>
      <c r="F10" s="63"/>
      <c r="G10" s="63"/>
      <c r="I10" s="63"/>
      <c r="J10" s="63"/>
      <c r="K10" s="63"/>
    </row>
    <row r="11" spans="1:11" s="59" customFormat="1" ht="20.25">
      <c r="C11" s="62"/>
      <c r="D11" s="62"/>
      <c r="E11" s="63"/>
      <c r="F11" s="63"/>
      <c r="G11" s="63"/>
      <c r="I11" s="63"/>
      <c r="J11" s="63"/>
      <c r="K11" s="63"/>
    </row>
    <row r="12" spans="1:11" s="59" customFormat="1" ht="20.25">
      <c r="C12" s="62"/>
      <c r="D12" s="62"/>
      <c r="E12" s="63"/>
      <c r="F12" s="63"/>
      <c r="G12" s="63"/>
      <c r="I12" s="63"/>
      <c r="J12" s="63"/>
      <c r="K12" s="63"/>
    </row>
    <row r="13" spans="1:11" s="59" customFormat="1" ht="20.25">
      <c r="C13" s="62"/>
      <c r="D13" s="62"/>
      <c r="E13" s="63"/>
      <c r="F13" s="63"/>
      <c r="G13" s="63"/>
      <c r="I13" s="63"/>
      <c r="J13" s="63"/>
      <c r="K13" s="63"/>
    </row>
    <row r="14" spans="1:11" s="59" customFormat="1" ht="20.25">
      <c r="C14" s="62"/>
      <c r="D14" s="62"/>
      <c r="E14" s="63"/>
      <c r="F14" s="63"/>
      <c r="G14" s="63"/>
      <c r="I14" s="63"/>
      <c r="J14" s="63"/>
      <c r="K14" s="63"/>
    </row>
    <row r="15" spans="1:11" s="59" customFormat="1" ht="20.25">
      <c r="C15" s="62"/>
      <c r="D15" s="62"/>
      <c r="E15" s="63"/>
      <c r="F15" s="63"/>
      <c r="G15" s="63"/>
      <c r="I15" s="63"/>
      <c r="J15" s="63"/>
      <c r="K15" s="63"/>
    </row>
    <row r="16" spans="1:11" s="59" customFormat="1" ht="20.25">
      <c r="C16" s="62"/>
      <c r="D16" s="62"/>
      <c r="E16" s="63"/>
      <c r="F16" s="63"/>
      <c r="G16" s="63"/>
      <c r="I16" s="63"/>
      <c r="J16" s="63"/>
      <c r="K16" s="63"/>
    </row>
    <row r="17" spans="3:11" s="59" customFormat="1" ht="20.25">
      <c r="C17" s="62"/>
      <c r="D17" s="62"/>
      <c r="E17" s="63"/>
      <c r="F17" s="63"/>
      <c r="G17" s="63"/>
      <c r="I17" s="63"/>
      <c r="J17" s="63"/>
      <c r="K17" s="63"/>
    </row>
    <row r="18" spans="3:11" s="59" customFormat="1" ht="20.25">
      <c r="C18" s="62"/>
      <c r="D18" s="62"/>
      <c r="E18" s="63"/>
      <c r="F18" s="63"/>
      <c r="G18" s="63"/>
      <c r="I18" s="63"/>
      <c r="J18" s="63"/>
      <c r="K18" s="63"/>
    </row>
    <row r="19" spans="3:11" s="59" customFormat="1" ht="20.25">
      <c r="C19" s="62"/>
      <c r="D19" s="62"/>
      <c r="E19" s="63"/>
      <c r="F19" s="63"/>
      <c r="G19" s="63"/>
      <c r="I19" s="63"/>
      <c r="J19" s="63"/>
      <c r="K19" s="63"/>
    </row>
    <row r="20" spans="3:11" s="59" customFormat="1" ht="20.25">
      <c r="C20" s="62"/>
      <c r="D20" s="62"/>
      <c r="E20" s="63"/>
      <c r="F20" s="63"/>
      <c r="G20" s="63"/>
      <c r="I20" s="63"/>
      <c r="J20" s="63"/>
      <c r="K20" s="63"/>
    </row>
    <row r="21" spans="3:11" s="59" customFormat="1" ht="20.25">
      <c r="C21" s="62"/>
      <c r="D21" s="62"/>
      <c r="E21" s="63"/>
      <c r="F21" s="63"/>
      <c r="G21" s="63"/>
      <c r="I21" s="63"/>
      <c r="J21" s="63"/>
      <c r="K21" s="63"/>
    </row>
    <row r="22" spans="3:11" s="59" customFormat="1" ht="20.25">
      <c r="C22" s="62"/>
      <c r="D22" s="62"/>
      <c r="E22" s="63"/>
      <c r="F22" s="63"/>
      <c r="G22" s="63"/>
      <c r="I22" s="63"/>
      <c r="J22" s="63"/>
      <c r="K22" s="63"/>
    </row>
    <row r="23" spans="3:11" s="59" customFormat="1" ht="20.25">
      <c r="C23" s="62"/>
      <c r="D23" s="62"/>
      <c r="E23" s="63"/>
      <c r="F23" s="63"/>
      <c r="G23" s="63"/>
      <c r="I23" s="63"/>
      <c r="J23" s="63"/>
      <c r="K23" s="63"/>
    </row>
  </sheetData>
  <mergeCells count="5">
    <mergeCell ref="A3:G3"/>
    <mergeCell ref="A9:E9"/>
    <mergeCell ref="A1:E1"/>
    <mergeCell ref="F1:G1"/>
    <mergeCell ref="J1:K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S w i f t T o k e n s   x m l n s : x s d = " h t t p : / / w w w . w 3 . o r g / 2 0 0 1 / X M L S c h e m a "   x m l n s : x s i = " h t t p : / / w w w . w 3 . o r g / 2 0 0 1 / X M L S c h e m a - i n s t a n c e " > < T o k e n s / > < / S w i f t T o k e n s > 
</file>

<file path=customXml/item3.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24F45B-FFD4-4735-B25B-ADE2CAC9C227}">
  <ds:schemaRefs/>
</ds:datastoreItem>
</file>

<file path=customXml/itemProps3.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C6443AC-458E-44C5-A39C-9BA444DAC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2024-11-26T11:09:56Z</cp:lastPrinted>
  <dcterms:created xsi:type="dcterms:W3CDTF">2022-06-27T12:13:00Z</dcterms:created>
  <dcterms:modified xsi:type="dcterms:W3CDTF">2024-12-07T10:19:25Z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