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AC78A598-387E-4E7F-994C-95EAED017E1D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HVAC!$A$1:$I$58</definedName>
    <definedName name="_xlnm.Print_Titles" localSheetId="0">HVAC!$22:$22</definedName>
  </definedNames>
  <calcPr calcId="191029" iterate="1"/>
</workbook>
</file>

<file path=xl/calcChain.xml><?xml version="1.0" encoding="utf-8"?>
<calcChain xmlns="http://schemas.openxmlformats.org/spreadsheetml/2006/main">
  <c r="E47" i="2" l="1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F24" i="2" l="1"/>
  <c r="I24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2" i="2"/>
  <c r="I32" i="2" s="1"/>
  <c r="F23" i="2"/>
  <c r="I23" i="2" s="1"/>
  <c r="C47" i="2" l="1"/>
  <c r="F47" i="2" s="1"/>
  <c r="I47" i="2" s="1"/>
  <c r="I48" i="2" s="1"/>
</calcChain>
</file>

<file path=xl/sharedStrings.xml><?xml version="1.0" encoding="utf-8"?>
<sst xmlns="http://schemas.openxmlformats.org/spreadsheetml/2006/main" count="59" uniqueCount="47">
  <si>
    <t>S. #</t>
  </si>
  <si>
    <t>Description</t>
  </si>
  <si>
    <t>Unit</t>
  </si>
  <si>
    <t>Qty</t>
  </si>
  <si>
    <t>Total Amount Rs</t>
  </si>
  <si>
    <t>Date</t>
  </si>
  <si>
    <t>For PIONEER ENGINEERING SERVICES</t>
  </si>
  <si>
    <t>Job</t>
  </si>
  <si>
    <t xml:space="preserve"> </t>
  </si>
  <si>
    <t>Attn: Mr. Taha Ghaznavi</t>
  </si>
  <si>
    <t>Amount</t>
  </si>
  <si>
    <t>Nos</t>
  </si>
  <si>
    <t>Making existing as built drawings of VRF system.</t>
  </si>
  <si>
    <t>a) 1/4" Dia</t>
  </si>
  <si>
    <t>No</t>
  </si>
  <si>
    <t>Material Rate</t>
  </si>
  <si>
    <t>Labour Rate</t>
  </si>
  <si>
    <t>b) 3/8" Dia</t>
  </si>
  <si>
    <t>c) 1/2" Dia</t>
  </si>
  <si>
    <t>d) 5/8" Dia</t>
  </si>
  <si>
    <t>e) 3/4" Dia</t>
  </si>
  <si>
    <t>Removal of installed indoor units wall mounted / cassette type</t>
  </si>
  <si>
    <t>a) Dismantle of evaporator coil from indoor unit.</t>
  </si>
  <si>
    <t>b) Wash with Karchar pump</t>
  </si>
  <si>
    <t>c) Pressurized with nitrogen and test leak.</t>
  </si>
  <si>
    <t>d) Satisfaction of leak test reassembled evaporator coil.</t>
  </si>
  <si>
    <t>e) Clean all body and related parts.</t>
  </si>
  <si>
    <t>f) Reassemble with evaporator coil and assembled whole unit.</t>
  </si>
  <si>
    <t>g) Reassemble with evaporator coil and assembled whole unit.</t>
  </si>
  <si>
    <t>Reinstallation of wall mounted / cassette units at their new desired location.</t>
  </si>
  <si>
    <t>Dismantle of copper pipes, power / controls cable from VRF condensing units.</t>
  </si>
  <si>
    <t>Regging, liftings and shifting of VRF condensing unit at new location.</t>
  </si>
  <si>
    <t>Sft</t>
  </si>
  <si>
    <t>Note: (for item # 4)
Please note that in the BOQ the new copper pipe rates were submitted with the old Y-joints and valves. However, during several meetings, it was decided to replace the old leaking valves with new ones. Accordingly, we installed the new valves as per the decision.</t>
  </si>
  <si>
    <t>Supply and installation of Fresh air tube axial fan wall mounted (7500 CFM) (Make BVN)</t>
  </si>
  <si>
    <t>Supply and installation of exhaust air wall mounted fan (10000 CFM) (Make BVN)</t>
  </si>
  <si>
    <t>Providing and installation of motorized damper for fresh air units. 24 x 10 (Make Hoenywell)</t>
  </si>
  <si>
    <t>After installation of copper piping, flushing with nitrogen and freon.  (Honeywell)</t>
  </si>
  <si>
    <t>Supply and installation of isolation valve for indoor units (Gas + Liquid) (Make Danfoss)</t>
  </si>
  <si>
    <t>Supply and installation of exhaust air ducting. (20 SWG)</t>
  </si>
  <si>
    <t>Removal of existing fan motor, serviced, replaced with new motor (Siemens) and re installation complete in all respect.</t>
  </si>
  <si>
    <t>Jar</t>
  </si>
  <si>
    <t>Variation for Extra work carried out for VRF Outdoor units - Gul Ahmed 7th Floor Tijarah Center Karachi</t>
  </si>
  <si>
    <t>Providing and installation of electric cables and conduit for the fans.</t>
  </si>
  <si>
    <t>Total Rates</t>
  </si>
  <si>
    <t>11 Jan 2025</t>
  </si>
  <si>
    <t>Over Head profit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</si>
</sst>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13" fillId="0" borderId="0" xfId="0" applyFont="1" applyAlignment="1">
      <alignment horizontal="left" vertical="center" wrapText="1"/>
    </xf>
    <xf numFmtId="164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15" fillId="0" borderId="1" xfId="0" applyFont="1" applyBorder="1" applyAlignment="1">
      <alignment horizontal="justify" vertical="center" wrapText="1"/>
    </xf>
    <xf numFmtId="165" fontId="0" fillId="0" borderId="1" xfId="1" applyNumberFormat="1" applyFont="1" applyBorder="1" applyAlignment="1">
      <alignment vertical="center"/>
    </xf>
    <xf numFmtId="165" fontId="0" fillId="0" borderId="2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5" fillId="0" borderId="0" xfId="0" applyFont="1" applyAlignment="1">
      <alignment horizontal="justify" vertical="center" wrapText="1"/>
    </xf>
    <xf numFmtId="0" fontId="0" fillId="0" borderId="4" xfId="0" applyBorder="1" applyAlignment="1">
      <alignment horizontal="center" vertical="center"/>
    </xf>
    <xf numFmtId="0" fontId="15" fillId="0" borderId="6" xfId="0" applyFont="1" applyBorder="1" applyAlignment="1">
      <alignment horizontal="justify" vertical="center" wrapText="1"/>
    </xf>
    <xf numFmtId="0" fontId="15" fillId="0" borderId="7" xfId="0" applyFont="1" applyBorder="1" applyAlignment="1">
      <alignment horizontal="justify" vertical="center" wrapText="1"/>
    </xf>
    <xf numFmtId="0" fontId="15" fillId="0" borderId="5" xfId="0" applyFont="1" applyBorder="1" applyAlignment="1">
      <alignment horizontal="justify" vertical="center" wrapText="1"/>
    </xf>
    <xf numFmtId="43" fontId="2" fillId="0" borderId="0" xfId="0" applyNumberFormat="1" applyFont="1"/>
    <xf numFmtId="0" fontId="2" fillId="0" borderId="0" xfId="0" applyFont="1" applyAlignment="1">
      <alignment wrapText="1"/>
    </xf>
    <xf numFmtId="165" fontId="5" fillId="0" borderId="1" xfId="1" applyNumberFormat="1" applyFont="1" applyFill="1" applyBorder="1" applyAlignment="1">
      <alignment horizontal="right" vertical="center"/>
    </xf>
    <xf numFmtId="165" fontId="17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5" fontId="0" fillId="0" borderId="1" xfId="1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right" vertical="center"/>
    </xf>
    <xf numFmtId="0" fontId="6" fillId="0" borderId="8" xfId="0" applyFont="1" applyBorder="1" applyAlignment="1">
      <alignment horizontal="righ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196851</xdr:colOff>
      <xdr:row>54</xdr:row>
      <xdr:rowOff>233363</xdr:rowOff>
    </xdr:from>
    <xdr:to>
      <xdr:col>1</xdr:col>
      <xdr:colOff>685841</xdr:colOff>
      <xdr:row>57</xdr:row>
      <xdr:rowOff>214350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6851" y="14578013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2328049</xdr:colOff>
      <xdr:row>0</xdr:row>
      <xdr:rowOff>23813</xdr:rowOff>
    </xdr:from>
    <xdr:to>
      <xdr:col>5</xdr:col>
      <xdr:colOff>4254</xdr:colOff>
      <xdr:row>4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799" y="23813"/>
          <a:ext cx="2229155" cy="9667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P61"/>
  <sheetViews>
    <sheetView tabSelected="1" topLeftCell="A34" zoomScale="120" zoomScaleNormal="120" zoomScaleSheetLayoutView="100" workbookViewId="0">
      <selection activeCell="I48" sqref="I48"/>
    </sheetView>
  </sheetViews>
  <sheetFormatPr defaultColWidth="8.85546875" defaultRowHeight="18.75" x14ac:dyDescent="0.3"/>
  <cols>
    <col min="1" max="1" width="4.28515625" style="3" bestFit="1" customWidth="1"/>
    <col min="2" max="2" width="41.42578125" style="1" customWidth="1"/>
    <col min="3" max="3" width="9" style="3" customWidth="1"/>
    <col min="4" max="4" width="8.140625" style="3" customWidth="1"/>
    <col min="5" max="5" width="9.7109375" style="3" customWidth="1"/>
    <col min="6" max="6" width="10.85546875" style="3" customWidth="1"/>
    <col min="7" max="7" width="5.85546875" style="3" bestFit="1" customWidth="1"/>
    <col min="8" max="8" width="5.42578125" style="3" customWidth="1"/>
    <col min="9" max="9" width="13.5703125" style="2" customWidth="1"/>
    <col min="10" max="10" width="14.5703125" style="1" bestFit="1" customWidth="1"/>
    <col min="11" max="11" width="16.42578125" style="1" customWidth="1"/>
    <col min="12" max="12" width="18.285156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4" spans="1:9" ht="18" customHeight="1" x14ac:dyDescent="0.3"/>
    <row r="5" spans="1:9" ht="12" customHeight="1" x14ac:dyDescent="0.3"/>
    <row r="6" spans="1:9" ht="12" customHeight="1" x14ac:dyDescent="0.3"/>
    <row r="7" spans="1:9" ht="12" customHeight="1" x14ac:dyDescent="0.3"/>
    <row r="8" spans="1:9" ht="12" customHeight="1" x14ac:dyDescent="0.3"/>
    <row r="9" spans="1:9" ht="12" customHeight="1" x14ac:dyDescent="0.3"/>
    <row r="10" spans="1:9" s="19" customFormat="1" x14ac:dyDescent="0.3">
      <c r="A10" s="17"/>
      <c r="B10" s="18"/>
      <c r="D10" s="27"/>
      <c r="E10" s="27"/>
      <c r="F10" s="27"/>
      <c r="G10" s="27"/>
      <c r="H10" s="28" t="s">
        <v>5</v>
      </c>
      <c r="I10" s="23" t="s">
        <v>45</v>
      </c>
    </row>
    <row r="11" spans="1:9" ht="9" customHeight="1" x14ac:dyDescent="0.3">
      <c r="A11" s="10"/>
      <c r="B11" s="10"/>
      <c r="C11" s="16"/>
      <c r="D11" s="16"/>
      <c r="E11" s="16"/>
      <c r="F11" s="16"/>
      <c r="G11" s="16"/>
      <c r="H11" s="16"/>
      <c r="I11" s="20"/>
    </row>
    <row r="12" spans="1:9" ht="21" x14ac:dyDescent="0.3">
      <c r="A12" s="45" t="s">
        <v>9</v>
      </c>
      <c r="B12" s="45"/>
      <c r="C12" s="45"/>
      <c r="D12" s="45"/>
      <c r="E12" s="45"/>
      <c r="F12" s="45"/>
      <c r="G12" s="45"/>
      <c r="H12" s="45"/>
      <c r="I12" s="45"/>
    </row>
    <row r="13" spans="1:9" ht="0.75" customHeight="1" x14ac:dyDescent="0.3">
      <c r="A13" s="46"/>
      <c r="B13" s="46"/>
      <c r="I13" s="1"/>
    </row>
    <row r="14" spans="1:9" ht="18" hidden="1" customHeight="1" x14ac:dyDescent="0.3">
      <c r="A14" s="10"/>
      <c r="B14" s="10"/>
      <c r="I14" s="16"/>
    </row>
    <row r="15" spans="1:9" ht="3" customHeight="1" x14ac:dyDescent="0.3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6" customHeight="1" x14ac:dyDescent="0.3">
      <c r="A16" s="47"/>
      <c r="B16" s="47"/>
      <c r="C16" s="47"/>
      <c r="D16" s="47"/>
      <c r="E16" s="47"/>
      <c r="F16" s="47"/>
      <c r="G16" s="47"/>
      <c r="H16" s="47"/>
      <c r="I16" s="47"/>
    </row>
    <row r="17" spans="1:11" ht="6" hidden="1" customHeight="1" x14ac:dyDescent="0.3">
      <c r="A17" s="7"/>
      <c r="B17" s="7"/>
      <c r="C17" s="7"/>
      <c r="D17" s="7"/>
      <c r="E17" s="7"/>
      <c r="F17" s="7"/>
      <c r="G17" s="7"/>
      <c r="H17" s="7"/>
      <c r="I17" s="7"/>
    </row>
    <row r="18" spans="1:11" ht="15.75" customHeight="1" x14ac:dyDescent="0.3">
      <c r="A18" s="48" t="s">
        <v>42</v>
      </c>
      <c r="B18" s="48"/>
      <c r="C18" s="48"/>
      <c r="D18" s="48"/>
      <c r="E18" s="48"/>
      <c r="F18" s="48"/>
      <c r="G18" s="48"/>
      <c r="H18" s="48"/>
      <c r="I18" s="48"/>
    </row>
    <row r="19" spans="1:11" ht="28.5" customHeight="1" x14ac:dyDescent="0.3">
      <c r="A19" s="48"/>
      <c r="B19" s="48"/>
      <c r="C19" s="48"/>
      <c r="D19" s="48"/>
      <c r="E19" s="48"/>
      <c r="F19" s="48"/>
      <c r="G19" s="48"/>
      <c r="H19" s="48"/>
      <c r="I19" s="48"/>
    </row>
    <row r="20" spans="1:11" ht="1.5" customHeight="1" x14ac:dyDescent="0.35">
      <c r="A20" s="4"/>
      <c r="B20" s="5"/>
      <c r="C20" s="4"/>
      <c r="D20" s="4"/>
      <c r="E20" s="4"/>
      <c r="F20" s="4"/>
      <c r="G20" s="4"/>
      <c r="H20" s="4"/>
      <c r="I20" s="6"/>
    </row>
    <row r="21" spans="1:11" ht="23.25" x14ac:dyDescent="0.3">
      <c r="A21" s="7"/>
      <c r="B21" s="7"/>
      <c r="C21" s="7"/>
      <c r="D21" s="7"/>
      <c r="E21" s="7"/>
      <c r="F21" s="7"/>
      <c r="G21" s="7"/>
      <c r="H21" s="7"/>
      <c r="I21" s="7"/>
    </row>
    <row r="22" spans="1:11" ht="41.25" customHeight="1" x14ac:dyDescent="0.3">
      <c r="A22" s="33" t="s">
        <v>0</v>
      </c>
      <c r="B22" s="33" t="s">
        <v>1</v>
      </c>
      <c r="C22" s="34" t="s">
        <v>15</v>
      </c>
      <c r="D22" s="34" t="s">
        <v>16</v>
      </c>
      <c r="E22" s="34" t="s">
        <v>46</v>
      </c>
      <c r="F22" s="34" t="s">
        <v>44</v>
      </c>
      <c r="G22" s="34" t="s">
        <v>2</v>
      </c>
      <c r="H22" s="34" t="s">
        <v>3</v>
      </c>
      <c r="I22" s="34" t="s">
        <v>10</v>
      </c>
    </row>
    <row r="23" spans="1:11" ht="33.75" customHeight="1" x14ac:dyDescent="0.3">
      <c r="A23" s="29">
        <v>1</v>
      </c>
      <c r="B23" s="39" t="s">
        <v>12</v>
      </c>
      <c r="C23" s="31">
        <v>0</v>
      </c>
      <c r="D23" s="31">
        <v>15000</v>
      </c>
      <c r="E23" s="42">
        <v>0</v>
      </c>
      <c r="F23" s="42">
        <f>E23+D23+C23</f>
        <v>15000</v>
      </c>
      <c r="G23" s="29" t="s">
        <v>7</v>
      </c>
      <c r="H23" s="29">
        <v>1</v>
      </c>
      <c r="I23" s="31">
        <f>H23*F23</f>
        <v>15000</v>
      </c>
      <c r="J23" s="12"/>
      <c r="K23" s="22"/>
    </row>
    <row r="24" spans="1:11" ht="38.25" customHeight="1" x14ac:dyDescent="0.3">
      <c r="A24" s="50">
        <v>2</v>
      </c>
      <c r="B24" s="38" t="s">
        <v>21</v>
      </c>
      <c r="C24" s="49">
        <v>0</v>
      </c>
      <c r="D24" s="49">
        <v>7000</v>
      </c>
      <c r="E24" s="53">
        <v>0</v>
      </c>
      <c r="F24" s="53">
        <f>E24+D24+C24</f>
        <v>7000</v>
      </c>
      <c r="G24" s="49" t="s">
        <v>11</v>
      </c>
      <c r="H24" s="49">
        <v>20</v>
      </c>
      <c r="I24" s="49">
        <f>H24*F24</f>
        <v>140000</v>
      </c>
      <c r="J24" s="12"/>
      <c r="K24" s="22" t="s">
        <v>8</v>
      </c>
    </row>
    <row r="25" spans="1:11" ht="25.5" customHeight="1" x14ac:dyDescent="0.3">
      <c r="A25" s="51"/>
      <c r="B25" s="35" t="s">
        <v>22</v>
      </c>
      <c r="C25" s="49"/>
      <c r="D25" s="49"/>
      <c r="E25" s="54"/>
      <c r="F25" s="54"/>
      <c r="G25" s="49"/>
      <c r="H25" s="49"/>
      <c r="I25" s="49"/>
      <c r="J25" s="12"/>
      <c r="K25" s="22"/>
    </row>
    <row r="26" spans="1:11" ht="20.25" customHeight="1" x14ac:dyDescent="0.3">
      <c r="A26" s="51"/>
      <c r="B26" s="35" t="s">
        <v>23</v>
      </c>
      <c r="C26" s="49"/>
      <c r="D26" s="49"/>
      <c r="E26" s="54"/>
      <c r="F26" s="54"/>
      <c r="G26" s="49"/>
      <c r="H26" s="49"/>
      <c r="I26" s="49"/>
      <c r="J26" s="12"/>
      <c r="K26" s="22"/>
    </row>
    <row r="27" spans="1:11" ht="24.75" customHeight="1" x14ac:dyDescent="0.3">
      <c r="A27" s="51"/>
      <c r="B27" s="35" t="s">
        <v>24</v>
      </c>
      <c r="C27" s="49"/>
      <c r="D27" s="49"/>
      <c r="E27" s="54"/>
      <c r="F27" s="54"/>
      <c r="G27" s="49"/>
      <c r="H27" s="49"/>
      <c r="I27" s="49"/>
      <c r="J27" s="12"/>
      <c r="K27" s="22"/>
    </row>
    <row r="28" spans="1:11" ht="30" x14ac:dyDescent="0.3">
      <c r="A28" s="51"/>
      <c r="B28" s="35" t="s">
        <v>25</v>
      </c>
      <c r="C28" s="49"/>
      <c r="D28" s="49"/>
      <c r="E28" s="54"/>
      <c r="F28" s="54"/>
      <c r="G28" s="49"/>
      <c r="H28" s="49"/>
      <c r="I28" s="49"/>
      <c r="J28" s="12"/>
      <c r="K28" s="22"/>
    </row>
    <row r="29" spans="1:11" x14ac:dyDescent="0.3">
      <c r="A29" s="51"/>
      <c r="B29" s="35" t="s">
        <v>26</v>
      </c>
      <c r="C29" s="49"/>
      <c r="D29" s="49"/>
      <c r="E29" s="54"/>
      <c r="F29" s="54"/>
      <c r="G29" s="49"/>
      <c r="H29" s="49"/>
      <c r="I29" s="49"/>
      <c r="J29" s="12"/>
      <c r="K29" s="22"/>
    </row>
    <row r="30" spans="1:11" ht="30" x14ac:dyDescent="0.3">
      <c r="A30" s="51"/>
      <c r="B30" s="35" t="s">
        <v>27</v>
      </c>
      <c r="C30" s="49"/>
      <c r="D30" s="49"/>
      <c r="E30" s="54"/>
      <c r="F30" s="54"/>
      <c r="G30" s="49"/>
      <c r="H30" s="49"/>
      <c r="I30" s="49"/>
      <c r="J30" s="12"/>
      <c r="K30" s="22"/>
    </row>
    <row r="31" spans="1:11" ht="30" x14ac:dyDescent="0.3">
      <c r="A31" s="52"/>
      <c r="B31" s="37" t="s">
        <v>28</v>
      </c>
      <c r="C31" s="49"/>
      <c r="D31" s="49"/>
      <c r="E31" s="55"/>
      <c r="F31" s="55"/>
      <c r="G31" s="49"/>
      <c r="H31" s="49"/>
      <c r="I31" s="49"/>
      <c r="J31" s="12"/>
      <c r="K31" s="22"/>
    </row>
    <row r="32" spans="1:11" ht="30" x14ac:dyDescent="0.3">
      <c r="A32" s="36">
        <v>3</v>
      </c>
      <c r="B32" s="37" t="s">
        <v>29</v>
      </c>
      <c r="C32" s="31">
        <v>0</v>
      </c>
      <c r="D32" s="31">
        <v>0</v>
      </c>
      <c r="E32" s="42">
        <v>0</v>
      </c>
      <c r="F32" s="42">
        <f>E32+D32+C32</f>
        <v>0</v>
      </c>
      <c r="G32" s="36" t="s">
        <v>11</v>
      </c>
      <c r="H32" s="36">
        <v>32</v>
      </c>
      <c r="I32" s="31">
        <f>H32*F32</f>
        <v>0</v>
      </c>
      <c r="J32" s="12"/>
      <c r="K32" s="22"/>
    </row>
    <row r="33" spans="1:12" ht="30" x14ac:dyDescent="0.3">
      <c r="A33" s="29">
        <v>4</v>
      </c>
      <c r="B33" s="30" t="s">
        <v>38</v>
      </c>
      <c r="C33" s="31"/>
      <c r="D33" s="31"/>
      <c r="E33" s="31"/>
      <c r="F33" s="31"/>
      <c r="G33" s="29"/>
      <c r="H33" s="29"/>
      <c r="I33" s="31"/>
      <c r="J33" s="12"/>
      <c r="K33" s="22"/>
    </row>
    <row r="34" spans="1:12" x14ac:dyDescent="0.3">
      <c r="A34" s="29"/>
      <c r="B34" s="30" t="s">
        <v>13</v>
      </c>
      <c r="C34" s="31">
        <v>10000</v>
      </c>
      <c r="D34" s="31">
        <v>2000</v>
      </c>
      <c r="E34" s="42">
        <f t="shared" ref="E34:E47" si="0">SUM(C34+D34)*10%</f>
        <v>1200</v>
      </c>
      <c r="F34" s="42">
        <f t="shared" ref="F34:F40" si="1">E34+D34+C34</f>
        <v>13200</v>
      </c>
      <c r="G34" s="29" t="s">
        <v>11</v>
      </c>
      <c r="H34" s="29">
        <v>5</v>
      </c>
      <c r="I34" s="31">
        <f t="shared" ref="I34:I47" si="2">H34*F34</f>
        <v>66000</v>
      </c>
      <c r="J34" s="12"/>
      <c r="K34" s="22"/>
    </row>
    <row r="35" spans="1:12" x14ac:dyDescent="0.3">
      <c r="A35" s="29"/>
      <c r="B35" s="30" t="s">
        <v>17</v>
      </c>
      <c r="C35" s="31">
        <v>11280</v>
      </c>
      <c r="D35" s="31">
        <v>2000</v>
      </c>
      <c r="E35" s="42">
        <f t="shared" si="0"/>
        <v>1328</v>
      </c>
      <c r="F35" s="42">
        <f t="shared" si="1"/>
        <v>14608</v>
      </c>
      <c r="G35" s="29" t="s">
        <v>11</v>
      </c>
      <c r="H35" s="29">
        <v>25</v>
      </c>
      <c r="I35" s="31">
        <f t="shared" si="2"/>
        <v>365200</v>
      </c>
      <c r="J35" s="12"/>
      <c r="K35" s="22"/>
    </row>
    <row r="36" spans="1:12" x14ac:dyDescent="0.3">
      <c r="A36" s="29"/>
      <c r="B36" s="30" t="s">
        <v>18</v>
      </c>
      <c r="C36" s="31">
        <v>11875</v>
      </c>
      <c r="D36" s="31">
        <v>2000</v>
      </c>
      <c r="E36" s="42">
        <f t="shared" si="0"/>
        <v>1387.5</v>
      </c>
      <c r="F36" s="42">
        <f t="shared" si="1"/>
        <v>15262.5</v>
      </c>
      <c r="G36" s="29" t="s">
        <v>11</v>
      </c>
      <c r="H36" s="29">
        <v>5</v>
      </c>
      <c r="I36" s="31">
        <f t="shared" si="2"/>
        <v>76312.5</v>
      </c>
      <c r="J36" s="12"/>
      <c r="K36" s="22"/>
    </row>
    <row r="37" spans="1:12" x14ac:dyDescent="0.3">
      <c r="A37" s="29"/>
      <c r="B37" s="30" t="s">
        <v>19</v>
      </c>
      <c r="C37" s="31">
        <v>13125</v>
      </c>
      <c r="D37" s="31">
        <v>2000</v>
      </c>
      <c r="E37" s="42">
        <f t="shared" si="0"/>
        <v>1512.5</v>
      </c>
      <c r="F37" s="42">
        <f t="shared" si="1"/>
        <v>16637.5</v>
      </c>
      <c r="G37" s="29" t="s">
        <v>11</v>
      </c>
      <c r="H37" s="29">
        <v>22</v>
      </c>
      <c r="I37" s="31">
        <f t="shared" si="2"/>
        <v>366025</v>
      </c>
      <c r="J37" s="12"/>
      <c r="K37" s="22"/>
    </row>
    <row r="38" spans="1:12" x14ac:dyDescent="0.3">
      <c r="A38" s="29"/>
      <c r="B38" s="30" t="s">
        <v>20</v>
      </c>
      <c r="C38" s="31">
        <v>25625</v>
      </c>
      <c r="D38" s="31">
        <v>2000</v>
      </c>
      <c r="E38" s="42">
        <f t="shared" si="0"/>
        <v>2762.5</v>
      </c>
      <c r="F38" s="42">
        <f t="shared" si="1"/>
        <v>30387.5</v>
      </c>
      <c r="G38" s="29" t="s">
        <v>14</v>
      </c>
      <c r="H38" s="29">
        <v>3</v>
      </c>
      <c r="I38" s="31">
        <f t="shared" si="2"/>
        <v>91162.5</v>
      </c>
      <c r="J38" s="12"/>
      <c r="K38" s="22"/>
    </row>
    <row r="39" spans="1:12" ht="45" x14ac:dyDescent="0.3">
      <c r="A39" s="29">
        <v>5</v>
      </c>
      <c r="B39" s="30" t="s">
        <v>34</v>
      </c>
      <c r="C39" s="32">
        <v>601800</v>
      </c>
      <c r="D39" s="32">
        <v>25000</v>
      </c>
      <c r="E39" s="42">
        <f t="shared" si="0"/>
        <v>62680</v>
      </c>
      <c r="F39" s="42">
        <f t="shared" si="1"/>
        <v>689480</v>
      </c>
      <c r="G39" s="29" t="s">
        <v>11</v>
      </c>
      <c r="H39" s="29">
        <v>2</v>
      </c>
      <c r="I39" s="31">
        <f t="shared" si="2"/>
        <v>1378960</v>
      </c>
      <c r="J39" s="12"/>
      <c r="K39" s="22"/>
      <c r="L39" s="40"/>
    </row>
    <row r="40" spans="1:12" ht="33.75" customHeight="1" x14ac:dyDescent="0.3">
      <c r="A40" s="29">
        <v>6</v>
      </c>
      <c r="B40" s="30" t="s">
        <v>35</v>
      </c>
      <c r="C40" s="31">
        <v>395300</v>
      </c>
      <c r="D40" s="31">
        <v>25000</v>
      </c>
      <c r="E40" s="42">
        <f t="shared" si="0"/>
        <v>42030</v>
      </c>
      <c r="F40" s="42">
        <f t="shared" si="1"/>
        <v>462330</v>
      </c>
      <c r="G40" s="29" t="s">
        <v>11</v>
      </c>
      <c r="H40" s="29">
        <v>1</v>
      </c>
      <c r="I40" s="31">
        <f t="shared" si="2"/>
        <v>462330</v>
      </c>
      <c r="J40" s="12"/>
      <c r="K40" s="22"/>
    </row>
    <row r="41" spans="1:12" ht="30" x14ac:dyDescent="0.3">
      <c r="A41" s="29">
        <v>7</v>
      </c>
      <c r="B41" s="30" t="s">
        <v>43</v>
      </c>
      <c r="C41" s="32">
        <v>50000</v>
      </c>
      <c r="D41" s="32">
        <v>30000</v>
      </c>
      <c r="E41" s="42">
        <f t="shared" si="0"/>
        <v>8000</v>
      </c>
      <c r="F41" s="42">
        <f>E41+D41+C41</f>
        <v>88000</v>
      </c>
      <c r="G41" s="29" t="s">
        <v>7</v>
      </c>
      <c r="H41" s="29">
        <v>1</v>
      </c>
      <c r="I41" s="31">
        <f t="shared" si="2"/>
        <v>88000</v>
      </c>
      <c r="J41" s="12"/>
      <c r="K41" s="22"/>
    </row>
    <row r="42" spans="1:12" ht="32.25" customHeight="1" x14ac:dyDescent="0.3">
      <c r="A42" s="29">
        <v>8</v>
      </c>
      <c r="B42" s="30" t="s">
        <v>39</v>
      </c>
      <c r="C42" s="31">
        <v>500</v>
      </c>
      <c r="D42" s="31">
        <v>100</v>
      </c>
      <c r="E42" s="42">
        <f t="shared" si="0"/>
        <v>60</v>
      </c>
      <c r="F42" s="42">
        <f>E42+D42+C42</f>
        <v>660</v>
      </c>
      <c r="G42" s="29" t="s">
        <v>32</v>
      </c>
      <c r="H42" s="29">
        <v>250</v>
      </c>
      <c r="I42" s="31">
        <f t="shared" si="2"/>
        <v>165000</v>
      </c>
      <c r="J42" s="12"/>
      <c r="K42" s="22"/>
    </row>
    <row r="43" spans="1:12" ht="48.75" customHeight="1" x14ac:dyDescent="0.3">
      <c r="A43" s="29">
        <v>9</v>
      </c>
      <c r="B43" s="30" t="s">
        <v>40</v>
      </c>
      <c r="C43" s="31">
        <v>108011</v>
      </c>
      <c r="D43" s="31">
        <v>5000</v>
      </c>
      <c r="E43" s="42">
        <f t="shared" si="0"/>
        <v>11301.1</v>
      </c>
      <c r="F43" s="42">
        <f>E43+D43+C43</f>
        <v>124312.1</v>
      </c>
      <c r="G43" s="29" t="s">
        <v>7</v>
      </c>
      <c r="H43" s="29">
        <v>1</v>
      </c>
      <c r="I43" s="31">
        <f t="shared" si="2"/>
        <v>124312.1</v>
      </c>
      <c r="J43" s="12"/>
      <c r="K43" s="22"/>
    </row>
    <row r="44" spans="1:12" ht="30" x14ac:dyDescent="0.3">
      <c r="A44" s="29">
        <v>10</v>
      </c>
      <c r="B44" s="30" t="s">
        <v>37</v>
      </c>
      <c r="C44" s="32">
        <v>57230</v>
      </c>
      <c r="D44" s="32">
        <v>20000</v>
      </c>
      <c r="E44" s="42">
        <f t="shared" si="0"/>
        <v>7723</v>
      </c>
      <c r="F44" s="42">
        <f>E44+D44+C44</f>
        <v>84953</v>
      </c>
      <c r="G44" s="29" t="s">
        <v>41</v>
      </c>
      <c r="H44" s="29">
        <v>2</v>
      </c>
      <c r="I44" s="31">
        <f t="shared" si="2"/>
        <v>169906</v>
      </c>
      <c r="J44" s="12"/>
      <c r="K44" s="22"/>
      <c r="L44" s="40"/>
    </row>
    <row r="45" spans="1:12" ht="30" x14ac:dyDescent="0.3">
      <c r="A45" s="29">
        <v>11</v>
      </c>
      <c r="B45" s="30" t="s">
        <v>30</v>
      </c>
      <c r="C45" s="31"/>
      <c r="D45" s="31">
        <v>8000</v>
      </c>
      <c r="E45" s="42">
        <f t="shared" si="0"/>
        <v>800</v>
      </c>
      <c r="F45" s="42">
        <f>E45+D45+C45</f>
        <v>8800</v>
      </c>
      <c r="G45" s="29" t="s">
        <v>2</v>
      </c>
      <c r="H45" s="29">
        <v>5</v>
      </c>
      <c r="I45" s="31">
        <f t="shared" si="2"/>
        <v>44000</v>
      </c>
    </row>
    <row r="46" spans="1:12" ht="30" x14ac:dyDescent="0.3">
      <c r="A46" s="29">
        <v>12</v>
      </c>
      <c r="B46" s="30" t="s">
        <v>31</v>
      </c>
      <c r="C46" s="31">
        <v>0</v>
      </c>
      <c r="D46" s="31">
        <v>5000</v>
      </c>
      <c r="E46" s="42">
        <f t="shared" si="0"/>
        <v>500</v>
      </c>
      <c r="F46" s="42">
        <f t="shared" ref="F46:F47" si="3">E46+D46+C46</f>
        <v>5500</v>
      </c>
      <c r="G46" s="29" t="s">
        <v>11</v>
      </c>
      <c r="H46" s="29">
        <v>4</v>
      </c>
      <c r="I46" s="31">
        <f t="shared" si="2"/>
        <v>22000</v>
      </c>
      <c r="K46" s="22"/>
    </row>
    <row r="47" spans="1:12" ht="45" x14ac:dyDescent="0.3">
      <c r="A47" s="29">
        <v>13</v>
      </c>
      <c r="B47" s="30" t="s">
        <v>36</v>
      </c>
      <c r="C47" s="31">
        <f>72000+10195</f>
        <v>82195</v>
      </c>
      <c r="D47" s="31">
        <v>5000</v>
      </c>
      <c r="E47" s="42">
        <f t="shared" si="0"/>
        <v>8719.5</v>
      </c>
      <c r="F47" s="42">
        <f t="shared" si="3"/>
        <v>95914.5</v>
      </c>
      <c r="G47" s="29" t="s">
        <v>14</v>
      </c>
      <c r="H47" s="29">
        <v>1</v>
      </c>
      <c r="I47" s="31">
        <f t="shared" si="2"/>
        <v>95914.5</v>
      </c>
    </row>
    <row r="48" spans="1:12" ht="30" customHeight="1" x14ac:dyDescent="0.3">
      <c r="A48" s="56" t="s">
        <v>4</v>
      </c>
      <c r="B48" s="56"/>
      <c r="C48" s="56"/>
      <c r="D48" s="56"/>
      <c r="E48" s="56"/>
      <c r="F48" s="56"/>
      <c r="G48" s="56"/>
      <c r="H48" s="57"/>
      <c r="I48" s="43">
        <f>SUM(I23:I47)</f>
        <v>3670122.6</v>
      </c>
      <c r="J48" s="12"/>
    </row>
    <row r="49" spans="1:16" x14ac:dyDescent="0.3">
      <c r="A49" s="26"/>
      <c r="B49" s="26"/>
      <c r="C49" s="26"/>
      <c r="D49" s="24"/>
      <c r="E49" s="24"/>
      <c r="F49" s="24"/>
      <c r="G49" s="24"/>
      <c r="H49" s="24"/>
      <c r="I49" s="25"/>
      <c r="J49" s="12"/>
    </row>
    <row r="50" spans="1:16" ht="18.75" customHeight="1" x14ac:dyDescent="0.3">
      <c r="A50" s="58" t="s">
        <v>33</v>
      </c>
      <c r="B50" s="59"/>
      <c r="C50" s="59"/>
      <c r="D50" s="59"/>
      <c r="E50" s="59"/>
      <c r="F50" s="59"/>
      <c r="G50" s="59"/>
      <c r="H50" s="59"/>
      <c r="I50" s="59"/>
      <c r="K50" s="13"/>
    </row>
    <row r="51" spans="1:16" ht="18.75" customHeight="1" x14ac:dyDescent="0.3">
      <c r="A51" s="59"/>
      <c r="B51" s="59"/>
      <c r="C51" s="59"/>
      <c r="D51" s="59"/>
      <c r="E51" s="59"/>
      <c r="F51" s="59"/>
      <c r="G51" s="59"/>
      <c r="H51" s="59"/>
      <c r="I51" s="59"/>
      <c r="K51" s="13"/>
    </row>
    <row r="52" spans="1:16" ht="18.75" customHeight="1" x14ac:dyDescent="0.3">
      <c r="A52" s="59"/>
      <c r="B52" s="59"/>
      <c r="C52" s="59"/>
      <c r="D52" s="59"/>
      <c r="E52" s="59"/>
      <c r="F52" s="59"/>
      <c r="G52" s="59"/>
      <c r="H52" s="59"/>
      <c r="I52" s="59"/>
      <c r="K52" s="13"/>
    </row>
    <row r="53" spans="1:16" ht="35.25" customHeight="1" x14ac:dyDescent="0.3">
      <c r="A53" s="59"/>
      <c r="B53" s="59"/>
      <c r="C53" s="59"/>
      <c r="D53" s="59"/>
      <c r="E53" s="59"/>
      <c r="F53" s="59"/>
      <c r="G53" s="59"/>
      <c r="H53" s="59"/>
      <c r="I53" s="59"/>
      <c r="K53" s="13"/>
    </row>
    <row r="54" spans="1:16" ht="9" customHeight="1" x14ac:dyDescent="0.3">
      <c r="A54" s="21"/>
      <c r="B54" s="21"/>
      <c r="C54" s="21"/>
      <c r="D54" s="8"/>
      <c r="E54" s="8"/>
      <c r="F54" s="8"/>
      <c r="G54" s="8"/>
      <c r="H54" s="8"/>
      <c r="I54" s="9"/>
      <c r="N54" s="2"/>
    </row>
    <row r="55" spans="1:16" ht="21" x14ac:dyDescent="0.35">
      <c r="A55" s="44" t="s">
        <v>6</v>
      </c>
      <c r="B55" s="44"/>
      <c r="I55" s="15"/>
      <c r="J55" s="14"/>
      <c r="K55" s="12"/>
      <c r="N55" s="2"/>
      <c r="P55" s="2"/>
    </row>
    <row r="56" spans="1:16" x14ac:dyDescent="0.3">
      <c r="C56" s="8"/>
      <c r="N56" s="2"/>
      <c r="P56" s="12"/>
    </row>
    <row r="57" spans="1:16" x14ac:dyDescent="0.3">
      <c r="P57" s="12"/>
    </row>
    <row r="58" spans="1:16" x14ac:dyDescent="0.3">
      <c r="P58" s="12"/>
    </row>
    <row r="61" spans="1:16" x14ac:dyDescent="0.3">
      <c r="B61" s="41"/>
    </row>
  </sheetData>
  <mergeCells count="15">
    <mergeCell ref="A55:B55"/>
    <mergeCell ref="A12:I12"/>
    <mergeCell ref="A13:B13"/>
    <mergeCell ref="A16:I16"/>
    <mergeCell ref="A18:I19"/>
    <mergeCell ref="C24:C31"/>
    <mergeCell ref="D24:D31"/>
    <mergeCell ref="H24:H31"/>
    <mergeCell ref="I24:I31"/>
    <mergeCell ref="A24:A31"/>
    <mergeCell ref="E24:E31"/>
    <mergeCell ref="F24:F31"/>
    <mergeCell ref="G24:G31"/>
    <mergeCell ref="A48:H48"/>
    <mergeCell ref="A50:I53"/>
  </mergeCells>
  <printOptions horizontalCentered="1"/>
  <pageMargins left="0" right="0" top="0" bottom="0" header="0.3" footer="0.3"/>
  <pageSetup paperSize="9" scale="93" orientation="portrait" r:id="rId1"/>
  <rowBreaks count="2" manualBreakCount="2">
    <brk id="40" max="8" man="1"/>
    <brk id="58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2025-03-12T10:02:18Z</dcterms:modified>
</cp:coreProperties>
</file>