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filterPrivacy="1" defaultThemeVersion="124226"/>
  <xr:revisionPtr revIDLastSave="0" documentId="13_ncr:1_{E30A8A6E-CF9B-4CBC-ADD8-C9AD96E44874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Sheet1!$A$1:$I$46</definedName>
  </definedNames>
  <calcPr calcId="191029" iterate="1"/>
</workbook>
</file>

<file path=xl/calcChain.xml><?xml version="1.0" encoding="utf-8"?>
<calcChain xmlns="http://schemas.openxmlformats.org/spreadsheetml/2006/main">
  <c r="E29" i="1" l="1"/>
  <c r="F29" i="1" s="1"/>
  <c r="I29" i="1" s="1"/>
  <c r="E27" i="1"/>
  <c r="F27" i="1" s="1"/>
  <c r="I27" i="1" s="1"/>
  <c r="E25" i="1"/>
  <c r="F25" i="1" s="1"/>
  <c r="I25" i="1" s="1"/>
  <c r="E26" i="1"/>
  <c r="F26" i="1"/>
  <c r="I26" i="1" s="1"/>
  <c r="E22" i="1"/>
  <c r="F22" i="1" s="1"/>
  <c r="I22" i="1" s="1"/>
  <c r="E23" i="1"/>
  <c r="F23" i="1" s="1"/>
  <c r="I23" i="1" s="1"/>
  <c r="E24" i="1" l="1"/>
  <c r="E28" i="1"/>
  <c r="F28" i="1" s="1"/>
  <c r="I28" i="1" s="1"/>
  <c r="E21" i="1" l="1"/>
  <c r="E20" i="1"/>
  <c r="F20" i="1" l="1"/>
  <c r="I20" i="1" s="1"/>
  <c r="I30" i="1" s="1"/>
  <c r="F21" i="1"/>
  <c r="L21" i="1"/>
  <c r="L20" i="1"/>
</calcChain>
</file>

<file path=xl/sharedStrings.xml><?xml version="1.0" encoding="utf-8"?>
<sst xmlns="http://schemas.openxmlformats.org/spreadsheetml/2006/main" count="37" uniqueCount="34">
  <si>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</si>
  <si>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</si>
  <si>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</si>
  <si>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</si>
  <si>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</si>
  <si>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</si>
  <si>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</si>
  <si>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</si>
  <si>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</si>
  <si>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M/S IK Associates</t>
  </si>
  <si>
    <t>Material Rate</t>
  </si>
  <si>
    <t>Labour Rate</t>
  </si>
  <si>
    <t>Total Rate</t>
  </si>
  <si>
    <t>Note: Supplier's quotation attached</t>
  </si>
  <si>
    <t>Over Head profit 28%</t>
  </si>
  <si>
    <t>Project: Khaadi Kanteen F-6, Islamabad</t>
  </si>
  <si>
    <t>No</t>
  </si>
  <si>
    <t>Attn: Salman Mughal</t>
  </si>
  <si>
    <t>Job</t>
  </si>
  <si>
    <r>
      <t xml:space="preserve">Supply and installation of  Split Type (T-3 Inverter)
 Heat n Cool  R-32 
</t>
    </r>
    <r>
      <rPr>
        <b/>
        <sz val="12"/>
        <rFont val="Calibri"/>
        <family val="2"/>
        <scheme val="minor"/>
      </rPr>
      <t>Make Haier 
Model HSU-13HFAB</t>
    </r>
  </si>
  <si>
    <r>
      <t xml:space="preserve">Supply and installation of Copper pipe for split AC unit.
</t>
    </r>
    <r>
      <rPr>
        <b/>
        <sz val="12"/>
        <rFont val="Calibri"/>
        <family val="2"/>
        <scheme val="minor"/>
      </rPr>
      <t>Make Mueller.</t>
    </r>
  </si>
  <si>
    <t>Coil</t>
  </si>
  <si>
    <t>1) Foam Pipe insulation 1/4" Thicknes 1/2"</t>
  </si>
  <si>
    <t>2) Foam Pipe insulation 3/8" Thicknes 1/2"</t>
  </si>
  <si>
    <t>Len</t>
  </si>
  <si>
    <t>1) Copper tube size 1/4"Ø</t>
  </si>
  <si>
    <t>2) Copper Tube size 1/2"Ø</t>
  </si>
  <si>
    <t>Transportation charges</t>
  </si>
  <si>
    <r>
      <t xml:space="preserve">Supply and installation of super loan foam insulation over copper pipe.
</t>
    </r>
    <r>
      <rPr>
        <b/>
        <sz val="12"/>
        <rFont val="Calibri"/>
        <family val="2"/>
        <scheme val="minor"/>
      </rPr>
      <t>Make Armaflex</t>
    </r>
  </si>
  <si>
    <t>Meter</t>
  </si>
  <si>
    <t>Supply &amp; installation of Split AC 01 TR</t>
  </si>
  <si>
    <t>Variation # 2</t>
  </si>
  <si>
    <r>
      <t xml:space="preserve">Supply and installation of Control wiring 2.5 mm 4core flexible. </t>
    </r>
    <r>
      <rPr>
        <b/>
        <sz val="12"/>
        <rFont val="Calibri"/>
        <family val="2"/>
        <scheme val="minor"/>
      </rPr>
      <t>Make Indus</t>
    </r>
  </si>
  <si>
    <t>Supply and installation of Hangers and supports.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</si>
</sst>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5" fontId="7" fillId="0" borderId="1" xfId="1" applyNumberFormat="1" applyFont="1" applyBorder="1" applyAlignment="1">
      <alignment horizontal="right" vertical="center"/>
    </xf>
    <xf numFmtId="165" fontId="7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left" vertical="center"/>
    </xf>
    <xf numFmtId="165" fontId="8" fillId="0" borderId="2" xfId="0" applyNumberFormat="1" applyFont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164" fontId="0" fillId="0" borderId="0" xfId="1" applyFont="1"/>
    <xf numFmtId="165" fontId="7" fillId="0" borderId="3" xfId="1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left" vertical="center" wrapText="1"/>
    </xf>
    <xf numFmtId="0" fontId="8" fillId="0" borderId="2" xfId="0" applyFont="1" applyBorder="1" applyAlignment="1">
      <alignment horizontal="right" vertical="center"/>
    </xf>
    <xf numFmtId="166" fontId="7" fillId="0" borderId="3" xfId="1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0</xdr:row>
      <xdr:rowOff>19050</xdr:rowOff>
    </xdr:from>
    <xdr:to>
      <xdr:col>5</xdr:col>
      <xdr:colOff>276860</xdr:colOff>
      <xdr:row>5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19050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</xdr:colOff>
      <xdr:row>42</xdr:row>
      <xdr:rowOff>45720</xdr:rowOff>
    </xdr:from>
    <xdr:to>
      <xdr:col>1</xdr:col>
      <xdr:colOff>561975</xdr:colOff>
      <xdr:row>45</xdr:row>
      <xdr:rowOff>111149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9808845"/>
          <a:ext cx="790575" cy="6369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L45"/>
  <sheetViews>
    <sheetView tabSelected="1" topLeftCell="A18" zoomScaleNormal="100" workbookViewId="0">
      <selection activeCell="B29" sqref="B29"/>
    </sheetView>
  </sheetViews>
  <sheetFormatPr defaultRowHeight="15" x14ac:dyDescent="0.25"/>
  <cols>
    <col min="1" max="1" width="4.28515625" style="2" customWidth="1"/>
    <col min="2" max="2" width="29.5703125" customWidth="1"/>
    <col min="3" max="3" width="12.5703125" style="2" customWidth="1"/>
    <col min="4" max="4" width="10.140625" style="2" customWidth="1"/>
    <col min="5" max="5" width="12.5703125" style="2" customWidth="1"/>
    <col min="6" max="6" width="11.5703125" style="2" customWidth="1"/>
    <col min="7" max="7" width="9.140625" style="2" customWidth="1"/>
    <col min="8" max="8" width="6.5703125" style="2" customWidth="1"/>
    <col min="9" max="9" width="14.28515625" style="3" customWidth="1"/>
    <col min="11" max="11" width="11.140625" bestFit="1" customWidth="1"/>
    <col min="12" max="12" width="15.28515625" customWidth="1"/>
  </cols>
  <sheetData>
    <row r="7" spans="1:9" ht="10.9" customHeight="1" x14ac:dyDescent="0.25"/>
    <row r="8" spans="1:9" ht="6" customHeight="1" x14ac:dyDescent="0.25"/>
    <row r="9" spans="1:9" ht="6" customHeight="1" x14ac:dyDescent="0.25"/>
    <row r="10" spans="1:9" ht="22.9" customHeight="1" x14ac:dyDescent="0.35">
      <c r="A10" s="35" t="s">
        <v>9</v>
      </c>
      <c r="B10" s="35"/>
      <c r="I10" s="9">
        <v>45729</v>
      </c>
    </row>
    <row r="11" spans="1:9" ht="10.5" customHeight="1" x14ac:dyDescent="0.35">
      <c r="A11" s="27"/>
      <c r="B11" s="28"/>
    </row>
    <row r="12" spans="1:9" ht="21" x14ac:dyDescent="0.35">
      <c r="A12" s="26" t="s">
        <v>15</v>
      </c>
      <c r="B12" s="26"/>
    </row>
    <row r="13" spans="1:9" ht="7.5" customHeight="1" x14ac:dyDescent="0.25">
      <c r="A13" s="6"/>
      <c r="B13" s="6"/>
    </row>
    <row r="14" spans="1:9" ht="18.75" x14ac:dyDescent="0.3">
      <c r="A14" s="36" t="s">
        <v>17</v>
      </c>
      <c r="B14" s="36"/>
      <c r="C14" s="36"/>
      <c r="D14" s="36"/>
      <c r="E14" s="36"/>
      <c r="F14" s="36"/>
      <c r="G14" s="36"/>
      <c r="H14" s="36"/>
      <c r="I14" s="36"/>
    </row>
    <row r="15" spans="1:9" ht="11.25" customHeight="1" x14ac:dyDescent="0.35">
      <c r="A15" s="16"/>
      <c r="B15" s="16"/>
      <c r="C15" s="16"/>
      <c r="D15" s="16"/>
      <c r="E15" s="16"/>
      <c r="F15" s="16"/>
      <c r="G15" s="16"/>
      <c r="H15" s="16"/>
      <c r="I15" s="16"/>
    </row>
    <row r="16" spans="1:9" ht="29.25" customHeight="1" x14ac:dyDescent="0.3">
      <c r="A16" s="36" t="s">
        <v>31</v>
      </c>
      <c r="B16" s="36"/>
      <c r="C16" s="36"/>
      <c r="D16" s="36"/>
      <c r="E16" s="36"/>
      <c r="F16" s="36"/>
      <c r="G16" s="36"/>
      <c r="H16" s="36"/>
      <c r="I16" s="36"/>
    </row>
    <row r="17" spans="1:12" ht="29.25" customHeight="1" x14ac:dyDescent="0.25">
      <c r="A17" s="37" t="s">
        <v>30</v>
      </c>
      <c r="B17" s="37"/>
      <c r="C17" s="37"/>
      <c r="D17" s="37"/>
      <c r="E17" s="37"/>
      <c r="F17" s="37"/>
      <c r="G17" s="37"/>
      <c r="H17" s="37"/>
      <c r="I17" s="37"/>
    </row>
    <row r="18" spans="1:12" ht="14.25" customHeight="1" x14ac:dyDescent="0.25"/>
    <row r="19" spans="1:12" ht="47.25" x14ac:dyDescent="0.25">
      <c r="A19" s="10" t="s">
        <v>0</v>
      </c>
      <c r="B19" s="10" t="s">
        <v>1</v>
      </c>
      <c r="C19" s="11" t="s">
        <v>10</v>
      </c>
      <c r="D19" s="11" t="s">
        <v>11</v>
      </c>
      <c r="E19" s="11" t="s">
        <v>14</v>
      </c>
      <c r="F19" s="11" t="s">
        <v>12</v>
      </c>
      <c r="G19" s="10" t="s">
        <v>2</v>
      </c>
      <c r="H19" s="10" t="s">
        <v>3</v>
      </c>
      <c r="I19" s="12" t="s">
        <v>4</v>
      </c>
    </row>
    <row r="20" spans="1:12" ht="89.25" customHeight="1" x14ac:dyDescent="0.25">
      <c r="A20" s="34">
        <v>1</v>
      </c>
      <c r="B20" s="31" t="s">
        <v>19</v>
      </c>
      <c r="C20" s="33">
        <v>131729</v>
      </c>
      <c r="D20" s="33">
        <v>8000</v>
      </c>
      <c r="E20" s="15">
        <f>SUM(C20+D20)*28%</f>
        <v>39124.120000000003</v>
      </c>
      <c r="F20" s="15">
        <f t="shared" ref="F20:F21" si="0">E20+D20+C20</f>
        <v>178853.12</v>
      </c>
      <c r="G20" s="13" t="s">
        <v>16</v>
      </c>
      <c r="H20" s="13">
        <v>1</v>
      </c>
      <c r="I20" s="14">
        <f t="shared" ref="I20:I26" si="1">H20*F20</f>
        <v>178853.12</v>
      </c>
      <c r="K20">
        <v>790500</v>
      </c>
      <c r="L20" s="32">
        <f t="shared" ref="L20:L21" si="2">K20*1.18</f>
        <v>932790</v>
      </c>
    </row>
    <row r="21" spans="1:12" ht="47.25" x14ac:dyDescent="0.25">
      <c r="A21" s="34">
        <v>2</v>
      </c>
      <c r="B21" s="31" t="s">
        <v>20</v>
      </c>
      <c r="C21" s="33"/>
      <c r="D21" s="33"/>
      <c r="E21" s="15">
        <f>SUM(C21+D21)*28%</f>
        <v>0</v>
      </c>
      <c r="F21" s="15">
        <f t="shared" si="0"/>
        <v>0</v>
      </c>
      <c r="G21" s="13"/>
      <c r="H21" s="13"/>
      <c r="I21" s="14"/>
      <c r="K21">
        <v>1311000</v>
      </c>
      <c r="L21" s="32">
        <f t="shared" si="2"/>
        <v>1546980</v>
      </c>
    </row>
    <row r="22" spans="1:12" ht="15.75" x14ac:dyDescent="0.25">
      <c r="A22" s="34"/>
      <c r="B22" s="31" t="s">
        <v>25</v>
      </c>
      <c r="C22" s="33">
        <v>13299</v>
      </c>
      <c r="D22" s="33">
        <v>2500</v>
      </c>
      <c r="E22" s="15">
        <f t="shared" ref="E22:E23" si="3">SUM(C22+D22)*28%</f>
        <v>4423.72</v>
      </c>
      <c r="F22" s="15">
        <f t="shared" ref="F22:F23" si="4">E22+D22+C22</f>
        <v>20222.72</v>
      </c>
      <c r="G22" s="13" t="s">
        <v>21</v>
      </c>
      <c r="H22" s="13">
        <v>1</v>
      </c>
      <c r="I22" s="14">
        <f t="shared" ref="I22:I23" si="5">H22*F22</f>
        <v>20222.72</v>
      </c>
      <c r="L22" s="32"/>
    </row>
    <row r="23" spans="1:12" ht="15.75" x14ac:dyDescent="0.25">
      <c r="A23" s="34"/>
      <c r="B23" s="31" t="s">
        <v>26</v>
      </c>
      <c r="C23" s="33">
        <v>28102</v>
      </c>
      <c r="D23" s="33">
        <v>2500</v>
      </c>
      <c r="E23" s="15">
        <f t="shared" si="3"/>
        <v>8568.5600000000013</v>
      </c>
      <c r="F23" s="15">
        <f t="shared" si="4"/>
        <v>39170.559999999998</v>
      </c>
      <c r="G23" s="13" t="s">
        <v>21</v>
      </c>
      <c r="H23" s="13">
        <v>1</v>
      </c>
      <c r="I23" s="14">
        <f t="shared" si="5"/>
        <v>39170.559999999998</v>
      </c>
      <c r="L23" s="32"/>
    </row>
    <row r="24" spans="1:12" ht="66.75" customHeight="1" x14ac:dyDescent="0.25">
      <c r="A24" s="34">
        <v>3</v>
      </c>
      <c r="B24" s="31" t="s">
        <v>28</v>
      </c>
      <c r="C24" s="33"/>
      <c r="D24" s="33"/>
      <c r="E24" s="15">
        <f t="shared" ref="E24:E28" si="6">SUM(C24+D24)*28%</f>
        <v>0</v>
      </c>
      <c r="F24" s="15"/>
      <c r="G24" s="13"/>
      <c r="H24" s="13"/>
      <c r="I24" s="14"/>
      <c r="L24" s="32"/>
    </row>
    <row r="25" spans="1:12" ht="37.5" customHeight="1" x14ac:dyDescent="0.25">
      <c r="A25" s="34"/>
      <c r="B25" s="31" t="s">
        <v>22</v>
      </c>
      <c r="C25" s="39">
        <v>450.8</v>
      </c>
      <c r="D25" s="33">
        <v>150</v>
      </c>
      <c r="E25" s="15">
        <f t="shared" ref="E25:E26" si="7">SUM(C25+D25)*28%</f>
        <v>168.22399999999999</v>
      </c>
      <c r="F25" s="15">
        <f t="shared" ref="F25:F28" si="8">E25+D25+C25</f>
        <v>769.024</v>
      </c>
      <c r="G25" s="13" t="s">
        <v>24</v>
      </c>
      <c r="H25" s="13">
        <v>10</v>
      </c>
      <c r="I25" s="14">
        <f t="shared" si="1"/>
        <v>7690.24</v>
      </c>
      <c r="L25" s="32"/>
    </row>
    <row r="26" spans="1:12" ht="31.5" x14ac:dyDescent="0.25">
      <c r="A26" s="34"/>
      <c r="B26" s="31" t="s">
        <v>23</v>
      </c>
      <c r="C26" s="39">
        <v>480.3</v>
      </c>
      <c r="D26" s="33">
        <v>150</v>
      </c>
      <c r="E26" s="15">
        <f t="shared" si="7"/>
        <v>176.48400000000001</v>
      </c>
      <c r="F26" s="15">
        <f t="shared" si="8"/>
        <v>806.78400000000011</v>
      </c>
      <c r="G26" s="13" t="s">
        <v>24</v>
      </c>
      <c r="H26" s="13">
        <v>10</v>
      </c>
      <c r="I26" s="14">
        <f t="shared" si="1"/>
        <v>8067.8400000000011</v>
      </c>
      <c r="L26" s="32"/>
    </row>
    <row r="27" spans="1:12" ht="47.25" x14ac:dyDescent="0.25">
      <c r="A27" s="34">
        <v>4</v>
      </c>
      <c r="B27" s="31" t="s">
        <v>32</v>
      </c>
      <c r="C27" s="39">
        <v>750</v>
      </c>
      <c r="D27" s="33">
        <v>150</v>
      </c>
      <c r="E27" s="15">
        <f t="shared" ref="E27" si="9">SUM(C27+D27)*28%</f>
        <v>252.00000000000003</v>
      </c>
      <c r="F27" s="15">
        <f t="shared" ref="F27" si="10">E27+D27+C27</f>
        <v>1152</v>
      </c>
      <c r="G27" s="13" t="s">
        <v>29</v>
      </c>
      <c r="H27" s="13">
        <v>20</v>
      </c>
      <c r="I27" s="14">
        <f t="shared" ref="I27" si="11">H27*F27</f>
        <v>23040</v>
      </c>
      <c r="K27">
        <v>750</v>
      </c>
      <c r="L27" s="32"/>
    </row>
    <row r="28" spans="1:12" ht="31.5" customHeight="1" x14ac:dyDescent="0.25">
      <c r="A28" s="34">
        <v>5</v>
      </c>
      <c r="B28" s="31" t="s">
        <v>33</v>
      </c>
      <c r="C28" s="33">
        <v>20000</v>
      </c>
      <c r="D28" s="33">
        <v>5000</v>
      </c>
      <c r="E28" s="15">
        <f t="shared" si="6"/>
        <v>7000.0000000000009</v>
      </c>
      <c r="F28" s="15">
        <f t="shared" si="8"/>
        <v>32000</v>
      </c>
      <c r="G28" s="13" t="s">
        <v>18</v>
      </c>
      <c r="H28" s="13">
        <v>1</v>
      </c>
      <c r="I28" s="14">
        <f t="shared" ref="I28" si="12">H28*F28</f>
        <v>32000</v>
      </c>
      <c r="K28">
        <v>15</v>
      </c>
      <c r="L28" s="32"/>
    </row>
    <row r="29" spans="1:12" ht="23.25" customHeight="1" x14ac:dyDescent="0.25">
      <c r="A29" s="34">
        <v>6</v>
      </c>
      <c r="B29" s="31" t="s">
        <v>27</v>
      </c>
      <c r="C29" s="33"/>
      <c r="D29" s="33">
        <v>20000</v>
      </c>
      <c r="E29" s="15">
        <f t="shared" ref="E29" si="13">SUM(C29+D29)*28%</f>
        <v>5600.0000000000009</v>
      </c>
      <c r="F29" s="15">
        <f t="shared" ref="F29" si="14">E29+D29+C29</f>
        <v>25600</v>
      </c>
      <c r="G29" s="13" t="s">
        <v>18</v>
      </c>
      <c r="H29" s="13">
        <v>1</v>
      </c>
      <c r="I29" s="14">
        <f t="shared" ref="I29" si="15">H29*F29</f>
        <v>25600</v>
      </c>
      <c r="L29" s="32"/>
    </row>
    <row r="30" spans="1:12" s="25" customFormat="1" ht="27.75" customHeight="1" thickBot="1" x14ac:dyDescent="0.3">
      <c r="A30" s="38" t="s">
        <v>5</v>
      </c>
      <c r="B30" s="38"/>
      <c r="C30" s="38"/>
      <c r="D30" s="38"/>
      <c r="E30" s="38"/>
      <c r="F30" s="38"/>
      <c r="G30" s="38"/>
      <c r="H30" s="38"/>
      <c r="I30" s="30">
        <f>SUM(I20:I29)</f>
        <v>334644.47999999998</v>
      </c>
      <c r="K30" s="21"/>
    </row>
    <row r="31" spans="1:12" ht="8.25" customHeight="1" thickTop="1" x14ac:dyDescent="0.25"/>
    <row r="32" spans="1:12" ht="7.5" hidden="1" customHeight="1" thickTop="1" x14ac:dyDescent="0.25"/>
    <row r="33" spans="1:11" ht="6" hidden="1" customHeight="1" x14ac:dyDescent="0.25">
      <c r="A33" s="24"/>
      <c r="B33" s="5"/>
    </row>
    <row r="34" spans="1:11" ht="6" customHeight="1" x14ac:dyDescent="0.25">
      <c r="A34" s="24"/>
      <c r="B34" s="5"/>
    </row>
    <row r="35" spans="1:11" ht="18.75" x14ac:dyDescent="0.25">
      <c r="A35" s="29" t="s">
        <v>13</v>
      </c>
      <c r="B35" s="5"/>
    </row>
    <row r="36" spans="1:11" ht="7.5" customHeight="1" x14ac:dyDescent="0.25">
      <c r="A36" s="24"/>
      <c r="B36" s="5"/>
    </row>
    <row r="37" spans="1:11" ht="4.5" customHeight="1" x14ac:dyDescent="0.25">
      <c r="A37" s="24"/>
      <c r="B37" s="5"/>
    </row>
    <row r="38" spans="1:11" ht="20.25" customHeight="1" x14ac:dyDescent="0.25">
      <c r="A38" s="4" t="s">
        <v>6</v>
      </c>
      <c r="B38" s="5"/>
    </row>
    <row r="39" spans="1:11" ht="8.4499999999999993" customHeight="1" x14ac:dyDescent="0.25">
      <c r="A39" s="4"/>
      <c r="B39" s="5"/>
    </row>
    <row r="40" spans="1:11" s="7" customFormat="1" ht="18.75" x14ac:dyDescent="0.3">
      <c r="A40" s="18" t="s">
        <v>7</v>
      </c>
      <c r="B40" s="19"/>
      <c r="C40" s="20"/>
      <c r="D40" s="20"/>
      <c r="E40" s="20"/>
      <c r="F40" s="20"/>
      <c r="G40" s="20"/>
      <c r="H40" s="20"/>
      <c r="I40" s="21"/>
    </row>
    <row r="41" spans="1:11" s="7" customFormat="1" ht="10.15" customHeight="1" x14ac:dyDescent="0.3">
      <c r="A41" s="18"/>
      <c r="B41" s="18"/>
      <c r="C41" s="20"/>
      <c r="D41" s="20"/>
      <c r="E41" s="20"/>
      <c r="F41" s="20"/>
      <c r="G41" s="20"/>
      <c r="H41" s="20"/>
      <c r="I41" s="21"/>
      <c r="K41" s="17"/>
    </row>
    <row r="42" spans="1:11" s="7" customFormat="1" ht="18.75" x14ac:dyDescent="0.3">
      <c r="A42" s="22" t="s">
        <v>8</v>
      </c>
      <c r="B42" s="23"/>
      <c r="C42" s="20"/>
      <c r="D42" s="20"/>
      <c r="E42" s="20"/>
      <c r="F42" s="20"/>
      <c r="G42" s="20"/>
      <c r="H42" s="20"/>
      <c r="I42" s="21"/>
      <c r="K42" s="17"/>
    </row>
    <row r="43" spans="1:11" x14ac:dyDescent="0.25">
      <c r="K43" s="1"/>
    </row>
    <row r="44" spans="1:11" x14ac:dyDescent="0.25">
      <c r="K44" s="1"/>
    </row>
    <row r="45" spans="1:11" x14ac:dyDescent="0.25">
      <c r="K45" s="8"/>
    </row>
  </sheetData>
  <mergeCells count="5">
    <mergeCell ref="A10:B10"/>
    <mergeCell ref="A14:I14"/>
    <mergeCell ref="A17:I17"/>
    <mergeCell ref="A30:H30"/>
    <mergeCell ref="A16:I16"/>
  </mergeCells>
  <printOptions horizontalCentered="1"/>
  <pageMargins left="0" right="0" top="0" bottom="0.75" header="0.3" footer="0.3"/>
  <pageSetup paperSize="9" scale="8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2025-03-13T11:11:20Z</dcterms:modified>
</cp:coreProperties>
</file>