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mc:AlternateContent xmlns:mc="http://schemas.openxmlformats.org/markup-compatibility/2006">
    <mc:Choice Requires="x15">
      <x15ac:absPath xmlns:x15ac="http://schemas.microsoft.com/office/spreadsheetml/2010/11/ac" url="E:\New folder\1st Running Bill-(08-03-2025) Plumbing\"/>
    </mc:Choice>
  </mc:AlternateContent>
  <xr:revisionPtr revIDLastSave="0" documentId="13_ncr:1_{A85C1480-B2AC-4D1B-AB6C-91421726DEF1}" xr6:coauthVersionLast="36" xr6:coauthVersionMax="47" xr10:uidLastSave="{00000000-0000-0000-0000-000000000000}"/>
  <bookViews>
    <workbookView xWindow="-120" yWindow="-120" windowWidth="24240" windowHeight="13140" tabRatio="723" xr2:uid="{00000000-000D-0000-FFFF-FFFF00000000}"/>
  </bookViews>
  <sheets>
    <sheet name="Summary-OF HVAC" sheetId="2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A" localSheetId="0">#REF!</definedName>
    <definedName name="\A">#REF!</definedName>
    <definedName name="\B" localSheetId="0">#REF!</definedName>
    <definedName name="\B">#REF!</definedName>
    <definedName name="\E" localSheetId="0">#REF!</definedName>
    <definedName name="\E">#REF!</definedName>
    <definedName name="asds" localSheetId="0">#REF!</definedName>
    <definedName name="asds">#REF!</definedName>
    <definedName name="Bahishti">[1]Labour!$F$14</definedName>
    <definedName name="BathtubCPBrassChainwithrubberplug">[1]Material!$J$72</definedName>
    <definedName name="BathtubCPBrasswash075">[1]Material!$J$73</definedName>
    <definedName name="Block_5in" localSheetId="0">'[2]13,14'!#REF!</definedName>
    <definedName name="Block_5in">'[2]13,14'!#REF!</definedName>
    <definedName name="BrassButthinges5">[3]Material!$J$108</definedName>
    <definedName name="Brasshandlesize175mm">[3]Material!$J$118</definedName>
    <definedName name="building" localSheetId="0">#REF!</definedName>
    <definedName name="building">#REF!</definedName>
    <definedName name="CementOP">[1]Material!$J$305</definedName>
    <definedName name="CementSandMortar12">[1]Table11!$I$420</definedName>
    <definedName name="Code" localSheetId="0">#REF!</definedName>
    <definedName name="Code">#REF!</definedName>
    <definedName name="Cooly">[1]Labour!$F$3</definedName>
    <definedName name="CPbottletrapwithunionwastepipe40mm">[1]Material!$J$256</definedName>
    <definedName name="CPmixer1hole05">[1]Material!$J$285</definedName>
    <definedName name="CPstopcock05">[1]Material!$J$290</definedName>
    <definedName name="gate" localSheetId="0">#REF!</definedName>
    <definedName name="gate">#REF!</definedName>
    <definedName name="Hangerhookwithpulloutrod">[3]Material!$J$601</definedName>
    <definedName name="Hardwoodguttees">[3]Material!$J$603</definedName>
    <definedName name="INZ3011TEXT">[4]DA30!$C$398</definedName>
    <definedName name="INZ3017TEXT">[4]DA30!$C$531</definedName>
    <definedName name="INZ3056TEXT">[4]DA30!$C$1473</definedName>
    <definedName name="IV" localSheetId="0">#REF!</definedName>
    <definedName name="IV">#REF!</definedName>
    <definedName name="Mason">[1]Labour!$F$9</definedName>
    <definedName name="Mistry">[1]Labour!$F$23</definedName>
    <definedName name="Nailofsizes">[3]Material!$J$762</definedName>
    <definedName name="Pigmentofanycolour">[1]Material!$J$960</definedName>
    <definedName name="_xlnm.Print_Area" localSheetId="0">'Summary-OF HVAC'!$A$1:$K$40</definedName>
    <definedName name="_xlnm.Print_Area">#REF!</definedName>
    <definedName name="_xlnm.Print_Titles" localSheetId="0">'Summary-OF HVAC'!$1:$4</definedName>
    <definedName name="_xlnm.Print_Titles">#REF!</definedName>
    <definedName name="PRINT_TITLES_MI" localSheetId="0">#REF!</definedName>
    <definedName name="PRINT_TITLES_MI">#REF!</definedName>
    <definedName name="SinkbracketCI">[1]Material!$J$1101</definedName>
    <definedName name="SinkCPbrasswaste150">[1]Material!$J$1102</definedName>
    <definedName name="Sinkpillartap2way">[1]Material!$J$1107</definedName>
    <definedName name="Sinkplugwithchain">[1]Material!$J$1108</definedName>
    <definedName name="Sinkstainlesssteel1000500">[1]Material!$J$1109</definedName>
    <definedName name="Sunkhandle">[3]Material!$J$1106</definedName>
    <definedName name="Tierod">[3]Material!$J$1222</definedName>
    <definedName name="Washbasin450mm18whitecolour">[1]Material!$J$1277</definedName>
    <definedName name="Washbasinboltkit">[1]Material!$J$1286</definedName>
    <definedName name="WCbrassstopcock12">[1]Material!$J$1245</definedName>
    <definedName name="WCCistern4030whitecolour">[1]Material!$J$1253</definedName>
    <definedName name="WCcisternboltkit">[1]Material!$J$1254</definedName>
    <definedName name="WCfloridecoupled4030whitecolour">[1]Material!$J$1257</definedName>
    <definedName name="WCseatcover">[1]Material!$J$1273</definedName>
    <definedName name="Woodenrodforshoes">[3]Material!$J$1313</definedName>
    <definedName name="x" localSheetId="0">#REF!</definedName>
    <definedName name="x">#REF!</definedName>
    <definedName name="xyz" localSheetId="0">#REF!</definedName>
    <definedName name="xyz">#REF!</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3" i="21" l="1"/>
  <c r="J12" i="21"/>
  <c r="J11" i="21"/>
  <c r="J10" i="21"/>
  <c r="J9" i="21"/>
  <c r="J8" i="21"/>
  <c r="A7" i="21"/>
  <c r="F29" i="21"/>
  <c r="K29" i="21" s="1"/>
  <c r="F30" i="21" l="1"/>
  <c r="K18" i="21" l="1"/>
  <c r="I40" i="21" l="1"/>
  <c r="H40" i="21"/>
  <c r="E40" i="21"/>
  <c r="I37" i="21"/>
  <c r="H37" i="21"/>
  <c r="G37" i="21"/>
  <c r="F37" i="21"/>
  <c r="K37" i="21" l="1"/>
  <c r="K40" i="21"/>
  <c r="J31" i="21"/>
  <c r="I31" i="21"/>
  <c r="H31" i="21"/>
  <c r="G31" i="21"/>
  <c r="K31" i="21" l="1"/>
  <c r="E34" i="21"/>
  <c r="K34" i="21" s="1"/>
  <c r="I30" i="21" l="1"/>
  <c r="I28" i="21"/>
  <c r="H30" i="21" l="1"/>
  <c r="H28" i="21"/>
  <c r="G32" i="21" l="1"/>
  <c r="K32" i="21" s="1"/>
  <c r="G30" i="21"/>
  <c r="G28" i="21"/>
  <c r="K28" i="21" s="1"/>
  <c r="E30" i="21" l="1"/>
  <c r="K30" i="21" s="1"/>
  <c r="L31" i="21" s="1"/>
  <c r="F25" i="21" l="1"/>
  <c r="K25" i="21" s="1"/>
  <c r="I24" i="21"/>
  <c r="H24" i="21"/>
  <c r="G24" i="21"/>
  <c r="E23" i="21"/>
  <c r="K23" i="21" s="1"/>
  <c r="I22" i="21"/>
  <c r="H22" i="21"/>
  <c r="G22" i="21"/>
  <c r="K24" i="21" l="1"/>
  <c r="K22" i="21"/>
  <c r="I17" i="21"/>
  <c r="I16" i="21"/>
  <c r="I15" i="21"/>
  <c r="H17" i="21" l="1"/>
  <c r="H16" i="21"/>
  <c r="H15" i="21"/>
  <c r="G19" i="21" l="1"/>
  <c r="G17" i="21"/>
  <c r="K17" i="21" s="1"/>
  <c r="G16" i="21"/>
  <c r="G15" i="21"/>
  <c r="K15" i="21" s="1"/>
  <c r="F19" i="21" l="1"/>
  <c r="K19" i="21" s="1"/>
  <c r="F16" i="21" l="1"/>
  <c r="E16" i="21" l="1"/>
  <c r="K16" i="21" s="1"/>
</calcChain>
</file>

<file path=xl/sharedStrings.xml><?xml version="1.0" encoding="utf-8"?>
<sst xmlns="http://schemas.openxmlformats.org/spreadsheetml/2006/main" count="74" uniqueCount="45">
  <si>
    <t>DESCRIPTION</t>
  </si>
  <si>
    <t xml:space="preserve"> CURRANT TOTAL</t>
  </si>
  <si>
    <t>BOQ NO.</t>
  </si>
  <si>
    <t>Unit</t>
  </si>
  <si>
    <t>No.</t>
  </si>
  <si>
    <t>FIRST FLOOR</t>
  </si>
  <si>
    <t>SUMMARY OF PLUMBING</t>
  </si>
  <si>
    <t>Rft</t>
  </si>
  <si>
    <t>NOS.</t>
  </si>
  <si>
    <t>SECOND FLOOR</t>
  </si>
  <si>
    <t>THIRD FLOOR</t>
  </si>
  <si>
    <t>4" dia</t>
  </si>
  <si>
    <t>MEEZAN BANK LIMITED MAKKAH TOWER, GUJRANWALA</t>
  </si>
  <si>
    <t>Part-2:  INTERNAL WATER SUPPLY SYSTEM</t>
  </si>
  <si>
    <t>Providing, fixing, jointing and testing Polypropylene Random (PPR) PN16 pressure pipe for cold, hot and hot water return water as per DIN 8077-8078 for pipes and DIN 16962,PN20 for fittings (polyfusion welded joints) inside building  including fittings and specials (sockets, tees, elbows, bends, crosses, reducers, adaptor, plugs and union etc.) supported on walls or suspended from roof slab or run in chases including pipe hangers, supports, walls cutting for pipelines, complete in all respect as per specifications and drawings as well as directed by the Engineer.</t>
  </si>
  <si>
    <t>25 mm dia</t>
  </si>
  <si>
    <t>32 mm dia</t>
  </si>
  <si>
    <t>40 mm dia</t>
  </si>
  <si>
    <t>50 mm dia</t>
  </si>
  <si>
    <t>75 mm dia</t>
  </si>
  <si>
    <t>BASEMENT</t>
  </si>
  <si>
    <t>BASEMENT MEZZANINE</t>
  </si>
  <si>
    <t>GROUND FLOOR</t>
  </si>
  <si>
    <t>GATE / BALL VALVE</t>
  </si>
  <si>
    <t>Providing and installing  gate/ball valves of following nominal dia, of approved equivalent make ,including jointing ,fitting, painting, testing, complete in all respects to match with following PPR pipe diameters.</t>
  </si>
  <si>
    <t>Part-3: INTERNAL SEWERAGE , VENTS &amp; ROOF DRAINAGE</t>
  </si>
  <si>
    <t>Providing, fixing, jointing and testing uPVC pipe including all fittings such as tees, bends and reducers. Also it includes the cost of  joint solutions &amp; clamping to walls, ceiling hangers, supports, cutting through walls for pipelines and pipe fittings of the following diameters, complete in all respect as per specifications and drawings as well as directed by the Engineer.</t>
  </si>
  <si>
    <t>100 mm dia</t>
  </si>
  <si>
    <t>200 mm dia</t>
  </si>
  <si>
    <t>CLASS :D: BS 3505/PS 3051 (For Pressure Pipe)</t>
  </si>
  <si>
    <t>2 inch dia pipe</t>
  </si>
  <si>
    <t>FLOOR DRAIN</t>
  </si>
  <si>
    <t>Providing and fixing 4" dia Floor Drain with P-trap including  Stainless Steel grating and cover of approved make including all necessary accessories required for installation, complete in all respect as per specifications and drawings as well as directed by the Engineer.</t>
  </si>
  <si>
    <t>CLEAN-OUT</t>
  </si>
  <si>
    <t>Providing and fixing 4" dia Clean-out for uPVC Pipes including  Stainless Steel Cover Plate of approved make, core cutting of Slab concrete and its water proofed refilling  as approved by Engineer In charge and complete in all respect.</t>
  </si>
  <si>
    <t>100 mm dia   (Riser Rain Pipe)</t>
  </si>
  <si>
    <r>
      <t xml:space="preserve">Providing and fixing Indian W.C ceramics ware including muslim shower, tee stop cock, double bibcock with flushing cistern of best quality including hockey pipe. Fixing connection pipes and all joints to services and drains. Plugging and screwing the structure as necessary and make good the same, complete in all respect as per specifications and drawings as well as directed by the Engineer.
</t>
    </r>
    <r>
      <rPr>
        <b/>
        <sz val="11"/>
        <color rgb="FFFF0000"/>
        <rFont val="Calibri"/>
        <family val="2"/>
        <scheme val="minor"/>
      </rPr>
      <t>MODEL # PORTA (HD70)</t>
    </r>
  </si>
  <si>
    <t>Nos</t>
  </si>
  <si>
    <r>
      <t xml:space="preserve">Providing and fixing European W.C ceramics ware including muslim shower, tee stop cock with double bibcock, flushing cistern with hinged double seat and cover of best quality. Fixing connection pipes and all joints to services and drains. Plugging and screwing the structure as necessary and make good the same, complete in all respect as per specifications and drawings as well as directed by the Engineer.
</t>
    </r>
    <r>
      <rPr>
        <b/>
        <sz val="11"/>
        <color rgb="FFFF0000"/>
        <rFont val="Calibri"/>
        <family val="2"/>
        <scheme val="minor"/>
      </rPr>
      <t>MODEL # PORTA (HD9N)</t>
    </r>
  </si>
  <si>
    <t>Providing and fixing wash hand basin vanity Under counter including basin mixer with waste coupling &amp; bottle trap and fixing connection pipes, connections to water lines, nuts, washers, etc. complete in all respect as per specifications and drawings as well as directed by the Engineer.</t>
  </si>
  <si>
    <t>Providing and fixing kitchen sink with mixer, waste coupling and tee stop cock including all necessary accessories required for  installation, complete in all respect as per specifications and drawings as well as directed by the Engineer.</t>
  </si>
  <si>
    <t>Providing and fixing soap dispenser including all necessary accessories required for installation, complete in all respect as per specifications and drawings as well as directed by the Engineer.</t>
  </si>
  <si>
    <t>Providing and fixing chromium plated toilet paper holder including all necessary accessories required for installation, complete in all respect as per specifications and drawings as well as directed by the Engineer.</t>
  </si>
  <si>
    <t>Providing and fixing electrical hand dryer with automatic sensor having fastest drying time of 12 seconds, temperature of 104 Fahrenheit. hand dryer must have noise Level of 81dB and automatic shut off including all necessary accessories required for installation, complete in all respect as per specifications and drawings as well as directed by the Engineer.</t>
  </si>
  <si>
    <t>Providing and fixing towel rod including all necessary accessories required for installation, complete in all respect as per specifications and drawings as well as directed by the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</si>
</sst>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_);_(* \(#,##0\);_(* &quot;-&quot;??_);_(@_)"/>
  </numFmts>
  <fonts count="26" x14ac:knownFonts="1">
    <font>
      <sz val="11"/>
      <color theme="1"/>
      <name val="Calibri"/>
      <family val="2"/>
      <scheme val="minor"/>
    </font>
    <font>
      <sz val="10"/>
      <name val="Arial"/>
      <family val="2"/>
    </font>
    <font>
      <b/>
      <sz val="14"/>
      <color theme="1"/>
      <name val="Calibri"/>
      <family val="2"/>
      <scheme val="minor"/>
    </font>
    <font>
      <sz val="14"/>
      <color theme="1"/>
      <name val="Calibri"/>
      <family val="2"/>
      <scheme val="minor"/>
    </font>
    <font>
      <sz val="34"/>
      <color indexed="8"/>
      <name val="Arial"/>
      <family val="2"/>
    </font>
    <font>
      <sz val="34"/>
      <color theme="1"/>
      <name val="Calibri"/>
      <family val="2"/>
      <scheme val="minor"/>
    </font>
    <font>
      <b/>
      <sz val="34"/>
      <color theme="1"/>
      <name val="Calibri"/>
      <family val="2"/>
      <scheme val="minor"/>
    </font>
    <font>
      <sz val="11"/>
      <name val="Arial"/>
      <family val="2"/>
    </font>
    <font>
      <sz val="12"/>
      <name val="Arial"/>
      <family val="2"/>
    </font>
    <font>
      <sz val="11"/>
      <name val="Arial"/>
      <family val="2"/>
    </font>
    <font>
      <sz val="12"/>
      <name val="Times New Roman"/>
      <family val="1"/>
    </font>
    <font>
      <sz val="28"/>
      <color indexed="8"/>
      <name val="Arial"/>
      <family val="2"/>
    </font>
    <font>
      <sz val="30"/>
      <name val="Arial"/>
      <family val="2"/>
    </font>
    <font>
      <sz val="32"/>
      <color indexed="8"/>
      <name val="Arial"/>
      <family val="2"/>
    </font>
    <font>
      <sz val="11"/>
      <color theme="1"/>
      <name val="Calibri"/>
      <family val="2"/>
      <scheme val="minor"/>
    </font>
    <font>
      <b/>
      <sz val="60"/>
      <color theme="1"/>
      <name val="Calibri"/>
      <family val="2"/>
      <scheme val="minor"/>
    </font>
    <font>
      <sz val="10"/>
      <name val="Century Gothic"/>
      <family val="2"/>
    </font>
    <font>
      <sz val="30"/>
      <color theme="1"/>
      <name val="Calibri"/>
      <family val="2"/>
      <scheme val="minor"/>
    </font>
    <font>
      <sz val="32"/>
      <name val="Arial"/>
      <family val="2"/>
    </font>
    <font>
      <sz val="30"/>
      <color indexed="8"/>
      <name val="Arial"/>
      <family val="2"/>
    </font>
    <font>
      <b/>
      <sz val="30"/>
      <name val="Arial"/>
      <family val="2"/>
    </font>
    <font>
      <b/>
      <sz val="30"/>
      <color indexed="8"/>
      <name val="Arial"/>
      <family val="2"/>
    </font>
    <font>
      <sz val="36"/>
      <name val="Arial"/>
      <family val="2"/>
    </font>
    <font>
      <sz val="32"/>
      <color theme="1"/>
      <name val="Calibri"/>
      <family val="2"/>
      <scheme val="minor"/>
    </font>
    <font>
      <sz val="11"/>
      <name val="Calibri"/>
      <family val="2"/>
      <scheme val="minor"/>
    </font>
    <font>
      <b/>
      <sz val="11"/>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21">
    <xf numFmtId="0" fontId="0" fillId="0" borderId="0"/>
    <xf numFmtId="0" fontId="1" fillId="0" borderId="0"/>
    <xf numFmtId="0" fontId="7"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1" fillId="0" borderId="0"/>
    <xf numFmtId="9" fontId="9" fillId="0" borderId="0" applyFont="0" applyFill="0" applyBorder="0" applyAlignment="0" applyProtection="0"/>
    <xf numFmtId="0" fontId="9" fillId="0" borderId="0"/>
    <xf numFmtId="0" fontId="1" fillId="0" borderId="0"/>
    <xf numFmtId="0" fontId="1" fillId="0" borderId="0"/>
    <xf numFmtId="43" fontId="1" fillId="0" borderId="0" applyFont="0" applyFill="0" applyBorder="0" applyAlignment="0" applyProtection="0"/>
    <xf numFmtId="9" fontId="9" fillId="0" borderId="0" applyFont="0" applyFill="0" applyBorder="0" applyAlignment="0" applyProtection="0"/>
    <xf numFmtId="43" fontId="10" fillId="0" borderId="0" applyFont="0" applyFill="0" applyBorder="0" applyAlignment="0" applyProtection="0"/>
    <xf numFmtId="0" fontId="8" fillId="0" borderId="0">
      <alignment vertical="center"/>
    </xf>
    <xf numFmtId="9" fontId="1" fillId="0" borderId="0" applyFont="0" applyFill="0" applyBorder="0" applyAlignment="0" applyProtection="0"/>
    <xf numFmtId="43" fontId="9" fillId="0" borderId="0" applyFont="0" applyFill="0" applyBorder="0" applyAlignment="0" applyProtection="0"/>
    <xf numFmtId="0" fontId="1" fillId="0" borderId="0"/>
    <xf numFmtId="0" fontId="16" fillId="0" borderId="0" applyProtection="0">
      <alignment horizontal="justify" vertical="top" wrapText="1"/>
    </xf>
    <xf numFmtId="43" fontId="14" fillId="0" borderId="0" applyFont="0" applyFill="0" applyBorder="0" applyAlignment="0" applyProtection="0"/>
    <xf numFmtId="164" fontId="1" fillId="0" borderId="0" applyFont="0" applyFill="0" applyBorder="0" applyAlignment="0" applyProtection="0"/>
  </cellStyleXfs>
  <cellXfs count="56">
    <xf numFmtId="0" fontId="0" fillId="0" borderId="0" xfId="0"/>
    <xf numFmtId="0" fontId="3"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center"/>
    </xf>
    <xf numFmtId="0" fontId="3" fillId="0" borderId="0" xfId="0" applyFont="1"/>
    <xf numFmtId="0" fontId="2" fillId="0" borderId="0" xfId="0" applyFont="1"/>
    <xf numFmtId="0" fontId="5" fillId="0" borderId="2" xfId="0" applyFont="1" applyBorder="1" applyAlignment="1">
      <alignment horizontal="center" vertical="center" wrapText="1"/>
    </xf>
    <xf numFmtId="0" fontId="13" fillId="2" borderId="1" xfId="1" applyFont="1" applyFill="1" applyBorder="1" applyAlignment="1">
      <alignment horizontal="center" vertical="center" wrapText="1"/>
    </xf>
    <xf numFmtId="0" fontId="5" fillId="0" borderId="1" xfId="0" applyFont="1" applyBorder="1" applyAlignment="1">
      <alignment horizontal="center" vertical="center" wrapText="1"/>
    </xf>
    <xf numFmtId="2" fontId="5" fillId="0" borderId="2" xfId="0" applyNumberFormat="1" applyFont="1" applyBorder="1" applyAlignment="1">
      <alignment horizontal="center" vertical="center" wrapText="1"/>
    </xf>
    <xf numFmtId="2" fontId="5" fillId="0" borderId="1" xfId="0" applyNumberFormat="1" applyFont="1" applyBorder="1" applyAlignment="1">
      <alignment horizontal="center" vertical="center" wrapText="1"/>
    </xf>
    <xf numFmtId="0" fontId="6" fillId="0" borderId="2" xfId="0" applyFont="1" applyBorder="1" applyAlignment="1">
      <alignment horizontal="center" vertical="center"/>
    </xf>
    <xf numFmtId="0" fontId="6" fillId="0" borderId="2" xfId="0" applyFont="1" applyBorder="1" applyAlignment="1">
      <alignment horizontal="center" vertical="center" wrapText="1"/>
    </xf>
    <xf numFmtId="0" fontId="6" fillId="0" borderId="6" xfId="0" applyFont="1" applyBorder="1" applyAlignment="1">
      <alignment horizontal="center" vertical="center"/>
    </xf>
    <xf numFmtId="0" fontId="12" fillId="0" borderId="1" xfId="1" applyFont="1" applyBorder="1" applyAlignment="1">
      <alignment horizontal="center" vertical="center"/>
    </xf>
    <xf numFmtId="3" fontId="12" fillId="0" borderId="1" xfId="1" applyNumberFormat="1" applyFont="1" applyBorder="1" applyAlignment="1">
      <alignment horizontal="center" vertical="center"/>
    </xf>
    <xf numFmtId="0" fontId="5" fillId="0" borderId="6" xfId="0" applyFont="1" applyBorder="1" applyAlignment="1">
      <alignment horizontal="center" vertical="center" wrapText="1"/>
    </xf>
    <xf numFmtId="0" fontId="5" fillId="0" borderId="2" xfId="0" applyFont="1" applyBorder="1" applyAlignment="1">
      <alignment horizontal="center" vertical="center"/>
    </xf>
    <xf numFmtId="0" fontId="6" fillId="0" borderId="1" xfId="0" applyFont="1" applyBorder="1" applyAlignment="1">
      <alignment horizontal="center" vertical="center"/>
    </xf>
    <xf numFmtId="0" fontId="11" fillId="0" borderId="6" xfId="1" applyFont="1" applyBorder="1" applyAlignment="1">
      <alignment horizontal="center" vertical="center" wrapText="1"/>
    </xf>
    <xf numFmtId="0" fontId="4" fillId="0" borderId="1" xfId="1" applyFont="1" applyBorder="1" applyAlignment="1">
      <alignment horizontal="center" vertical="center" wrapText="1"/>
    </xf>
    <xf numFmtId="2" fontId="5" fillId="0" borderId="2" xfId="0" applyNumberFormat="1" applyFont="1" applyBorder="1" applyAlignment="1">
      <alignment horizontal="center" vertical="center"/>
    </xf>
    <xf numFmtId="43" fontId="17" fillId="0" borderId="1" xfId="19" applyFont="1" applyBorder="1" applyAlignment="1">
      <alignment horizontal="center" vertical="center"/>
    </xf>
    <xf numFmtId="2" fontId="17" fillId="0" borderId="1" xfId="19" applyNumberFormat="1" applyFont="1" applyBorder="1" applyAlignment="1">
      <alignment horizontal="center" vertical="center"/>
    </xf>
    <xf numFmtId="43" fontId="17" fillId="0" borderId="1" xfId="19" applyFont="1" applyBorder="1"/>
    <xf numFmtId="0" fontId="12" fillId="0" borderId="7" xfId="0" applyFont="1" applyBorder="1" applyAlignment="1">
      <alignment horizontal="left" vertical="center" wrapText="1"/>
    </xf>
    <xf numFmtId="0" fontId="18" fillId="0" borderId="1" xfId="1" quotePrefix="1" applyFont="1" applyBorder="1" applyAlignment="1">
      <alignment horizontal="center" vertical="center"/>
    </xf>
    <xf numFmtId="0" fontId="13" fillId="0" borderId="1" xfId="1" applyFont="1" applyBorder="1" applyAlignment="1">
      <alignment horizontal="left" vertical="center" wrapText="1"/>
    </xf>
    <xf numFmtId="0" fontId="19" fillId="0" borderId="1" xfId="1" applyFont="1" applyBorder="1" applyAlignment="1">
      <alignment horizontal="left" vertical="center" wrapText="1"/>
    </xf>
    <xf numFmtId="0" fontId="17" fillId="0" borderId="2" xfId="0" applyFont="1" applyBorder="1" applyAlignment="1">
      <alignment horizontal="center" vertical="center" wrapText="1"/>
    </xf>
    <xf numFmtId="2" fontId="17" fillId="0" borderId="2" xfId="0" applyNumberFormat="1" applyFont="1" applyBorder="1" applyAlignment="1">
      <alignment horizontal="center" vertical="center" wrapText="1"/>
    </xf>
    <xf numFmtId="4" fontId="5" fillId="0" borderId="2" xfId="0" applyNumberFormat="1" applyFont="1" applyBorder="1" applyAlignment="1">
      <alignment horizontal="center" vertical="center"/>
    </xf>
    <xf numFmtId="0" fontId="20" fillId="0" borderId="1" xfId="1" applyFont="1" applyBorder="1" applyAlignment="1">
      <alignment horizontal="center" vertical="center" wrapText="1"/>
    </xf>
    <xf numFmtId="0" fontId="21" fillId="0" borderId="1" xfId="1" applyFont="1" applyBorder="1" applyAlignment="1">
      <alignment horizontal="left" vertical="center" wrapText="1"/>
    </xf>
    <xf numFmtId="0" fontId="21" fillId="0" borderId="1" xfId="1" applyFont="1" applyBorder="1" applyAlignment="1">
      <alignment horizontal="center" vertical="center" wrapText="1"/>
    </xf>
    <xf numFmtId="0" fontId="22" fillId="0" borderId="1" xfId="1" applyFont="1" applyBorder="1" applyAlignment="1">
      <alignment horizontal="center" vertical="center" wrapText="1"/>
    </xf>
    <xf numFmtId="3" fontId="12" fillId="0" borderId="2" xfId="1" applyNumberFormat="1" applyFont="1" applyBorder="1" applyAlignment="1">
      <alignment horizontal="center" vertical="center"/>
    </xf>
    <xf numFmtId="4" fontId="12" fillId="0" borderId="2" xfId="1" applyNumberFormat="1" applyFont="1" applyBorder="1" applyAlignment="1">
      <alignment horizontal="center" vertical="center"/>
    </xf>
    <xf numFmtId="4" fontId="12" fillId="0" borderId="1" xfId="1" applyNumberFormat="1" applyFont="1" applyBorder="1" applyAlignment="1">
      <alignment horizontal="center" vertical="center"/>
    </xf>
    <xf numFmtId="2" fontId="17" fillId="0" borderId="1" xfId="0" applyNumberFormat="1" applyFont="1" applyBorder="1" applyAlignment="1">
      <alignment horizontal="center" vertical="center" wrapText="1"/>
    </xf>
    <xf numFmtId="4" fontId="17" fillId="0" borderId="2" xfId="0" applyNumberFormat="1" applyFont="1" applyBorder="1" applyAlignment="1">
      <alignment horizontal="center" vertical="center"/>
    </xf>
    <xf numFmtId="4" fontId="23" fillId="0" borderId="0" xfId="0" applyNumberFormat="1" applyFont="1" applyAlignment="1">
      <alignment horizontal="center" vertical="center"/>
    </xf>
    <xf numFmtId="0" fontId="12" fillId="0" borderId="8" xfId="0" applyFont="1" applyBorder="1" applyAlignment="1">
      <alignment horizontal="left" vertical="center" wrapText="1"/>
    </xf>
    <xf numFmtId="0" fontId="24" fillId="0" borderId="1" xfId="17" applyFont="1" applyBorder="1" applyAlignment="1">
      <alignment horizontal="center" wrapText="1"/>
    </xf>
    <xf numFmtId="0" fontId="24" fillId="0" borderId="1" xfId="17" applyFont="1" applyBorder="1" applyAlignment="1">
      <alignment horizontal="center"/>
    </xf>
    <xf numFmtId="165" fontId="24" fillId="0" borderId="1" xfId="20" applyNumberFormat="1" applyFont="1" applyFill="1" applyBorder="1" applyAlignment="1">
      <alignment horizontal="center"/>
    </xf>
    <xf numFmtId="165" fontId="24" fillId="0" borderId="1" xfId="20" applyNumberFormat="1" applyFont="1" applyFill="1" applyBorder="1" applyAlignment="1">
      <alignment horizontal="center" wrapText="1"/>
    </xf>
    <xf numFmtId="0" fontId="24" fillId="0" borderId="1" xfId="17" applyFont="1" applyBorder="1"/>
    <xf numFmtId="0" fontId="24" fillId="0" borderId="0" xfId="17" applyFont="1"/>
    <xf numFmtId="0" fontId="15" fillId="3" borderId="3" xfId="0" applyFont="1" applyFill="1" applyBorder="1" applyAlignment="1">
      <alignment horizontal="center" vertical="center"/>
    </xf>
    <xf numFmtId="0" fontId="15" fillId="3" borderId="4" xfId="0" applyFont="1" applyFill="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6" fillId="0" borderId="5"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 xfId="0" applyFont="1" applyBorder="1" applyAlignment="1">
      <alignment horizontal="center" vertical="center"/>
    </xf>
  </cellXfs>
  <cellStyles count="21">
    <cellStyle name="Comma" xfId="19" builtinId="3"/>
    <cellStyle name="Comma 10" xfId="20" xr:uid="{65C07F2B-DB70-43FF-AC87-AE9992A14AB3}"/>
    <cellStyle name="Comma 2" xfId="3" xr:uid="{00000000-0005-0000-0000-000001000000}"/>
    <cellStyle name="Comma 2 2" xfId="11" xr:uid="{00000000-0005-0000-0000-000002000000}"/>
    <cellStyle name="Comma 3" xfId="4" xr:uid="{00000000-0005-0000-0000-000003000000}"/>
    <cellStyle name="Comma 4" xfId="13" xr:uid="{00000000-0005-0000-0000-000004000000}"/>
    <cellStyle name="Comma 5" xfId="16" xr:uid="{00000000-0005-0000-0000-000005000000}"/>
    <cellStyle name="Normal" xfId="0" builtinId="0"/>
    <cellStyle name="Normal 11" xfId="17" xr:uid="{00000000-0005-0000-0000-000007000000}"/>
    <cellStyle name="Normal 2" xfId="1" xr:uid="{00000000-0005-0000-0000-000008000000}"/>
    <cellStyle name="Normal 2 2" xfId="8" xr:uid="{00000000-0005-0000-0000-000009000000}"/>
    <cellStyle name="Normal 2 3" xfId="10" xr:uid="{00000000-0005-0000-0000-00000A000000}"/>
    <cellStyle name="Normal 2 4" xfId="5" xr:uid="{00000000-0005-0000-0000-00000B000000}"/>
    <cellStyle name="Normal 3" xfId="6" xr:uid="{00000000-0005-0000-0000-00000C000000}"/>
    <cellStyle name="Normal 33" xfId="18" xr:uid="{00000000-0005-0000-0000-00000D000000}"/>
    <cellStyle name="Normal 4" xfId="9" xr:uid="{00000000-0005-0000-0000-00000E000000}"/>
    <cellStyle name="Normal 5" xfId="14" xr:uid="{00000000-0005-0000-0000-00000F000000}"/>
    <cellStyle name="Normal 6" xfId="2" xr:uid="{00000000-0005-0000-0000-000010000000}"/>
    <cellStyle name="Percent 2" xfId="7" xr:uid="{00000000-0005-0000-0000-000011000000}"/>
    <cellStyle name="Percent 3" xfId="15" xr:uid="{00000000-0005-0000-0000-000012000000}"/>
    <cellStyle name="Percent 4" xfId="12" xr:uid="{00000000-0005-0000-0000-00001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 Type="http://schemas.openxmlformats.org/officeDocument/2006/relationships/externalLink" Target="externalLinks/externalLink2.xml"/><Relationship Id="rId21" Type="http://schemas.openxmlformats.org/officeDocument/2006/relationships/styles" Target="styles.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calcChain" Target="calcChain.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Users\TH\Downloads\Documents%20and%20Settings\Abid\Desktop\CSR%20Balochistan%20Preliminary%20Draft%202006\CSR-DRAFT-200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P.R-PIPE/7-Gate%20Valve%20PPR.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P.V.C-PIPE/3-Ground%20Floor%20Upvc%20Pip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P.V.C-PIPE/4-First-Floor%20Upvc%20Pipe.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P.V.C-PIPE/5-Second-Floor%20Upvc%20Pipe.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P.V.C-PIPE/2-Basement%20Mezzanine%20Upvc%20Pipe.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P.V.C-PIPE/1-Basement%20Upvc%20Pipe.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P.V.C-PIPE/6-Riser%20Rain%20Pipe.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P.V.C-PIPE/7-Basement%20Upvc%20(Pressure%20Pipe-2).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P.V.C-PIPE/F-D,CleanOu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E%20Drive\PROJECTS\Head%20Office%20-%20Honda%20Building\final%20bill\ATLAS-NEW\ATLAS%20BANK\LIBERTY%20MKT-LHR\LIBERTY%20CERTIFIED%20BIL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Users\TH\Downloads\Documents%20and%20Settings\abid\Desktop\CSR\CSR-DRAFT-20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Contract%20Documents\CSR\CSR-DRAFT-200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P.R-PIPE/4-G.FLOOR%20PPR%20PIP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P.R-PIPE/5-F.FLOOR%20PPR%20PIP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P.R-PIPE/6-Second.FLOOR%20PPR%20PIP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P.R-PIPE/1-Basement%20PPR%20PIP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P.R-PIPE/2-Basement%20Mezzanine%20PPR%20PI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420">
          <cell r="I420">
            <v>4743.72</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ow r="72">
          <cell r="J72">
            <v>90</v>
          </cell>
        </row>
        <row r="73">
          <cell r="J73">
            <v>110</v>
          </cell>
        </row>
        <row r="256">
          <cell r="J256">
            <v>550</v>
          </cell>
        </row>
        <row r="285">
          <cell r="J285">
            <v>1402</v>
          </cell>
        </row>
        <row r="290">
          <cell r="J290">
            <v>350</v>
          </cell>
        </row>
        <row r="305">
          <cell r="J305">
            <v>6000</v>
          </cell>
        </row>
        <row r="960">
          <cell r="J960">
            <v>70</v>
          </cell>
        </row>
        <row r="1101">
          <cell r="J1101">
            <v>90</v>
          </cell>
        </row>
        <row r="1102">
          <cell r="J1102">
            <v>150</v>
          </cell>
        </row>
        <row r="1107">
          <cell r="J1107">
            <v>550</v>
          </cell>
        </row>
        <row r="1108">
          <cell r="J1108">
            <v>85</v>
          </cell>
        </row>
        <row r="1109">
          <cell r="J1109">
            <v>1480</v>
          </cell>
        </row>
        <row r="1245">
          <cell r="J1245">
            <v>78</v>
          </cell>
        </row>
        <row r="1253">
          <cell r="J1253">
            <v>915</v>
          </cell>
        </row>
        <row r="1254">
          <cell r="J1254">
            <v>25</v>
          </cell>
        </row>
        <row r="1257">
          <cell r="J1257">
            <v>1820</v>
          </cell>
        </row>
        <row r="1273">
          <cell r="J1273">
            <v>219</v>
          </cell>
        </row>
        <row r="1277">
          <cell r="J1277">
            <v>400</v>
          </cell>
        </row>
        <row r="1286">
          <cell r="J1286">
            <v>75</v>
          </cell>
        </row>
      </sheetData>
      <sheetData sheetId="64">
        <row r="3">
          <cell r="F3">
            <v>22.5</v>
          </cell>
        </row>
        <row r="9">
          <cell r="F9">
            <v>43.75</v>
          </cell>
        </row>
        <row r="14">
          <cell r="F14">
            <v>31.25</v>
          </cell>
        </row>
        <row r="23">
          <cell r="F23">
            <v>43.75</v>
          </cell>
        </row>
      </sheetData>
      <sheetData sheetId="6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te Valve PPR"/>
    </sheetNames>
    <sheetDataSet>
      <sheetData sheetId="0">
        <row r="15">
          <cell r="H15">
            <v>5</v>
          </cell>
        </row>
        <row r="16">
          <cell r="H16">
            <v>4</v>
          </cell>
        </row>
        <row r="17">
          <cell r="H17">
            <v>4</v>
          </cell>
        </row>
        <row r="22">
          <cell r="H22">
            <v>1</v>
          </cell>
        </row>
        <row r="25">
          <cell r="H25">
            <v>3</v>
          </cell>
        </row>
        <row r="26">
          <cell r="H26">
            <v>3</v>
          </cell>
        </row>
        <row r="27">
          <cell r="H27">
            <v>3</v>
          </cell>
        </row>
        <row r="32">
          <cell r="H32">
            <v>1</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Floor Upvc-Pipe"/>
    </sheetNames>
    <sheetDataSet>
      <sheetData sheetId="0">
        <row r="35">
          <cell r="H35">
            <v>49.609999999999992</v>
          </cell>
        </row>
        <row r="79">
          <cell r="H79">
            <v>325.85000000000008</v>
          </cell>
        </row>
        <row r="85">
          <cell r="H85">
            <v>209.99</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Floor Upvc-Pipe"/>
    </sheetNames>
    <sheetDataSet>
      <sheetData sheetId="0">
        <row r="47">
          <cell r="H47">
            <v>69.929999999999993</v>
          </cell>
        </row>
        <row r="81">
          <cell r="H81">
            <v>233.67000000000004</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nd.Floor Upvc-Pipe"/>
    </sheetNames>
    <sheetDataSet>
      <sheetData sheetId="0">
        <row r="47">
          <cell r="H47">
            <v>69.379999999999981</v>
          </cell>
        </row>
        <row r="80">
          <cell r="H80">
            <v>223.41000000000008</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ment Mezzanine Upvc-Pipe"/>
    </sheetNames>
    <sheetDataSet>
      <sheetData sheetId="0">
        <row r="17">
          <cell r="H17">
            <v>56</v>
          </cell>
        </row>
        <row r="28">
          <cell r="H28">
            <v>44.309999999999995</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vc-Pipe"/>
    </sheetNames>
    <sheetDataSet>
      <sheetData sheetId="0">
        <row r="19">
          <cell r="H19">
            <v>158.32</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n-Pipe-4"/>
    </sheetNames>
    <sheetDataSet>
      <sheetData sheetId="0">
        <row r="14">
          <cell r="H14">
            <v>104</v>
          </cell>
        </row>
        <row r="15">
          <cell r="H15">
            <v>104</v>
          </cell>
        </row>
        <row r="16">
          <cell r="H16">
            <v>104</v>
          </cell>
        </row>
        <row r="17">
          <cell r="H17">
            <v>104</v>
          </cell>
        </row>
        <row r="18">
          <cell r="H18">
            <v>64</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vc-Pipe-2"/>
    </sheetNames>
    <sheetDataSet>
      <sheetData sheetId="0">
        <row r="20">
          <cell r="H20">
            <v>86.16</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oor Drain"/>
      <sheetName val="COP"/>
    </sheetNames>
    <sheetDataSet>
      <sheetData sheetId="0">
        <row r="14">
          <cell r="H14">
            <v>4</v>
          </cell>
        </row>
        <row r="15">
          <cell r="H15">
            <v>17</v>
          </cell>
        </row>
        <row r="16">
          <cell r="H16">
            <v>16</v>
          </cell>
        </row>
        <row r="17">
          <cell r="H17">
            <v>15</v>
          </cell>
        </row>
      </sheetData>
      <sheetData sheetId="1">
        <row r="14">
          <cell r="H14">
            <v>1</v>
          </cell>
        </row>
        <row r="15">
          <cell r="H15">
            <v>4</v>
          </cell>
        </row>
        <row r="16">
          <cell r="H16">
            <v>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UMBING"/>
      <sheetName val="A-C"/>
      <sheetName val="FURNITURE"/>
      <sheetName val="ELECT "/>
      <sheetName val="Civil Bill"/>
      <sheetName val="SUMMARY"/>
      <sheetName val="1"/>
      <sheetName val="6, 7,8,9,10"/>
      <sheetName val="11,12"/>
      <sheetName val="13,14"/>
      <sheetName val="16"/>
      <sheetName val="17"/>
      <sheetName val="19"/>
      <sheetName val="20"/>
      <sheetName val="21"/>
      <sheetName val="22"/>
      <sheetName val="23"/>
      <sheetName val="24"/>
      <sheetName val="25"/>
      <sheetName val="26,27"/>
      <sheetName val="32"/>
      <sheetName val="34"/>
      <sheetName val="35"/>
      <sheetName val="36"/>
      <sheetName val="37"/>
      <sheetName val="44"/>
      <sheetName val="45,46"/>
      <sheetName val="47"/>
      <sheetName val="48"/>
      <sheetName val="5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ow r="108">
          <cell r="J108">
            <v>56.25</v>
          </cell>
        </row>
        <row r="118">
          <cell r="J118">
            <v>240</v>
          </cell>
        </row>
        <row r="601">
          <cell r="J601">
            <v>40</v>
          </cell>
        </row>
        <row r="603">
          <cell r="J603">
            <v>2</v>
          </cell>
        </row>
        <row r="762">
          <cell r="J762">
            <v>52</v>
          </cell>
        </row>
        <row r="1106">
          <cell r="J1106">
            <v>30</v>
          </cell>
        </row>
        <row r="1222">
          <cell r="J1222">
            <v>30</v>
          </cell>
        </row>
        <row r="1313">
          <cell r="J1313">
            <v>28</v>
          </cell>
        </row>
      </sheetData>
      <sheetData sheetId="64" refreshError="1"/>
      <sheetData sheetId="6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398">
          <cell r="C398" t="str">
            <v>Supply and installation of 1-gang, 5 Amp, 250 Volt,. plate type moulded switch including appropriate size 2 sq.mm (16 SWG) sheet steel box to be fixed recessed in wall. The switch shall be PPI make.</v>
          </cell>
        </row>
        <row r="531">
          <cell r="C531" t="str">
            <v>Installation of switches supplied under item 30-16 alongwith fan regulators on appropriate size 2 sq.mmm. (16 SWG) sheet steel box to be fixed recessed in wall alongwith 3mm thick plastic front plate suitable for upto 2 fan regulators and switches on a co</v>
          </cell>
        </row>
        <row r="1473">
          <cell r="C1473" t="str">
            <v>Supply and installation of 15 Amp, triple pole, 415 volts metal clad load break switch on surface of walls.</v>
          </cell>
        </row>
      </sheetData>
      <sheetData sheetId="58"/>
      <sheetData sheetId="59"/>
      <sheetData sheetId="60"/>
      <sheetData sheetId="61"/>
      <sheetData sheetId="62"/>
      <sheetData sheetId="63"/>
      <sheetData sheetId="64"/>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FLOOR PPR-Pipe"/>
    </sheetNames>
    <sheetDataSet>
      <sheetData sheetId="0">
        <row r="57">
          <cell r="H57">
            <v>250.93999999999994</v>
          </cell>
        </row>
        <row r="87">
          <cell r="H87">
            <v>335.96</v>
          </cell>
        </row>
        <row r="101">
          <cell r="H101">
            <v>59.730000000000004</v>
          </cell>
        </row>
        <row r="108">
          <cell r="H108">
            <v>199.49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st.FLOOR PPR-Pipe"/>
    </sheetNames>
    <sheetDataSet>
      <sheetData sheetId="0">
        <row r="60">
          <cell r="H60">
            <v>224.27999999999997</v>
          </cell>
        </row>
        <row r="109">
          <cell r="H109">
            <v>410.71</v>
          </cell>
        </row>
        <row r="120">
          <cell r="H120">
            <v>65.72999999999999</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nd.FLOOR PPR-Pipe"/>
    </sheetNames>
    <sheetDataSet>
      <sheetData sheetId="0">
        <row r="53">
          <cell r="H53">
            <v>193.22999999999996</v>
          </cell>
        </row>
        <row r="102">
          <cell r="H102">
            <v>410.71</v>
          </cell>
        </row>
        <row r="113">
          <cell r="H113">
            <v>65.72999999999999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ment PPR-Pipe"/>
    </sheetNames>
    <sheetDataSet>
      <sheetData sheetId="0">
        <row r="19">
          <cell r="H19">
            <v>24.16</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ment Mezzanine PPR-Pipe"/>
    </sheetNames>
    <sheetDataSet>
      <sheetData sheetId="0">
        <row r="18">
          <cell r="H18">
            <v>11.24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40"/>
  <sheetViews>
    <sheetView tabSelected="1" view="pageBreakPreview" zoomScale="30" zoomScaleNormal="30" zoomScaleSheetLayoutView="30" workbookViewId="0">
      <selection activeCell="G6" sqref="G6"/>
    </sheetView>
  </sheetViews>
  <sheetFormatPr defaultRowHeight="48" customHeight="1" x14ac:dyDescent="0.3"/>
  <cols>
    <col min="1" max="1" width="30.140625" style="3" customWidth="1"/>
    <col min="2" max="2" width="218.7109375" style="4" customWidth="1"/>
    <col min="3" max="3" width="25.42578125" style="4" customWidth="1"/>
    <col min="4" max="4" width="21.28515625" style="4" customWidth="1"/>
    <col min="5" max="5" width="41.28515625" style="4" customWidth="1"/>
    <col min="6" max="6" width="46" style="4" customWidth="1"/>
    <col min="7" max="7" width="48.28515625" style="4" customWidth="1"/>
    <col min="8" max="8" width="41.85546875" style="4" customWidth="1"/>
    <col min="9" max="9" width="46.140625" style="4" customWidth="1"/>
    <col min="10" max="10" width="42.28515625" style="4" customWidth="1"/>
    <col min="11" max="11" width="56.5703125" style="5" customWidth="1"/>
    <col min="12" max="12" width="43" style="4" customWidth="1"/>
    <col min="13" max="16384" width="9.140625" style="4"/>
  </cols>
  <sheetData>
    <row r="1" spans="1:11" s="1" customFormat="1" ht="65.25" customHeight="1" x14ac:dyDescent="0.25">
      <c r="A1" s="49" t="s">
        <v>6</v>
      </c>
      <c r="B1" s="49"/>
      <c r="C1" s="49"/>
      <c r="D1" s="49"/>
      <c r="E1" s="49"/>
      <c r="F1" s="49"/>
      <c r="G1" s="49"/>
      <c r="H1" s="49"/>
      <c r="I1" s="49"/>
      <c r="J1" s="49"/>
      <c r="K1" s="50"/>
    </row>
    <row r="2" spans="1:11" s="1" customFormat="1" ht="58.5" customHeight="1" x14ac:dyDescent="0.25">
      <c r="A2" s="49" t="s">
        <v>12</v>
      </c>
      <c r="B2" s="49"/>
      <c r="C2" s="49"/>
      <c r="D2" s="49"/>
      <c r="E2" s="49"/>
      <c r="F2" s="49"/>
      <c r="G2" s="49"/>
      <c r="H2" s="49"/>
      <c r="I2" s="49"/>
      <c r="J2" s="49"/>
      <c r="K2" s="50"/>
    </row>
    <row r="3" spans="1:11" s="2" customFormat="1" ht="48" customHeight="1" x14ac:dyDescent="0.25">
      <c r="A3" s="51" t="s">
        <v>2</v>
      </c>
      <c r="B3" s="51" t="s">
        <v>0</v>
      </c>
      <c r="C3" s="51" t="s">
        <v>3</v>
      </c>
      <c r="D3" s="51" t="s">
        <v>4</v>
      </c>
      <c r="E3" s="51" t="s">
        <v>20</v>
      </c>
      <c r="F3" s="53" t="s">
        <v>21</v>
      </c>
      <c r="G3" s="51" t="s">
        <v>22</v>
      </c>
      <c r="H3" s="53" t="s">
        <v>5</v>
      </c>
      <c r="I3" s="53" t="s">
        <v>9</v>
      </c>
      <c r="J3" s="53" t="s">
        <v>10</v>
      </c>
      <c r="K3" s="55" t="s">
        <v>1</v>
      </c>
    </row>
    <row r="4" spans="1:11" s="2" customFormat="1" ht="35.25" customHeight="1" x14ac:dyDescent="0.25">
      <c r="A4" s="52"/>
      <c r="B4" s="52"/>
      <c r="C4" s="52"/>
      <c r="D4" s="52"/>
      <c r="E4" s="52"/>
      <c r="F4" s="54"/>
      <c r="G4" s="52"/>
      <c r="H4" s="54"/>
      <c r="I4" s="54"/>
      <c r="J4" s="54"/>
      <c r="K4" s="55"/>
    </row>
    <row r="5" spans="1:11" s="2" customFormat="1" ht="45.75" customHeight="1" x14ac:dyDescent="0.25">
      <c r="A5" s="13"/>
      <c r="B5" s="34" t="s">
        <v>13</v>
      </c>
      <c r="C5" s="18"/>
      <c r="D5" s="18"/>
      <c r="E5" s="11"/>
      <c r="F5" s="11"/>
      <c r="G5" s="11"/>
      <c r="H5" s="12"/>
      <c r="I5" s="12"/>
      <c r="J5" s="12"/>
      <c r="K5" s="11"/>
    </row>
    <row r="6" spans="1:11" s="2" customFormat="1" ht="202.5" x14ac:dyDescent="0.25">
      <c r="A6" s="35">
        <v>1.1000000000000001</v>
      </c>
      <c r="B6" s="42" t="s">
        <v>36</v>
      </c>
      <c r="C6" s="15" t="s">
        <v>37</v>
      </c>
      <c r="D6" s="15"/>
      <c r="E6" s="18"/>
      <c r="F6" s="18"/>
      <c r="G6" s="15">
        <v>1</v>
      </c>
      <c r="H6" s="12"/>
      <c r="I6" s="12"/>
      <c r="J6" s="12"/>
      <c r="K6" s="15">
        <v>1</v>
      </c>
    </row>
    <row r="7" spans="1:11" s="2" customFormat="1" ht="202.5" x14ac:dyDescent="0.25">
      <c r="A7" s="35">
        <f>A4+0.1</f>
        <v>0.1</v>
      </c>
      <c r="B7" s="25" t="s">
        <v>38</v>
      </c>
      <c r="C7" s="15" t="s">
        <v>37</v>
      </c>
      <c r="D7" s="15"/>
      <c r="E7" s="18"/>
      <c r="F7" s="18"/>
      <c r="G7" s="15">
        <v>9</v>
      </c>
      <c r="H7" s="12"/>
      <c r="I7" s="12"/>
      <c r="J7" s="12"/>
      <c r="K7" s="15">
        <v>9</v>
      </c>
    </row>
    <row r="8" spans="1:11" s="48" customFormat="1" ht="150" x14ac:dyDescent="0.25">
      <c r="A8" s="35">
        <v>1.4</v>
      </c>
      <c r="B8" s="25" t="s">
        <v>39</v>
      </c>
      <c r="C8" s="15" t="s">
        <v>37</v>
      </c>
      <c r="D8" s="44"/>
      <c r="E8" s="45">
        <v>0</v>
      </c>
      <c r="F8" s="45">
        <v>0</v>
      </c>
      <c r="G8" s="15">
        <v>9</v>
      </c>
      <c r="H8" s="45"/>
      <c r="I8" s="45"/>
      <c r="J8" s="46">
        <f t="shared" ref="J8:J13" si="0">E8*G8</f>
        <v>0</v>
      </c>
      <c r="K8" s="15">
        <v>9</v>
      </c>
    </row>
    <row r="9" spans="1:11" s="48" customFormat="1" ht="112.5" x14ac:dyDescent="0.25">
      <c r="A9" s="35">
        <v>1.5</v>
      </c>
      <c r="B9" s="25" t="s">
        <v>40</v>
      </c>
      <c r="C9" s="15" t="s">
        <v>37</v>
      </c>
      <c r="D9" s="43"/>
      <c r="E9" s="45">
        <v>0</v>
      </c>
      <c r="F9" s="45">
        <v>0</v>
      </c>
      <c r="G9" s="15">
        <v>2</v>
      </c>
      <c r="H9" s="45"/>
      <c r="I9" s="45"/>
      <c r="J9" s="46">
        <f t="shared" si="0"/>
        <v>0</v>
      </c>
      <c r="K9" s="15">
        <v>2</v>
      </c>
    </row>
    <row r="10" spans="1:11" s="48" customFormat="1" ht="112.5" x14ac:dyDescent="0.25">
      <c r="A10" s="35">
        <v>1.6</v>
      </c>
      <c r="B10" s="25" t="s">
        <v>41</v>
      </c>
      <c r="C10" s="15" t="s">
        <v>37</v>
      </c>
      <c r="D10" s="44"/>
      <c r="E10" s="47"/>
      <c r="F10" s="47"/>
      <c r="G10" s="15">
        <v>2</v>
      </c>
      <c r="H10" s="45"/>
      <c r="I10" s="45"/>
      <c r="J10" s="46">
        <f t="shared" si="0"/>
        <v>0</v>
      </c>
      <c r="K10" s="15">
        <v>2</v>
      </c>
    </row>
    <row r="11" spans="1:11" s="48" customFormat="1" ht="112.5" x14ac:dyDescent="0.25">
      <c r="A11" s="35">
        <v>1.7</v>
      </c>
      <c r="B11" s="25" t="s">
        <v>42</v>
      </c>
      <c r="C11" s="15" t="s">
        <v>37</v>
      </c>
      <c r="D11" s="44"/>
      <c r="E11" s="47"/>
      <c r="F11" s="47"/>
      <c r="G11" s="15">
        <v>9</v>
      </c>
      <c r="H11" s="45"/>
      <c r="I11" s="45"/>
      <c r="J11" s="46">
        <f t="shared" si="0"/>
        <v>0</v>
      </c>
      <c r="K11" s="15">
        <v>9</v>
      </c>
    </row>
    <row r="12" spans="1:11" s="48" customFormat="1" ht="187.5" x14ac:dyDescent="0.25">
      <c r="A12" s="35">
        <v>1.8</v>
      </c>
      <c r="B12" s="25" t="s">
        <v>43</v>
      </c>
      <c r="C12" s="15" t="s">
        <v>37</v>
      </c>
      <c r="D12" s="44"/>
      <c r="E12" s="47"/>
      <c r="F12" s="47"/>
      <c r="G12" s="15">
        <v>2</v>
      </c>
      <c r="H12" s="45"/>
      <c r="I12" s="45"/>
      <c r="J12" s="46">
        <f t="shared" si="0"/>
        <v>0</v>
      </c>
      <c r="K12" s="15">
        <v>2</v>
      </c>
    </row>
    <row r="13" spans="1:11" s="48" customFormat="1" ht="112.5" x14ac:dyDescent="0.25">
      <c r="A13" s="35">
        <v>2</v>
      </c>
      <c r="B13" s="25" t="s">
        <v>44</v>
      </c>
      <c r="C13" s="15" t="s">
        <v>37</v>
      </c>
      <c r="D13" s="43"/>
      <c r="E13" s="45"/>
      <c r="F13" s="45"/>
      <c r="G13" s="15">
        <v>3</v>
      </c>
      <c r="H13" s="45"/>
      <c r="I13" s="45"/>
      <c r="J13" s="46">
        <f t="shared" si="0"/>
        <v>0</v>
      </c>
      <c r="K13" s="15">
        <v>3</v>
      </c>
    </row>
    <row r="14" spans="1:11" s="2" customFormat="1" ht="262.5" x14ac:dyDescent="0.25">
      <c r="A14" s="35">
        <v>2.1</v>
      </c>
      <c r="B14" s="25" t="s">
        <v>14</v>
      </c>
      <c r="C14" s="13"/>
      <c r="D14" s="13"/>
      <c r="E14" s="13"/>
      <c r="F14" s="13"/>
      <c r="G14" s="13"/>
      <c r="H14" s="12"/>
      <c r="I14" s="12"/>
      <c r="J14" s="12"/>
      <c r="K14" s="11"/>
    </row>
    <row r="15" spans="1:11" s="2" customFormat="1" ht="40.5" x14ac:dyDescent="0.25">
      <c r="A15" s="26"/>
      <c r="B15" s="28" t="s">
        <v>15</v>
      </c>
      <c r="C15" s="22" t="s">
        <v>7</v>
      </c>
      <c r="D15" s="15">
        <v>1</v>
      </c>
      <c r="E15" s="15"/>
      <c r="F15" s="15"/>
      <c r="G15" s="38">
        <f>'[5]G.FLOOR PPR-Pipe'!$H$57</f>
        <v>250.93999999999994</v>
      </c>
      <c r="H15" s="39">
        <f>'[6]1st.FLOOR PPR-Pipe'!$H$60</f>
        <v>224.27999999999997</v>
      </c>
      <c r="I15" s="30">
        <f>'[7]2nd.FLOOR PPR-Pipe'!$H$53</f>
        <v>193.22999999999996</v>
      </c>
      <c r="J15" s="29"/>
      <c r="K15" s="40">
        <f>SUM(G15:J15)</f>
        <v>668.44999999999982</v>
      </c>
    </row>
    <row r="16" spans="1:11" s="2" customFormat="1" ht="40.5" x14ac:dyDescent="0.25">
      <c r="A16" s="26"/>
      <c r="B16" s="28" t="s">
        <v>16</v>
      </c>
      <c r="C16" s="22" t="s">
        <v>7</v>
      </c>
      <c r="D16" s="15">
        <v>1</v>
      </c>
      <c r="E16" s="37">
        <f>'[8]Basement PPR-Pipe'!$H$19</f>
        <v>24.16</v>
      </c>
      <c r="F16" s="37">
        <f>'[9]Basement Mezzanine PPR-Pipe'!$H$18</f>
        <v>11.24</v>
      </c>
      <c r="G16" s="37">
        <f>'[5]G.FLOOR PPR-Pipe'!$H$87</f>
        <v>335.96</v>
      </c>
      <c r="H16" s="30">
        <f>'[6]1st.FLOOR PPR-Pipe'!$H$109</f>
        <v>410.71</v>
      </c>
      <c r="I16" s="30">
        <f>'[7]2nd.FLOOR PPR-Pipe'!$H$102</f>
        <v>410.71</v>
      </c>
      <c r="J16" s="29"/>
      <c r="K16" s="40">
        <f>SUM(E16:J16)</f>
        <v>1192.78</v>
      </c>
    </row>
    <row r="17" spans="1:12" s="2" customFormat="1" ht="40.5" x14ac:dyDescent="0.25">
      <c r="A17" s="26"/>
      <c r="B17" s="28" t="s">
        <v>17</v>
      </c>
      <c r="C17" s="22" t="s">
        <v>7</v>
      </c>
      <c r="D17" s="15">
        <v>1</v>
      </c>
      <c r="E17" s="36"/>
      <c r="F17" s="36"/>
      <c r="G17" s="37">
        <f>'[5]G.FLOOR PPR-Pipe'!$H$101</f>
        <v>59.730000000000004</v>
      </c>
      <c r="H17" s="30">
        <f>'[6]1st.FLOOR PPR-Pipe'!$H$120</f>
        <v>65.72999999999999</v>
      </c>
      <c r="I17" s="30">
        <f>'[7]2nd.FLOOR PPR-Pipe'!$H$113</f>
        <v>65.72999999999999</v>
      </c>
      <c r="J17" s="29"/>
      <c r="K17" s="40">
        <f>SUM(G17:I17)</f>
        <v>191.19</v>
      </c>
    </row>
    <row r="18" spans="1:12" s="2" customFormat="1" ht="40.5" x14ac:dyDescent="0.25">
      <c r="A18" s="26"/>
      <c r="B18" s="28" t="s">
        <v>18</v>
      </c>
      <c r="C18" s="22" t="s">
        <v>7</v>
      </c>
      <c r="D18" s="15">
        <v>1</v>
      </c>
      <c r="E18" s="36"/>
      <c r="F18" s="37">
        <v>11.66</v>
      </c>
      <c r="G18" s="36"/>
      <c r="H18" s="29"/>
      <c r="I18" s="29"/>
      <c r="J18" s="29"/>
      <c r="K18" s="40">
        <f>SUM(F18)</f>
        <v>11.66</v>
      </c>
    </row>
    <row r="19" spans="1:12" s="2" customFormat="1" ht="40.5" x14ac:dyDescent="0.25">
      <c r="A19" s="26"/>
      <c r="B19" s="28" t="s">
        <v>19</v>
      </c>
      <c r="C19" s="22" t="s">
        <v>7</v>
      </c>
      <c r="D19" s="15">
        <v>1</v>
      </c>
      <c r="E19" s="36"/>
      <c r="F19" s="37">
        <f>43.73+44.4</f>
        <v>88.13</v>
      </c>
      <c r="G19" s="37">
        <f>'[5]G.FLOOR PPR-Pipe'!$H$108</f>
        <v>199.49</v>
      </c>
      <c r="H19" s="29"/>
      <c r="I19" s="29"/>
      <c r="J19" s="29"/>
      <c r="K19" s="40">
        <f>SUM(F19:G19)</f>
        <v>287.62</v>
      </c>
    </row>
    <row r="20" spans="1:12" s="2" customFormat="1" ht="43.5" x14ac:dyDescent="0.25">
      <c r="A20" s="32"/>
      <c r="B20" s="33" t="s">
        <v>23</v>
      </c>
      <c r="C20" s="22"/>
      <c r="D20" s="15"/>
      <c r="E20" s="36"/>
      <c r="F20" s="36"/>
      <c r="G20" s="36"/>
      <c r="H20" s="6"/>
      <c r="I20" s="6"/>
      <c r="J20" s="6"/>
      <c r="K20" s="31"/>
    </row>
    <row r="21" spans="1:12" s="2" customFormat="1" ht="112.5" x14ac:dyDescent="0.25">
      <c r="A21" s="35">
        <v>2.2000000000000002</v>
      </c>
      <c r="B21" s="25" t="s">
        <v>24</v>
      </c>
      <c r="C21" s="7"/>
      <c r="D21" s="8"/>
      <c r="E21" s="8"/>
      <c r="F21" s="8"/>
      <c r="G21" s="8"/>
      <c r="H21" s="10"/>
      <c r="I21" s="10"/>
      <c r="J21" s="10"/>
      <c r="K21" s="17"/>
    </row>
    <row r="22" spans="1:12" s="2" customFormat="1" ht="43.5" x14ac:dyDescent="0.25">
      <c r="A22" s="26"/>
      <c r="B22" s="28" t="s">
        <v>15</v>
      </c>
      <c r="C22" s="23" t="s">
        <v>8</v>
      </c>
      <c r="D22" s="15">
        <v>1</v>
      </c>
      <c r="E22" s="15"/>
      <c r="F22" s="15"/>
      <c r="G22" s="15">
        <f>'[10]Gate Valve PPR'!$H$15</f>
        <v>5</v>
      </c>
      <c r="H22" s="10">
        <f>'[10]Gate Valve PPR'!$H$16</f>
        <v>4</v>
      </c>
      <c r="I22" s="10">
        <f>'[10]Gate Valve PPR'!$H$17</f>
        <v>4</v>
      </c>
      <c r="J22" s="10"/>
      <c r="K22" s="31">
        <f>SUM(E22:J22)</f>
        <v>13</v>
      </c>
    </row>
    <row r="23" spans="1:12" s="2" customFormat="1" ht="43.5" x14ac:dyDescent="0.25">
      <c r="A23" s="26"/>
      <c r="B23" s="28" t="s">
        <v>16</v>
      </c>
      <c r="C23" s="23" t="s">
        <v>8</v>
      </c>
      <c r="D23" s="15">
        <v>1</v>
      </c>
      <c r="E23" s="15">
        <f>'[10]Gate Valve PPR'!$H$22</f>
        <v>1</v>
      </c>
      <c r="F23" s="15"/>
      <c r="G23" s="15"/>
      <c r="H23" s="10"/>
      <c r="I23" s="10"/>
      <c r="J23" s="9"/>
      <c r="K23" s="31">
        <f t="shared" ref="K23:K25" si="1">SUM(E23:J23)</f>
        <v>1</v>
      </c>
    </row>
    <row r="24" spans="1:12" s="2" customFormat="1" ht="43.5" x14ac:dyDescent="0.25">
      <c r="A24" s="26"/>
      <c r="B24" s="28" t="s">
        <v>17</v>
      </c>
      <c r="C24" s="23" t="s">
        <v>8</v>
      </c>
      <c r="D24" s="8">
        <v>1</v>
      </c>
      <c r="E24" s="8"/>
      <c r="F24" s="8"/>
      <c r="G24" s="10">
        <f>'[10]Gate Valve PPR'!$H$25</f>
        <v>3</v>
      </c>
      <c r="H24" s="10">
        <f>'[10]Gate Valve PPR'!$H$26</f>
        <v>3</v>
      </c>
      <c r="I24" s="10">
        <f>'[10]Gate Valve PPR'!$H$27</f>
        <v>3</v>
      </c>
      <c r="J24" s="9"/>
      <c r="K24" s="31">
        <f t="shared" si="1"/>
        <v>9</v>
      </c>
    </row>
    <row r="25" spans="1:12" s="2" customFormat="1" ht="43.5" x14ac:dyDescent="0.25">
      <c r="A25" s="26"/>
      <c r="B25" s="28" t="s">
        <v>19</v>
      </c>
      <c r="C25" s="23" t="s">
        <v>8</v>
      </c>
      <c r="D25" s="15">
        <v>1</v>
      </c>
      <c r="E25" s="15"/>
      <c r="F25" s="15">
        <f>'[10]Gate Valve PPR'!$H$32</f>
        <v>1</v>
      </c>
      <c r="G25" s="15"/>
      <c r="H25" s="10"/>
      <c r="I25" s="9"/>
      <c r="J25" s="9"/>
      <c r="K25" s="31">
        <f t="shared" si="1"/>
        <v>1</v>
      </c>
    </row>
    <row r="26" spans="1:12" s="2" customFormat="1" ht="43.5" x14ac:dyDescent="0.25">
      <c r="A26" s="26"/>
      <c r="B26" s="33" t="s">
        <v>25</v>
      </c>
      <c r="C26" s="23"/>
      <c r="D26" s="15"/>
      <c r="E26" s="15"/>
      <c r="F26" s="15"/>
      <c r="G26" s="15"/>
      <c r="H26" s="10"/>
      <c r="I26" s="9"/>
      <c r="J26" s="9"/>
      <c r="K26" s="31"/>
    </row>
    <row r="27" spans="1:12" s="2" customFormat="1" ht="187.5" x14ac:dyDescent="0.25">
      <c r="A27" s="35">
        <v>3.1</v>
      </c>
      <c r="B27" s="25" t="s">
        <v>26</v>
      </c>
      <c r="C27" s="19"/>
      <c r="D27" s="16"/>
      <c r="E27" s="16"/>
      <c r="F27" s="16"/>
      <c r="G27" s="16"/>
      <c r="H27" s="16"/>
      <c r="I27" s="6"/>
      <c r="J27" s="6"/>
      <c r="K27" s="17"/>
    </row>
    <row r="28" spans="1:12" s="2" customFormat="1" ht="43.5" x14ac:dyDescent="0.25">
      <c r="A28" s="26"/>
      <c r="B28" s="28" t="s">
        <v>18</v>
      </c>
      <c r="C28" s="22" t="s">
        <v>7</v>
      </c>
      <c r="D28" s="15">
        <v>1</v>
      </c>
      <c r="E28" s="15"/>
      <c r="F28" s="15"/>
      <c r="G28" s="38">
        <f>'[11]G.Floor Upvc-Pipe'!$H$35</f>
        <v>49.609999999999992</v>
      </c>
      <c r="H28" s="10">
        <f>'[12]F.Floor Upvc-Pipe'!$H$47</f>
        <v>69.929999999999993</v>
      </c>
      <c r="I28" s="9">
        <f>'[13]2nd.Floor Upvc-Pipe'!$H$47</f>
        <v>69.379999999999981</v>
      </c>
      <c r="J28" s="6"/>
      <c r="K28" s="31">
        <f>SUM(G28:I28)</f>
        <v>188.91999999999996</v>
      </c>
    </row>
    <row r="29" spans="1:12" s="2" customFormat="1" ht="43.5" x14ac:dyDescent="0.25">
      <c r="A29" s="26"/>
      <c r="B29" s="28" t="s">
        <v>19</v>
      </c>
      <c r="C29" s="22" t="s">
        <v>7</v>
      </c>
      <c r="D29" s="15">
        <v>1</v>
      </c>
      <c r="E29" s="36"/>
      <c r="F29" s="36">
        <f>'[14]Basement Mezzanine Upvc-Pipe'!$H$17</f>
        <v>56</v>
      </c>
      <c r="G29" s="36"/>
      <c r="H29" s="6"/>
      <c r="I29" s="6"/>
      <c r="J29" s="6"/>
      <c r="K29" s="31">
        <f>SUM(F29:J29)</f>
        <v>56</v>
      </c>
    </row>
    <row r="30" spans="1:12" s="2" customFormat="1" ht="43.5" x14ac:dyDescent="0.25">
      <c r="A30" s="26"/>
      <c r="B30" s="28" t="s">
        <v>27</v>
      </c>
      <c r="C30" s="22" t="s">
        <v>7</v>
      </c>
      <c r="D30" s="15">
        <v>1</v>
      </c>
      <c r="E30" s="37">
        <f>'[15]Upvc-Pipe'!$H$19</f>
        <v>158.32</v>
      </c>
      <c r="F30" s="37">
        <f>'[14]Basement Mezzanine Upvc-Pipe'!$H$28</f>
        <v>44.309999999999995</v>
      </c>
      <c r="G30" s="37">
        <f>'[11]G.Floor Upvc-Pipe'!$H$79</f>
        <v>325.85000000000008</v>
      </c>
      <c r="H30" s="9">
        <f>'[12]F.Floor Upvc-Pipe'!$H$81</f>
        <v>233.67000000000004</v>
      </c>
      <c r="I30" s="9">
        <f>'[13]2nd.Floor Upvc-Pipe'!$H$80</f>
        <v>223.41000000000008</v>
      </c>
      <c r="J30" s="6"/>
      <c r="K30" s="31">
        <f>SUM(E30:I30)</f>
        <v>985.56000000000017</v>
      </c>
    </row>
    <row r="31" spans="1:12" s="2" customFormat="1" ht="43.5" x14ac:dyDescent="0.25">
      <c r="A31" s="26"/>
      <c r="B31" s="28" t="s">
        <v>35</v>
      </c>
      <c r="C31" s="22" t="s">
        <v>7</v>
      </c>
      <c r="D31" s="15">
        <v>1</v>
      </c>
      <c r="E31" s="37"/>
      <c r="F31" s="37"/>
      <c r="G31" s="37">
        <f>'[16]Rain-Pipe-4'!$H$18+'[16]Rain-Pipe-4'!$H$17</f>
        <v>168</v>
      </c>
      <c r="H31" s="9">
        <f>'[16]Rain-Pipe-4'!$H$16</f>
        <v>104</v>
      </c>
      <c r="I31" s="9">
        <f>'[16]Rain-Pipe-4'!$H$15</f>
        <v>104</v>
      </c>
      <c r="J31" s="9">
        <f>'[16]Rain-Pipe-4'!$H$14</f>
        <v>104</v>
      </c>
      <c r="K31" s="31">
        <f>SUM(E31:J31)</f>
        <v>480</v>
      </c>
      <c r="L31" s="41">
        <f>SUM(K30:K31)</f>
        <v>1465.5600000000002</v>
      </c>
    </row>
    <row r="32" spans="1:12" s="2" customFormat="1" ht="43.5" x14ac:dyDescent="0.25">
      <c r="A32" s="26"/>
      <c r="B32" s="28" t="s">
        <v>28</v>
      </c>
      <c r="C32" s="22" t="s">
        <v>7</v>
      </c>
      <c r="D32" s="15">
        <v>1</v>
      </c>
      <c r="E32" s="36"/>
      <c r="F32" s="36"/>
      <c r="G32" s="37">
        <f>'[11]G.Floor Upvc-Pipe'!$H$85</f>
        <v>209.99</v>
      </c>
      <c r="H32" s="6"/>
      <c r="I32" s="6"/>
      <c r="J32" s="6"/>
      <c r="K32" s="31">
        <f>SUM(G32:J32)</f>
        <v>209.99</v>
      </c>
    </row>
    <row r="33" spans="1:11" s="2" customFormat="1" ht="43.5" x14ac:dyDescent="0.25">
      <c r="A33" s="26"/>
      <c r="B33" s="33" t="s">
        <v>29</v>
      </c>
      <c r="C33" s="22"/>
      <c r="D33" s="15"/>
      <c r="E33" s="36"/>
      <c r="F33" s="36"/>
      <c r="G33" s="36"/>
      <c r="H33" s="6"/>
      <c r="I33" s="6"/>
      <c r="J33" s="6"/>
      <c r="K33" s="31"/>
    </row>
    <row r="34" spans="1:11" s="2" customFormat="1" ht="43.5" x14ac:dyDescent="0.25">
      <c r="A34" s="26"/>
      <c r="B34" s="28" t="s">
        <v>30</v>
      </c>
      <c r="C34" s="22" t="s">
        <v>7</v>
      </c>
      <c r="D34" s="15">
        <v>1</v>
      </c>
      <c r="E34" s="37">
        <f>'[17]Upvc-Pipe-2'!$H$20</f>
        <v>86.16</v>
      </c>
      <c r="F34" s="36"/>
      <c r="G34" s="36"/>
      <c r="H34" s="6"/>
      <c r="I34" s="6"/>
      <c r="J34" s="6"/>
      <c r="K34" s="31">
        <f>SUM(E34)</f>
        <v>86.16</v>
      </c>
    </row>
    <row r="35" spans="1:11" s="2" customFormat="1" ht="43.5" x14ac:dyDescent="0.25">
      <c r="A35" s="26"/>
      <c r="B35" s="33" t="s">
        <v>31</v>
      </c>
      <c r="C35" s="22"/>
      <c r="D35" s="15"/>
      <c r="E35" s="36"/>
      <c r="F35" s="36"/>
      <c r="G35" s="36"/>
      <c r="H35" s="6"/>
      <c r="I35" s="6"/>
      <c r="J35" s="6"/>
      <c r="K35" s="31"/>
    </row>
    <row r="36" spans="1:11" s="2" customFormat="1" ht="150" x14ac:dyDescent="0.25">
      <c r="A36" s="35">
        <v>3.2</v>
      </c>
      <c r="B36" s="25" t="s">
        <v>32</v>
      </c>
      <c r="C36" s="20"/>
      <c r="D36" s="8"/>
      <c r="E36" s="8"/>
      <c r="F36" s="8"/>
      <c r="G36" s="8"/>
      <c r="H36" s="8"/>
      <c r="I36" s="6"/>
      <c r="J36" s="6"/>
      <c r="K36" s="17"/>
    </row>
    <row r="37" spans="1:11" s="2" customFormat="1" ht="43.5" x14ac:dyDescent="0.25">
      <c r="A37" s="26"/>
      <c r="B37" s="27" t="s">
        <v>11</v>
      </c>
      <c r="C37" s="23" t="s">
        <v>8</v>
      </c>
      <c r="D37" s="8">
        <v>1</v>
      </c>
      <c r="E37" s="6"/>
      <c r="F37" s="9">
        <f>'[18]Floor Drain'!$H$14</f>
        <v>4</v>
      </c>
      <c r="G37" s="9">
        <f>'[18]Floor Drain'!$H$15</f>
        <v>17</v>
      </c>
      <c r="H37" s="9">
        <f>'[18]Floor Drain'!$H$16</f>
        <v>16</v>
      </c>
      <c r="I37" s="9">
        <f>'[18]Floor Drain'!$H$17</f>
        <v>15</v>
      </c>
      <c r="J37" s="6"/>
      <c r="K37" s="21">
        <f>SUM(F37:I37)</f>
        <v>52</v>
      </c>
    </row>
    <row r="38" spans="1:11" s="2" customFormat="1" ht="43.5" x14ac:dyDescent="0.25">
      <c r="A38" s="14"/>
      <c r="B38" s="33" t="s">
        <v>33</v>
      </c>
      <c r="C38" s="14"/>
      <c r="D38" s="8"/>
      <c r="E38" s="6"/>
      <c r="F38" s="6"/>
      <c r="G38" s="6"/>
      <c r="H38" s="9"/>
      <c r="I38" s="9"/>
      <c r="J38" s="9"/>
      <c r="K38" s="21"/>
    </row>
    <row r="39" spans="1:11" s="2" customFormat="1" ht="112.5" x14ac:dyDescent="0.6">
      <c r="A39" s="35">
        <v>3.3</v>
      </c>
      <c r="B39" s="25" t="s">
        <v>34</v>
      </c>
      <c r="C39" s="24"/>
      <c r="D39" s="8"/>
      <c r="E39" s="6"/>
      <c r="F39" s="6"/>
      <c r="G39" s="6"/>
      <c r="H39" s="9"/>
      <c r="I39" s="9"/>
      <c r="J39" s="9"/>
      <c r="K39" s="21"/>
    </row>
    <row r="40" spans="1:11" s="2" customFormat="1" ht="43.5" x14ac:dyDescent="0.25">
      <c r="A40" s="26"/>
      <c r="B40" s="27" t="s">
        <v>11</v>
      </c>
      <c r="C40" s="23" t="s">
        <v>8</v>
      </c>
      <c r="D40" s="8">
        <v>1</v>
      </c>
      <c r="E40" s="9">
        <f>[18]COP!$H$14</f>
        <v>1</v>
      </c>
      <c r="F40" s="6"/>
      <c r="G40" s="6"/>
      <c r="H40" s="9">
        <f>[18]COP!$H$15</f>
        <v>4</v>
      </c>
      <c r="I40" s="9">
        <f>[18]COP!$H$16</f>
        <v>4</v>
      </c>
      <c r="J40" s="6"/>
      <c r="K40" s="21">
        <f>SUM(E40:J40)</f>
        <v>9</v>
      </c>
    </row>
  </sheetData>
  <mergeCells count="13">
    <mergeCell ref="A1:K1"/>
    <mergeCell ref="A2:K2"/>
    <mergeCell ref="A3:A4"/>
    <mergeCell ref="B3:B4"/>
    <mergeCell ref="C3:C4"/>
    <mergeCell ref="D3:D4"/>
    <mergeCell ref="H3:H4"/>
    <mergeCell ref="I3:I4"/>
    <mergeCell ref="F3:F4"/>
    <mergeCell ref="E3:E4"/>
    <mergeCell ref="G3:G4"/>
    <mergeCell ref="J3:J4"/>
    <mergeCell ref="K3:K4"/>
  </mergeCells>
  <printOptions horizontalCentered="1"/>
  <pageMargins left="0" right="0" top="0" bottom="0" header="0.31496062992125984" footer="0.31496062992125984"/>
  <pageSetup paperSize="9" scale="23" fitToHeight="0" orientation="landscape" r:id="rId1"/>
  <rowBreaks count="1" manualBreakCount="1">
    <brk id="19"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Summary-OF HVAC</vt:lpstr>
      <vt:lpstr>'Summary-OF HVAC'!Print_Area</vt:lpstr>
      <vt:lpstr>'Summary-OF HVAC'!Print_Titles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2025-03-15T06:55:01Z</cp:lastPrinted>
  <dcterms:created xsi:type="dcterms:W3CDTF">2017-03-27T09:56:49Z</dcterms:created>
  <dcterms:modified xsi:type="dcterms:W3CDTF">2025-03-15T06:55:04Z</dcterms:modified>
</cp:coreProperties>
</file>