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ehan Aslam\Downloads\"/>
    </mc:Choice>
  </mc:AlternateContent>
  <xr:revisionPtr revIDLastSave="0" documentId="13_ncr:1_{E6AD3AB1-32E5-46DD-9189-7BE7B7B0DA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2" r:id="rId1"/>
  </sheets>
  <definedNames>
    <definedName name="_xlnm.Print_Area" localSheetId="0">'Sheet 1'!$A$1:$I$40</definedName>
  </definedNames>
  <calcPr calcId="181029"/>
</workbook>
</file>

<file path=xl/calcChain.xml><?xml version="1.0" encoding="utf-8"?>
<calcChain xmlns="http://schemas.openxmlformats.org/spreadsheetml/2006/main">
  <c r="H28" i="2" l="1"/>
  <c r="I28" i="2" s="1"/>
  <c r="H27" i="2"/>
  <c r="I27" i="2" s="1"/>
  <c r="H16" i="2"/>
  <c r="I16" i="2" s="1"/>
  <c r="H15" i="2"/>
  <c r="I15" i="2"/>
  <c r="H23" i="2"/>
  <c r="I23" i="2" s="1"/>
  <c r="H24" i="2"/>
  <c r="I24" i="2" s="1"/>
  <c r="H25" i="2"/>
  <c r="I25" i="2" s="1"/>
  <c r="H26" i="2"/>
  <c r="I26" i="2" s="1"/>
  <c r="H29" i="2"/>
  <c r="I29" i="2" s="1"/>
  <c r="H30" i="2"/>
  <c r="I30" i="2" s="1"/>
  <c r="H22" i="2"/>
  <c r="I22" i="2" s="1"/>
  <c r="H32" i="2" l="1"/>
  <c r="H17" i="2"/>
  <c r="I17" i="2" s="1"/>
  <c r="H14" i="2"/>
  <c r="I14" i="2" s="1"/>
  <c r="H11" i="2"/>
  <c r="I11" i="2" s="1"/>
  <c r="H12" i="2"/>
  <c r="I12" i="2" s="1"/>
  <c r="H13" i="2"/>
  <c r="I13" i="2" s="1"/>
  <c r="H10" i="2"/>
  <c r="H18" i="2" s="1"/>
  <c r="I10" i="2" l="1"/>
  <c r="I18" i="2" s="1"/>
  <c r="I32" i="2" s="1"/>
  <c r="I37" i="2" l="1"/>
  <c r="I38" i="2" s="1"/>
  <c r="I39" i="2" s="1"/>
  <c r="I40" i="2" s="1"/>
</calcChain>
</file>

<file path=xl/sharedStrings.xml><?xml version="1.0" encoding="utf-8"?>
<sst xmlns="http://schemas.openxmlformats.org/spreadsheetml/2006/main" count="74" uniqueCount="46">
  <si>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</si>
  <si>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</si>
  <si>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</si>
  <si>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</si>
  <si>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</si>
  <si>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</si>
  <si>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</si>
  <si>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</si>
  <si>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</si>
  <si>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</si>
  <si>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</si>
  <si>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</si>
  <si>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</si>
  <si>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>Total Rs.</t>
  </si>
  <si>
    <t>Total Price</t>
  </si>
  <si>
    <t>Contractor: M/s Pioneer Engineering Services</t>
  </si>
  <si>
    <t>Project:</t>
  </si>
  <si>
    <t>TRI-FIT COM-1</t>
  </si>
  <si>
    <t>National Engineering Services</t>
  </si>
  <si>
    <t>Sub-Contractor Margin:</t>
  </si>
  <si>
    <t>Rft</t>
  </si>
  <si>
    <t>sqin</t>
  </si>
  <si>
    <t>18x18=04</t>
  </si>
  <si>
    <t>a</t>
  </si>
  <si>
    <t>b</t>
  </si>
  <si>
    <t>c</t>
  </si>
  <si>
    <t>d</t>
  </si>
  <si>
    <t>15x14=02</t>
  </si>
  <si>
    <t>21x18=02</t>
  </si>
  <si>
    <t xml:space="preserve"> 20x18=04</t>
  </si>
  <si>
    <t>Nos</t>
  </si>
  <si>
    <t>Installtion of Heat Recovery ventilator (OFM Material)</t>
  </si>
  <si>
    <t xml:space="preserve"> HRV Work </t>
  </si>
  <si>
    <t>Regging Lifting And Shifting of HRV desired location.</t>
  </si>
  <si>
    <t>Supply of Volume Control Damper in 16 SWG G.I sheet metal with gas kits, nut bolts, complete in all respects ready to operate.size are</t>
  </si>
  <si>
    <t xml:space="preserve">Supply  of Flexiable duct Connector </t>
  </si>
  <si>
    <t xml:space="preserve">Installation  of Flexiable duct Connector </t>
  </si>
  <si>
    <t>Installation of Volume Control Damper in 16 SWG G.I sheet metal with gas kits, nut bolts, complete in all respects ready to operate.size are</t>
  </si>
  <si>
    <t>LABOUR</t>
  </si>
  <si>
    <t>Supply  of Hanging and Support/anchor bolt angle bracket with rubber isolator.</t>
  </si>
  <si>
    <t>Supply of  14 SWG G.I sheet metal duct with gas kits, nut bolts, complete in all respects ready to operate.size are</t>
  </si>
  <si>
    <t>sqft</t>
  </si>
  <si>
    <t>Supply of duct insulation XLP</t>
  </si>
  <si>
    <t>Installation of  14 SWG G.I sheet metal duct with gas kits, nut bolts, complete in all respects.</t>
  </si>
  <si>
    <t>Installation of duct insulation XLP</t>
  </si>
  <si>
    <t>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</si>
</sst>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\-mmm\-yy;@"/>
    <numFmt numFmtId="166" formatCode="_(* #,##0_);_(* \(#,##0\);_(* &quot;-&quot;??_);_(@_)"/>
    <numFmt numFmtId="167" formatCode="_(* #,##0.0_);_(* \(#,##0.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8" fillId="0" borderId="0" xfId="0" applyFont="1"/>
    <xf numFmtId="0" fontId="9" fillId="0" borderId="1" xfId="3" applyFont="1" applyBorder="1" applyAlignment="1">
      <alignment vertical="center"/>
    </xf>
    <xf numFmtId="0" fontId="9" fillId="0" borderId="0" xfId="3" applyFont="1" applyAlignment="1">
      <alignment vertical="center"/>
    </xf>
    <xf numFmtId="165" fontId="9" fillId="0" borderId="0" xfId="3" applyNumberFormat="1" applyFont="1" applyAlignment="1">
      <alignment horizontal="left" vertical="center"/>
    </xf>
    <xf numFmtId="0" fontId="10" fillId="0" borderId="0" xfId="3" applyFont="1" applyAlignment="1">
      <alignment vertical="center"/>
    </xf>
    <xf numFmtId="0" fontId="10" fillId="0" borderId="0" xfId="0" applyFont="1"/>
    <xf numFmtId="0" fontId="10" fillId="0" borderId="0" xfId="3" applyFont="1" applyAlignment="1">
      <alignment horizontal="center" vertical="center"/>
    </xf>
    <xf numFmtId="1" fontId="10" fillId="0" borderId="0" xfId="3" applyNumberFormat="1" applyFont="1" applyAlignment="1">
      <alignment horizontal="center" vertical="center"/>
    </xf>
    <xf numFmtId="164" fontId="10" fillId="0" borderId="0" xfId="1" applyFont="1"/>
    <xf numFmtId="0" fontId="11" fillId="0" borderId="0" xfId="0" applyFont="1"/>
    <xf numFmtId="164" fontId="9" fillId="0" borderId="1" xfId="4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1" xfId="3" applyFont="1" applyBorder="1" applyAlignment="1">
      <alignment vertical="center"/>
    </xf>
    <xf numFmtId="164" fontId="10" fillId="0" borderId="1" xfId="3" applyNumberFormat="1" applyFont="1" applyBorder="1" applyAlignment="1">
      <alignment vertical="center"/>
    </xf>
    <xf numFmtId="166" fontId="9" fillId="0" borderId="1" xfId="4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5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wrapText="1"/>
    </xf>
    <xf numFmtId="0" fontId="10" fillId="0" borderId="1" xfId="3" applyFont="1" applyBorder="1" applyAlignment="1">
      <alignment horizontal="center"/>
    </xf>
    <xf numFmtId="164" fontId="10" fillId="0" borderId="1" xfId="4" applyFont="1" applyFill="1" applyBorder="1" applyAlignment="1"/>
    <xf numFmtId="9" fontId="10" fillId="0" borderId="1" xfId="2" applyFont="1" applyFill="1" applyBorder="1" applyAlignment="1"/>
    <xf numFmtId="0" fontId="10" fillId="0" borderId="1" xfId="3" applyFont="1" applyBorder="1"/>
    <xf numFmtId="0" fontId="9" fillId="0" borderId="1" xfId="3" applyFont="1" applyBorder="1"/>
    <xf numFmtId="164" fontId="9" fillId="0" borderId="1" xfId="4" applyFont="1" applyFill="1" applyBorder="1" applyAlignment="1"/>
    <xf numFmtId="0" fontId="10" fillId="2" borderId="1" xfId="0" applyFont="1" applyFill="1" applyBorder="1" applyAlignment="1">
      <alignment horizontal="justify" wrapText="1"/>
    </xf>
    <xf numFmtId="0" fontId="10" fillId="2" borderId="1" xfId="4" applyNumberFormat="1" applyFont="1" applyFill="1" applyBorder="1" applyAlignment="1">
      <alignment horizontal="center"/>
    </xf>
    <xf numFmtId="167" fontId="10" fillId="2" borderId="1" xfId="4" applyNumberFormat="1" applyFont="1" applyFill="1" applyBorder="1" applyAlignment="1"/>
    <xf numFmtId="164" fontId="10" fillId="2" borderId="1" xfId="4" applyFont="1" applyFill="1" applyBorder="1" applyAlignment="1"/>
    <xf numFmtId="9" fontId="10" fillId="0" borderId="1" xfId="4" applyNumberFormat="1" applyFont="1" applyFill="1" applyBorder="1" applyAlignment="1"/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3" applyFont="1" applyBorder="1" applyAlignment="1">
      <alignment horizontal="center" vertical="center"/>
    </xf>
    <xf numFmtId="164" fontId="12" fillId="0" borderId="1" xfId="4" applyFont="1" applyFill="1" applyBorder="1" applyAlignment="1">
      <alignment horizontal="center" vertical="center"/>
    </xf>
    <xf numFmtId="0" fontId="12" fillId="0" borderId="0" xfId="3" applyFont="1" applyAlignment="1">
      <alignment vertical="center"/>
    </xf>
    <xf numFmtId="0" fontId="10" fillId="2" borderId="1" xfId="5" applyFont="1" applyFill="1" applyBorder="1" applyAlignment="1">
      <alignment horizontal="left" vertical="center" wrapText="1"/>
    </xf>
    <xf numFmtId="0" fontId="13" fillId="4" borderId="2" xfId="8" quotePrefix="1" applyFont="1" applyFill="1" applyBorder="1" applyAlignment="1">
      <alignment horizontal="justify" vertical="top"/>
    </xf>
    <xf numFmtId="164" fontId="10" fillId="0" borderId="0" xfId="0" applyNumberFormat="1" applyFont="1"/>
    <xf numFmtId="166" fontId="9" fillId="0" borderId="1" xfId="4" applyNumberFormat="1" applyFont="1" applyFill="1" applyBorder="1" applyAlignment="1">
      <alignment horizontal="center" vertical="center"/>
    </xf>
    <xf numFmtId="0" fontId="10" fillId="2" borderId="1" xfId="5" applyFont="1" applyFill="1" applyBorder="1" applyAlignment="1">
      <alignment horizontal="right" vertical="center" wrapText="1"/>
    </xf>
    <xf numFmtId="0" fontId="10" fillId="2" borderId="0" xfId="5" applyFont="1" applyFill="1" applyAlignment="1">
      <alignment horizontal="center" vertical="center" wrapText="1"/>
    </xf>
    <xf numFmtId="0" fontId="13" fillId="4" borderId="2" xfId="8" applyFont="1" applyFill="1" applyBorder="1" applyAlignment="1">
      <alignment horizontal="justify" vertical="top"/>
    </xf>
    <xf numFmtId="0" fontId="9" fillId="0" borderId="1" xfId="3" applyFont="1" applyBorder="1" applyAlignment="1">
      <alignment horizontal="left" vertical="center"/>
    </xf>
    <xf numFmtId="0" fontId="10" fillId="0" borderId="1" xfId="3" applyFont="1" applyBorder="1" applyAlignment="1">
      <alignment horizontal="left"/>
    </xf>
    <xf numFmtId="0" fontId="12" fillId="0" borderId="1" xfId="3" applyFont="1" applyBorder="1" applyAlignment="1">
      <alignment horizontal="left" vertical="center"/>
    </xf>
    <xf numFmtId="0" fontId="9" fillId="0" borderId="1" xfId="3" applyFont="1" applyBorder="1" applyAlignment="1">
      <alignment horizontal="center" vertical="center"/>
    </xf>
    <xf numFmtId="164" fontId="9" fillId="0" borderId="1" xfId="4" applyFont="1" applyFill="1" applyBorder="1" applyAlignment="1">
      <alignment horizontal="center" vertical="center"/>
    </xf>
    <xf numFmtId="0" fontId="9" fillId="0" borderId="0" xfId="3" applyFont="1" applyAlignment="1">
      <alignment horizontal="left" vertical="top" wrapText="1"/>
    </xf>
    <xf numFmtId="0" fontId="9" fillId="0" borderId="0" xfId="3" applyFont="1" applyAlignment="1">
      <alignment horizontal="left" vertical="top"/>
    </xf>
    <xf numFmtId="0" fontId="14" fillId="3" borderId="1" xfId="3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164" fontId="12" fillId="0" borderId="1" xfId="4" applyFont="1" applyFill="1" applyBorder="1" applyAlignment="1">
      <alignment horizontal="center" vertical="center"/>
    </xf>
    <xf numFmtId="0" fontId="12" fillId="0" borderId="1" xfId="3" applyFont="1" applyBorder="1" applyAlignment="1">
      <alignment vertical="center"/>
    </xf>
    <xf numFmtId="9" fontId="12" fillId="0" borderId="1" xfId="4" applyNumberFormat="1" applyFont="1" applyFill="1" applyBorder="1" applyAlignment="1">
      <alignment vertical="center"/>
    </xf>
    <xf numFmtId="164" fontId="12" fillId="0" borderId="1" xfId="4" applyFont="1" applyFill="1" applyBorder="1" applyAlignment="1">
      <alignment vertical="center"/>
    </xf>
    <xf numFmtId="164" fontId="9" fillId="2" borderId="1" xfId="4" applyFont="1" applyFill="1" applyBorder="1" applyAlignment="1">
      <alignment vertical="center"/>
    </xf>
  </cellXfs>
  <cellStyles count="12">
    <cellStyle name="Comma" xfId="1" builtinId="3"/>
    <cellStyle name="Comma 2" xfId="6" xr:uid="{00000000-0005-0000-0000-000001000000}"/>
    <cellStyle name="Comma 2 2" xfId="7" xr:uid="{00000000-0005-0000-0000-000002000000}"/>
    <cellStyle name="Comma 3" xfId="11" xr:uid="{00000000-0005-0000-0000-000003000000}"/>
    <cellStyle name="Comma 5" xfId="4" xr:uid="{00000000-0005-0000-0000-000004000000}"/>
    <cellStyle name="Normal" xfId="0" builtinId="0"/>
    <cellStyle name="Normal 2" xfId="8" xr:uid="{00000000-0005-0000-0000-000006000000}"/>
    <cellStyle name="Normal 2 3" xfId="9" xr:uid="{00000000-0005-0000-0000-000007000000}"/>
    <cellStyle name="Normal 3" xfId="10" xr:uid="{00000000-0005-0000-0000-000008000000}"/>
    <cellStyle name="Normal_OnlyRate Analyses(For Help)" xfId="3" xr:uid="{00000000-0005-0000-0000-000009000000}"/>
    <cellStyle name="Normal_Rate Analysis - TATA HO  12-05-10" xfId="5" xr:uid="{00000000-0005-0000-0000-00000A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"/>
  <sheetViews>
    <sheetView tabSelected="1" view="pageBreakPreview" topLeftCell="A31" zoomScaleSheetLayoutView="100" workbookViewId="0">
      <selection activeCell="I44" sqref="I44"/>
    </sheetView>
  </sheetViews>
  <sheetFormatPr defaultRowHeight="12.75" x14ac:dyDescent="0.2"/>
  <cols>
    <col min="1" max="1" width="7.85546875" style="1" customWidth="1"/>
    <col min="2" max="2" width="30.710937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9.4257812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1" spans="1:13" s="6" customFormat="1" ht="15.75" x14ac:dyDescent="0.25">
      <c r="A1" s="35" t="s">
        <v>0</v>
      </c>
      <c r="B1" s="4">
        <v>45425</v>
      </c>
      <c r="C1" s="5"/>
      <c r="D1" s="5"/>
      <c r="E1" s="5"/>
      <c r="F1" s="5"/>
      <c r="G1" s="5"/>
      <c r="H1" s="5"/>
      <c r="I1" s="5"/>
    </row>
    <row r="2" spans="1:13" s="6" customFormat="1" ht="15.75" x14ac:dyDescent="0.25">
      <c r="A2" s="35" t="s">
        <v>16</v>
      </c>
      <c r="B2" s="3" t="s">
        <v>17</v>
      </c>
      <c r="C2" s="5"/>
      <c r="D2" s="5"/>
      <c r="E2" s="5"/>
      <c r="F2" s="5"/>
      <c r="G2" s="5"/>
    </row>
    <row r="3" spans="1:13" s="6" customFormat="1" ht="15.75" x14ac:dyDescent="0.25">
      <c r="A3" s="35" t="s">
        <v>15</v>
      </c>
      <c r="B3" s="3" t="s">
        <v>18</v>
      </c>
      <c r="C3" s="5"/>
      <c r="D3" s="5"/>
      <c r="E3" s="5"/>
      <c r="F3" s="5"/>
      <c r="G3" s="5"/>
      <c r="H3" s="5"/>
      <c r="I3" s="7"/>
    </row>
    <row r="4" spans="1:13" s="6" customFormat="1" ht="13.5" customHeight="1" x14ac:dyDescent="0.25">
      <c r="A4" s="3"/>
      <c r="B4" s="3"/>
      <c r="C4" s="48"/>
      <c r="D4" s="49"/>
      <c r="E4" s="49"/>
      <c r="F4" s="49"/>
      <c r="G4" s="49"/>
      <c r="H4" s="5"/>
      <c r="I4" s="8"/>
      <c r="L4" s="9"/>
      <c r="M4" s="10"/>
    </row>
    <row r="5" spans="1:13" s="6" customFormat="1" ht="23.25" customHeight="1" x14ac:dyDescent="0.25">
      <c r="A5" s="50" t="s">
        <v>32</v>
      </c>
      <c r="B5" s="50"/>
      <c r="C5" s="50"/>
      <c r="D5" s="50"/>
      <c r="E5" s="50"/>
      <c r="F5" s="50"/>
      <c r="G5" s="50"/>
      <c r="H5" s="50"/>
      <c r="I5" s="50"/>
      <c r="L5" s="9"/>
      <c r="M5" s="10"/>
    </row>
    <row r="6" spans="1:13" s="6" customFormat="1" ht="15.75" x14ac:dyDescent="0.25">
      <c r="A6" s="51" t="s">
        <v>1</v>
      </c>
      <c r="B6" s="51" t="s">
        <v>2</v>
      </c>
      <c r="C6" s="51" t="s">
        <v>3</v>
      </c>
      <c r="D6" s="51" t="s">
        <v>4</v>
      </c>
      <c r="E6" s="51"/>
      <c r="F6" s="51"/>
      <c r="G6" s="52" t="s">
        <v>5</v>
      </c>
      <c r="H6" s="51" t="s">
        <v>6</v>
      </c>
      <c r="I6" s="51" t="s">
        <v>7</v>
      </c>
    </row>
    <row r="7" spans="1:13" s="6" customFormat="1" ht="15.75" x14ac:dyDescent="0.25">
      <c r="A7" s="51"/>
      <c r="B7" s="51"/>
      <c r="C7" s="51"/>
      <c r="D7" s="34" t="s">
        <v>8</v>
      </c>
      <c r="E7" s="33" t="s">
        <v>9</v>
      </c>
      <c r="F7" s="33" t="s">
        <v>10</v>
      </c>
      <c r="G7" s="52"/>
      <c r="H7" s="51"/>
      <c r="I7" s="51"/>
    </row>
    <row r="8" spans="1:13" s="6" customFormat="1" ht="15" x14ac:dyDescent="0.25">
      <c r="A8" s="43" t="s">
        <v>11</v>
      </c>
      <c r="B8" s="43"/>
      <c r="C8" s="43"/>
      <c r="D8" s="43"/>
      <c r="E8" s="43"/>
      <c r="F8" s="43"/>
      <c r="G8" s="43"/>
      <c r="H8" s="43"/>
      <c r="I8" s="43"/>
    </row>
    <row r="9" spans="1:13" s="18" customFormat="1" ht="81" customHeight="1" x14ac:dyDescent="0.2">
      <c r="A9" s="18">
        <v>1</v>
      </c>
      <c r="B9" s="37" t="s">
        <v>34</v>
      </c>
      <c r="C9" s="18" t="s">
        <v>21</v>
      </c>
    </row>
    <row r="10" spans="1:13" s="18" customFormat="1" ht="34.5" customHeight="1" x14ac:dyDescent="0.2">
      <c r="A10" s="18" t="s">
        <v>23</v>
      </c>
      <c r="B10" s="36" t="s">
        <v>29</v>
      </c>
      <c r="C10" s="18" t="s">
        <v>30</v>
      </c>
      <c r="D10" s="18">
        <v>4</v>
      </c>
      <c r="F10" s="18">
        <v>4</v>
      </c>
      <c r="G10" s="18">
        <v>12744</v>
      </c>
      <c r="H10" s="18">
        <f>F10*G10</f>
        <v>50976</v>
      </c>
      <c r="I10" s="40">
        <f>H10</f>
        <v>50976</v>
      </c>
    </row>
    <row r="11" spans="1:13" s="18" customFormat="1" ht="34.5" customHeight="1" x14ac:dyDescent="0.2">
      <c r="A11" s="18" t="s">
        <v>24</v>
      </c>
      <c r="B11" s="36" t="s">
        <v>22</v>
      </c>
      <c r="C11" s="18" t="s">
        <v>30</v>
      </c>
      <c r="D11" s="18">
        <v>4</v>
      </c>
      <c r="F11" s="18">
        <v>4</v>
      </c>
      <c r="G11" s="18">
        <v>11469</v>
      </c>
      <c r="H11" s="18">
        <f t="shared" ref="H11:H17" si="0">F11*G11</f>
        <v>45876</v>
      </c>
      <c r="I11" s="40">
        <f t="shared" ref="I11:I17" si="1">H11</f>
        <v>45876</v>
      </c>
    </row>
    <row r="12" spans="1:13" s="18" customFormat="1" ht="34.5" customHeight="1" x14ac:dyDescent="0.2">
      <c r="A12" s="18" t="s">
        <v>25</v>
      </c>
      <c r="B12" s="36" t="s">
        <v>27</v>
      </c>
      <c r="C12" s="18" t="s">
        <v>30</v>
      </c>
      <c r="D12" s="18">
        <v>2</v>
      </c>
      <c r="F12" s="18">
        <v>2</v>
      </c>
      <c r="G12" s="18">
        <v>7434</v>
      </c>
      <c r="H12" s="18">
        <f t="shared" si="0"/>
        <v>14868</v>
      </c>
      <c r="I12" s="40">
        <f t="shared" si="1"/>
        <v>14868</v>
      </c>
    </row>
    <row r="13" spans="1:13" s="18" customFormat="1" ht="34.5" customHeight="1" x14ac:dyDescent="0.2">
      <c r="A13" s="18" t="s">
        <v>26</v>
      </c>
      <c r="B13" s="36" t="s">
        <v>28</v>
      </c>
      <c r="C13" s="18" t="s">
        <v>30</v>
      </c>
      <c r="D13" s="18">
        <v>2</v>
      </c>
      <c r="F13" s="18">
        <v>2</v>
      </c>
      <c r="G13" s="18">
        <v>13381</v>
      </c>
      <c r="H13" s="18">
        <f t="shared" si="0"/>
        <v>26762</v>
      </c>
      <c r="I13" s="40">
        <f t="shared" si="1"/>
        <v>26762</v>
      </c>
    </row>
    <row r="14" spans="1:13" s="18" customFormat="1" ht="57.75" customHeight="1" x14ac:dyDescent="0.2">
      <c r="A14" s="18">
        <v>2</v>
      </c>
      <c r="B14" s="36" t="s">
        <v>35</v>
      </c>
      <c r="C14" s="18" t="s">
        <v>20</v>
      </c>
      <c r="D14" s="18">
        <v>180</v>
      </c>
      <c r="F14" s="18">
        <v>180</v>
      </c>
      <c r="G14" s="18">
        <v>560.5</v>
      </c>
      <c r="H14" s="18">
        <f t="shared" si="0"/>
        <v>100890</v>
      </c>
      <c r="I14" s="40">
        <f t="shared" si="1"/>
        <v>100890</v>
      </c>
    </row>
    <row r="15" spans="1:13" s="18" customFormat="1" ht="57.75" customHeight="1" x14ac:dyDescent="0.2">
      <c r="A15" s="18">
        <v>3</v>
      </c>
      <c r="B15" s="36" t="s">
        <v>40</v>
      </c>
      <c r="C15" s="18" t="s">
        <v>41</v>
      </c>
      <c r="D15" s="18">
        <v>250</v>
      </c>
      <c r="F15" s="18">
        <v>250</v>
      </c>
      <c r="G15" s="18">
        <v>240</v>
      </c>
      <c r="H15" s="18">
        <f t="shared" si="0"/>
        <v>60000</v>
      </c>
      <c r="I15" s="40">
        <f t="shared" si="1"/>
        <v>60000</v>
      </c>
    </row>
    <row r="16" spans="1:13" s="18" customFormat="1" ht="15" x14ac:dyDescent="0.2">
      <c r="A16" s="18">
        <v>4</v>
      </c>
      <c r="B16" s="36" t="s">
        <v>42</v>
      </c>
      <c r="C16" s="18" t="s">
        <v>41</v>
      </c>
      <c r="D16" s="18">
        <v>516.48</v>
      </c>
      <c r="F16" s="18">
        <v>516.48</v>
      </c>
      <c r="G16" s="18">
        <v>224.2</v>
      </c>
      <c r="H16" s="18">
        <f t="shared" si="0"/>
        <v>115794.81599999999</v>
      </c>
      <c r="I16" s="40">
        <f t="shared" si="1"/>
        <v>115794.81599999999</v>
      </c>
    </row>
    <row r="17" spans="1:11" s="18" customFormat="1" ht="57.75" customHeight="1" x14ac:dyDescent="0.2">
      <c r="A17" s="18">
        <v>5</v>
      </c>
      <c r="B17" s="36" t="s">
        <v>39</v>
      </c>
      <c r="C17" s="18" t="s">
        <v>30</v>
      </c>
      <c r="D17" s="18">
        <v>6</v>
      </c>
      <c r="F17" s="18">
        <v>6</v>
      </c>
      <c r="G17" s="18">
        <v>30000</v>
      </c>
      <c r="H17" s="18">
        <f t="shared" si="0"/>
        <v>180000</v>
      </c>
      <c r="I17" s="40">
        <f t="shared" si="1"/>
        <v>180000</v>
      </c>
    </row>
    <row r="18" spans="1:11" s="6" customFormat="1" ht="15" x14ac:dyDescent="0.25">
      <c r="A18" s="14"/>
      <c r="B18" s="2" t="s">
        <v>12</v>
      </c>
      <c r="C18" s="13"/>
      <c r="D18" s="13"/>
      <c r="E18" s="15"/>
      <c r="F18" s="14"/>
      <c r="G18" s="14"/>
      <c r="H18" s="16">
        <f>SUM(H10:H17)</f>
        <v>595166.81599999999</v>
      </c>
      <c r="I18" s="39">
        <f>SUM(I10:I17)</f>
        <v>595166.81599999999</v>
      </c>
      <c r="K18" s="17"/>
    </row>
    <row r="19" spans="1:11" s="6" customFormat="1" ht="15" x14ac:dyDescent="0.25">
      <c r="A19" s="14"/>
      <c r="B19" s="2"/>
      <c r="C19" s="13"/>
      <c r="D19" s="13"/>
      <c r="E19" s="15"/>
      <c r="F19" s="14"/>
      <c r="G19" s="14"/>
      <c r="H19" s="16"/>
      <c r="I19" s="39"/>
      <c r="K19" s="17"/>
    </row>
    <row r="20" spans="1:11" s="6" customFormat="1" ht="15" x14ac:dyDescent="0.25">
      <c r="A20" s="14"/>
      <c r="B20" s="2" t="s">
        <v>38</v>
      </c>
      <c r="C20" s="13"/>
      <c r="D20" s="13"/>
      <c r="E20" s="15"/>
      <c r="F20" s="14"/>
      <c r="G20" s="14"/>
      <c r="H20" s="16"/>
      <c r="I20" s="39"/>
      <c r="K20" s="17"/>
    </row>
    <row r="21" spans="1:11" s="6" customFormat="1" ht="78.75" x14ac:dyDescent="0.25">
      <c r="A21" s="14">
        <v>1</v>
      </c>
      <c r="B21" s="42" t="s">
        <v>37</v>
      </c>
      <c r="C21" s="13"/>
      <c r="D21" s="13"/>
      <c r="E21" s="15"/>
      <c r="F21" s="14"/>
      <c r="G21" s="14"/>
      <c r="H21" s="16"/>
      <c r="I21" s="39"/>
      <c r="K21" s="17"/>
    </row>
    <row r="22" spans="1:11" s="18" customFormat="1" ht="34.5" customHeight="1" x14ac:dyDescent="0.2">
      <c r="A22" s="18">
        <v>2</v>
      </c>
      <c r="B22" s="36" t="s">
        <v>29</v>
      </c>
      <c r="C22" s="18" t="s">
        <v>30</v>
      </c>
      <c r="D22" s="18">
        <v>4</v>
      </c>
      <c r="F22" s="18">
        <v>4</v>
      </c>
      <c r="G22" s="18">
        <v>2500</v>
      </c>
      <c r="H22" s="18">
        <f>F22*G22</f>
        <v>10000</v>
      </c>
      <c r="I22" s="40">
        <f>H22</f>
        <v>10000</v>
      </c>
    </row>
    <row r="23" spans="1:11" s="18" customFormat="1" ht="34.5" customHeight="1" x14ac:dyDescent="0.2">
      <c r="A23" s="18">
        <v>3</v>
      </c>
      <c r="B23" s="36" t="s">
        <v>22</v>
      </c>
      <c r="C23" s="18" t="s">
        <v>30</v>
      </c>
      <c r="D23" s="18">
        <v>4</v>
      </c>
      <c r="F23" s="18">
        <v>4</v>
      </c>
      <c r="G23" s="18">
        <v>2500</v>
      </c>
      <c r="H23" s="18">
        <f t="shared" ref="H23:H30" si="2">F23*G23</f>
        <v>10000</v>
      </c>
      <c r="I23" s="40">
        <f t="shared" ref="I23:I30" si="3">H23</f>
        <v>10000</v>
      </c>
    </row>
    <row r="24" spans="1:11" s="18" customFormat="1" ht="34.5" customHeight="1" x14ac:dyDescent="0.2">
      <c r="A24" s="18">
        <v>4</v>
      </c>
      <c r="B24" s="36" t="s">
        <v>27</v>
      </c>
      <c r="C24" s="18" t="s">
        <v>30</v>
      </c>
      <c r="D24" s="18">
        <v>2</v>
      </c>
      <c r="F24" s="18">
        <v>2</v>
      </c>
      <c r="G24" s="18">
        <v>2500</v>
      </c>
      <c r="H24" s="18">
        <f t="shared" si="2"/>
        <v>5000</v>
      </c>
      <c r="I24" s="40">
        <f t="shared" si="3"/>
        <v>5000</v>
      </c>
    </row>
    <row r="25" spans="1:11" s="18" customFormat="1" ht="34.5" customHeight="1" x14ac:dyDescent="0.2">
      <c r="A25" s="18">
        <v>5</v>
      </c>
      <c r="B25" s="36" t="s">
        <v>28</v>
      </c>
      <c r="C25" s="18" t="s">
        <v>30</v>
      </c>
      <c r="D25" s="18">
        <v>2</v>
      </c>
      <c r="F25" s="18">
        <v>2</v>
      </c>
      <c r="G25" s="18">
        <v>2500</v>
      </c>
      <c r="H25" s="18">
        <f t="shared" si="2"/>
        <v>5000</v>
      </c>
      <c r="I25" s="40">
        <f t="shared" si="3"/>
        <v>5000</v>
      </c>
    </row>
    <row r="26" spans="1:11" s="18" customFormat="1" ht="34.5" customHeight="1" x14ac:dyDescent="0.2">
      <c r="A26" s="18">
        <v>6</v>
      </c>
      <c r="B26" s="36" t="s">
        <v>36</v>
      </c>
      <c r="C26" s="18" t="s">
        <v>20</v>
      </c>
      <c r="D26" s="18">
        <v>180</v>
      </c>
      <c r="F26" s="18">
        <v>180</v>
      </c>
      <c r="G26" s="18">
        <v>35</v>
      </c>
      <c r="H26" s="18">
        <f t="shared" si="2"/>
        <v>6300</v>
      </c>
      <c r="I26" s="40">
        <f t="shared" si="3"/>
        <v>6300</v>
      </c>
    </row>
    <row r="27" spans="1:11" s="18" customFormat="1" ht="45" x14ac:dyDescent="0.2">
      <c r="A27" s="18">
        <v>7</v>
      </c>
      <c r="B27" s="36" t="s">
        <v>43</v>
      </c>
      <c r="C27" s="18" t="s">
        <v>45</v>
      </c>
      <c r="D27" s="18">
        <v>250</v>
      </c>
      <c r="F27" s="18">
        <v>250</v>
      </c>
      <c r="G27" s="18">
        <v>100</v>
      </c>
      <c r="H27" s="18">
        <f t="shared" si="2"/>
        <v>25000</v>
      </c>
      <c r="I27" s="40">
        <f t="shared" si="3"/>
        <v>25000</v>
      </c>
    </row>
    <row r="28" spans="1:11" s="18" customFormat="1" ht="34.5" customHeight="1" x14ac:dyDescent="0.2">
      <c r="A28" s="18">
        <v>8</v>
      </c>
      <c r="B28" s="36" t="s">
        <v>44</v>
      </c>
      <c r="C28" s="18" t="s">
        <v>45</v>
      </c>
      <c r="D28" s="18">
        <v>516.48</v>
      </c>
      <c r="F28" s="18">
        <v>516.48</v>
      </c>
      <c r="G28" s="18">
        <v>45</v>
      </c>
      <c r="H28" s="18">
        <f t="shared" si="2"/>
        <v>23241.600000000002</v>
      </c>
      <c r="I28" s="40">
        <f t="shared" si="3"/>
        <v>23241.600000000002</v>
      </c>
    </row>
    <row r="29" spans="1:11" s="18" customFormat="1" ht="34.5" customHeight="1" x14ac:dyDescent="0.2">
      <c r="A29" s="18">
        <v>9</v>
      </c>
      <c r="B29" s="36" t="s">
        <v>31</v>
      </c>
      <c r="C29" s="18" t="s">
        <v>30</v>
      </c>
      <c r="D29" s="18">
        <v>6</v>
      </c>
      <c r="F29" s="18">
        <v>6</v>
      </c>
      <c r="G29" s="18">
        <v>36000</v>
      </c>
      <c r="H29" s="18">
        <f t="shared" si="2"/>
        <v>216000</v>
      </c>
      <c r="I29" s="40">
        <f t="shared" si="3"/>
        <v>216000</v>
      </c>
    </row>
    <row r="30" spans="1:11" s="18" customFormat="1" ht="34.5" customHeight="1" x14ac:dyDescent="0.2">
      <c r="A30" s="18">
        <v>10</v>
      </c>
      <c r="B30" s="36" t="s">
        <v>33</v>
      </c>
      <c r="C30" s="18" t="s">
        <v>30</v>
      </c>
      <c r="D30" s="18">
        <v>6</v>
      </c>
      <c r="F30" s="18">
        <v>6</v>
      </c>
      <c r="G30" s="18">
        <v>24500</v>
      </c>
      <c r="H30" s="18">
        <f t="shared" si="2"/>
        <v>147000</v>
      </c>
      <c r="I30" s="40">
        <f t="shared" si="3"/>
        <v>147000</v>
      </c>
    </row>
    <row r="31" spans="1:11" s="41" customFormat="1" ht="34.5" customHeight="1" x14ac:dyDescent="0.2">
      <c r="A31" s="18"/>
      <c r="B31" s="36"/>
      <c r="C31" s="18"/>
      <c r="D31" s="18"/>
      <c r="E31" s="18"/>
      <c r="F31" s="18"/>
      <c r="G31" s="18"/>
      <c r="H31" s="18"/>
      <c r="I31" s="40"/>
    </row>
    <row r="32" spans="1:11" s="6" customFormat="1" ht="15" x14ac:dyDescent="0.25">
      <c r="A32" s="14"/>
      <c r="B32" s="2"/>
      <c r="C32" s="13"/>
      <c r="D32" s="13"/>
      <c r="E32" s="15"/>
      <c r="F32" s="14"/>
      <c r="G32" s="14"/>
      <c r="H32" s="16">
        <f>SUM(H22:H31)</f>
        <v>447541.6</v>
      </c>
      <c r="I32" s="39">
        <f>I18+H32</f>
        <v>1042708.416</v>
      </c>
      <c r="K32" s="17"/>
    </row>
    <row r="33" spans="1:10" s="6" customFormat="1" ht="15" x14ac:dyDescent="0.25">
      <c r="A33" s="46" t="s">
        <v>1</v>
      </c>
      <c r="B33" s="46" t="s">
        <v>2</v>
      </c>
      <c r="C33" s="46" t="s">
        <v>3</v>
      </c>
      <c r="D33" s="46" t="s">
        <v>4</v>
      </c>
      <c r="E33" s="46"/>
      <c r="F33" s="46"/>
      <c r="G33" s="47" t="s">
        <v>5</v>
      </c>
      <c r="H33" s="12" t="s">
        <v>6</v>
      </c>
      <c r="I33" s="46" t="s">
        <v>7</v>
      </c>
    </row>
    <row r="34" spans="1:10" s="6" customFormat="1" ht="15" x14ac:dyDescent="0.25">
      <c r="A34" s="46"/>
      <c r="B34" s="46"/>
      <c r="C34" s="46"/>
      <c r="D34" s="11" t="s">
        <v>8</v>
      </c>
      <c r="E34" s="12" t="s">
        <v>9</v>
      </c>
      <c r="F34" s="12" t="s">
        <v>10</v>
      </c>
      <c r="G34" s="47"/>
      <c r="H34" s="12"/>
      <c r="I34" s="46"/>
    </row>
    <row r="35" spans="1:10" s="6" customFormat="1" ht="15" x14ac:dyDescent="0.25">
      <c r="A35" s="19"/>
      <c r="B35" s="26"/>
      <c r="C35" s="20"/>
      <c r="D35" s="21"/>
      <c r="E35" s="22"/>
      <c r="F35" s="21"/>
      <c r="G35" s="27"/>
      <c r="H35" s="28"/>
      <c r="I35" s="29"/>
    </row>
    <row r="36" spans="1:10" s="6" customFormat="1" ht="15" x14ac:dyDescent="0.25">
      <c r="A36" s="19"/>
      <c r="B36" s="26"/>
      <c r="C36" s="20"/>
      <c r="D36" s="21"/>
      <c r="E36" s="22"/>
      <c r="F36" s="21"/>
      <c r="G36" s="27"/>
      <c r="H36" s="28"/>
      <c r="I36" s="29"/>
    </row>
    <row r="37" spans="1:10" s="6" customFormat="1" ht="15" x14ac:dyDescent="0.25">
      <c r="A37" s="20"/>
      <c r="B37" s="23" t="s">
        <v>12</v>
      </c>
      <c r="C37" s="23"/>
      <c r="D37" s="21"/>
      <c r="E37" s="21"/>
      <c r="F37" s="21"/>
      <c r="G37" s="21"/>
      <c r="H37" s="25"/>
      <c r="I37" s="29">
        <f>I32</f>
        <v>1042708.416</v>
      </c>
    </row>
    <row r="38" spans="1:10" s="6" customFormat="1" ht="15" x14ac:dyDescent="0.25">
      <c r="A38" s="23"/>
      <c r="B38" s="24" t="s">
        <v>13</v>
      </c>
      <c r="C38" s="24"/>
      <c r="D38" s="24"/>
      <c r="E38" s="24"/>
      <c r="F38" s="24"/>
      <c r="G38" s="24"/>
      <c r="H38" s="25"/>
      <c r="I38" s="38">
        <f>I37</f>
        <v>1042708.416</v>
      </c>
    </row>
    <row r="39" spans="1:10" s="6" customFormat="1" ht="15" x14ac:dyDescent="0.25">
      <c r="A39" s="44" t="s">
        <v>19</v>
      </c>
      <c r="B39" s="44"/>
      <c r="C39" s="23"/>
      <c r="D39" s="30">
        <v>0.1</v>
      </c>
      <c r="E39" s="23"/>
      <c r="F39" s="23"/>
      <c r="G39" s="21"/>
      <c r="H39" s="21"/>
      <c r="I39" s="29">
        <f>I38*D39</f>
        <v>104270.8416</v>
      </c>
    </row>
    <row r="40" spans="1:10" s="32" customFormat="1" ht="24" customHeight="1" x14ac:dyDescent="0.2">
      <c r="A40" s="45" t="s">
        <v>14</v>
      </c>
      <c r="B40" s="45"/>
      <c r="C40" s="53"/>
      <c r="D40" s="54"/>
      <c r="E40" s="53"/>
      <c r="F40" s="53"/>
      <c r="G40" s="55"/>
      <c r="H40" s="55"/>
      <c r="I40" s="56">
        <f>I38+I39</f>
        <v>1146979.2575999999</v>
      </c>
      <c r="J40" s="31"/>
    </row>
  </sheetData>
  <mergeCells count="18">
    <mergeCell ref="C4:G4"/>
    <mergeCell ref="A5:I5"/>
    <mergeCell ref="A6:A7"/>
    <mergeCell ref="B6:B7"/>
    <mergeCell ref="C6:C7"/>
    <mergeCell ref="D6:F6"/>
    <mergeCell ref="G6:G7"/>
    <mergeCell ref="H6:H7"/>
    <mergeCell ref="I6:I7"/>
    <mergeCell ref="A8:I8"/>
    <mergeCell ref="A39:B39"/>
    <mergeCell ref="A40:B40"/>
    <mergeCell ref="A33:A34"/>
    <mergeCell ref="B33:B34"/>
    <mergeCell ref="C33:C34"/>
    <mergeCell ref="D33:F33"/>
    <mergeCell ref="G33:G34"/>
    <mergeCell ref="I33:I34"/>
  </mergeCells>
  <pageMargins left="0.4" right="0.37" top="0.75" bottom="0.75" header="0.3" footer="0.3"/>
  <pageSetup paperSize="9" scale="8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2024-04-29T13:07:01Z</cp:lastPrinted>
  <dcterms:created xsi:type="dcterms:W3CDTF">2017-07-20T07:31:12Z</dcterms:created>
  <dcterms:modified xsi:type="dcterms:W3CDTF">2024-05-13T13:48:23Z</dcterms:modified>
</cp:coreProperties>
</file>