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Pioneer\Projects 2023\Bank Al-Habib Offices at 22nd &amp; 23rd Floor Center Point Karachi\"/>
    </mc:Choice>
  </mc:AlternateContent>
  <xr:revisionPtr revIDLastSave="0" documentId="13_ncr:1_{62769B88-6CCE-4E57-A339-C69771372DD8}" xr6:coauthVersionLast="47" xr6:coauthVersionMax="47" xr10:uidLastSave="{00000000-0000-0000-0000-000000000000}"/>
  <bookViews>
    <workbookView xWindow="-120" yWindow="-120" windowWidth="29040" windowHeight="15840" xr2:uid="{00000000-000D-0000-FFFF-FFFF00000000}"/>
  </bookViews>
  <sheets>
    <sheet name="Summary" sheetId="12" r:id="rId1"/>
    <sheet name="HVAC 22nd Floor" sheetId="9" r:id="rId2"/>
    <sheet name="HVAC 23rd Floor" sheetId="1" r:id="rId3"/>
    <sheet name="Fire 22nd" sheetId="11" r:id="rId4"/>
    <sheet name="Fire 23rd" sheetId="10" r:id="rId5"/>
    <sheet name="Sheet1" sheetId="8" r:id="rId6"/>
  </sheets>
  <definedNames>
    <definedName name="_xlnm.Print_Area" localSheetId="1">'HVAC 22nd Floor'!$A$1:$L$69</definedName>
    <definedName name="_xlnm.Print_Area" localSheetId="2">'HVAC 23rd Floor'!$A$1:$L$70</definedName>
    <definedName name="_xlnm.Print_Area" localSheetId="0">Summary!$A$1:$E$33</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K36" i="12" l="1"/>
  <c r="K34" i="12"/>
  <c r="I22" i="10"/>
  <c r="J22" i="10" s="1"/>
  <c r="I19" i="11"/>
  <c r="H22" i="10"/>
  <c r="I69" i="1"/>
  <c r="J69" i="1"/>
  <c r="J49" i="9"/>
  <c r="I18" i="10"/>
  <c r="I17" i="10"/>
  <c r="I16" i="10"/>
  <c r="I14" i="10"/>
  <c r="I13" i="10"/>
  <c r="I12" i="10"/>
  <c r="I11" i="10"/>
  <c r="I10" i="10"/>
  <c r="I9" i="10"/>
  <c r="I8" i="10"/>
  <c r="I20" i="11"/>
  <c r="I18" i="11"/>
  <c r="I17" i="11"/>
  <c r="I16" i="11"/>
  <c r="I15" i="11"/>
  <c r="I14" i="11"/>
  <c r="I13" i="11"/>
  <c r="I12" i="11"/>
  <c r="I11" i="11"/>
  <c r="I10" i="11"/>
  <c r="I9" i="11"/>
  <c r="I8" i="11"/>
  <c r="I7" i="10"/>
  <c r="I7" i="1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68" i="9"/>
  <c r="J67" i="9"/>
  <c r="J66" i="9"/>
  <c r="J65" i="9"/>
  <c r="J64" i="9"/>
  <c r="J63" i="9"/>
  <c r="J62" i="9"/>
  <c r="J61" i="9"/>
  <c r="J60" i="9"/>
  <c r="J59" i="9"/>
  <c r="J58" i="9"/>
  <c r="J57" i="9"/>
  <c r="J56" i="9"/>
  <c r="J55" i="9"/>
  <c r="J54" i="9"/>
  <c r="J53" i="9"/>
  <c r="J52" i="9"/>
  <c r="J51" i="9"/>
  <c r="J50"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K22" i="10" l="1"/>
  <c r="K69" i="1"/>
  <c r="L69" i="1" s="1"/>
  <c r="J21" i="10"/>
  <c r="H21" i="10"/>
  <c r="J20" i="10"/>
  <c r="H20" i="10"/>
  <c r="J19" i="10"/>
  <c r="H19" i="10"/>
  <c r="J18" i="10"/>
  <c r="H18" i="10"/>
  <c r="J17" i="10"/>
  <c r="K17" i="10" s="1"/>
  <c r="H17" i="10"/>
  <c r="J16" i="10"/>
  <c r="H16" i="10"/>
  <c r="J15" i="10"/>
  <c r="K15" i="10" s="1"/>
  <c r="H15" i="10"/>
  <c r="J14" i="10"/>
  <c r="H14" i="10"/>
  <c r="J21" i="11"/>
  <c r="H21" i="11"/>
  <c r="J20" i="11"/>
  <c r="H20" i="11"/>
  <c r="J19" i="11"/>
  <c r="K19" i="11" s="1"/>
  <c r="H19" i="11"/>
  <c r="J18" i="11"/>
  <c r="H18" i="11"/>
  <c r="J17" i="11"/>
  <c r="K17" i="11" s="1"/>
  <c r="H17" i="11"/>
  <c r="J16" i="11"/>
  <c r="K16" i="11" s="1"/>
  <c r="H16" i="11"/>
  <c r="J15" i="11"/>
  <c r="K15" i="11" s="1"/>
  <c r="H15" i="11"/>
  <c r="J14" i="11"/>
  <c r="H14" i="11"/>
  <c r="J13" i="10"/>
  <c r="H13" i="10"/>
  <c r="J12" i="10"/>
  <c r="K12" i="10" s="1"/>
  <c r="H12" i="10"/>
  <c r="J11" i="10"/>
  <c r="H11" i="10"/>
  <c r="J10" i="10"/>
  <c r="H10" i="10"/>
  <c r="J9" i="10"/>
  <c r="H9" i="10"/>
  <c r="J8" i="10"/>
  <c r="H8" i="10"/>
  <c r="J7" i="10"/>
  <c r="H7" i="10"/>
  <c r="J13" i="11"/>
  <c r="K13" i="11" s="1"/>
  <c r="H13" i="11"/>
  <c r="J12" i="11"/>
  <c r="K12" i="11" s="1"/>
  <c r="H12" i="11"/>
  <c r="J11" i="11"/>
  <c r="K11" i="11" s="1"/>
  <c r="H11" i="11"/>
  <c r="J10" i="11"/>
  <c r="K10" i="11" s="1"/>
  <c r="H10" i="11"/>
  <c r="J9" i="11"/>
  <c r="K9" i="11" s="1"/>
  <c r="H9" i="11"/>
  <c r="J8" i="11"/>
  <c r="K8" i="11" s="1"/>
  <c r="H8" i="11"/>
  <c r="J7" i="11"/>
  <c r="H7" i="11"/>
  <c r="K4" i="10"/>
  <c r="K4" i="11"/>
  <c r="J4" i="10"/>
  <c r="J4" i="11"/>
  <c r="H4" i="10"/>
  <c r="H4" i="11"/>
  <c r="K68" i="1"/>
  <c r="I68" i="1"/>
  <c r="K67" i="1"/>
  <c r="L67" i="1" s="1"/>
  <c r="I67" i="1"/>
  <c r="K66" i="1"/>
  <c r="I66" i="1"/>
  <c r="K65" i="1"/>
  <c r="L65" i="1" s="1"/>
  <c r="I65" i="1"/>
  <c r="K63" i="1"/>
  <c r="I63" i="1"/>
  <c r="K61" i="1"/>
  <c r="L61" i="1" s="1"/>
  <c r="I61" i="1"/>
  <c r="K59" i="1"/>
  <c r="I59" i="1"/>
  <c r="K58" i="1"/>
  <c r="I58" i="1"/>
  <c r="L58" i="1" s="1"/>
  <c r="K56" i="1"/>
  <c r="I56" i="1"/>
  <c r="K55" i="1"/>
  <c r="L55" i="1" s="1"/>
  <c r="I55" i="1"/>
  <c r="K52" i="1"/>
  <c r="L52" i="1" s="1"/>
  <c r="I52" i="1"/>
  <c r="K51" i="1"/>
  <c r="I51" i="1"/>
  <c r="K50" i="1"/>
  <c r="I50" i="1"/>
  <c r="K49" i="1"/>
  <c r="L49" i="1" s="1"/>
  <c r="I49" i="1"/>
  <c r="K48" i="1"/>
  <c r="L48" i="1" s="1"/>
  <c r="I48" i="1"/>
  <c r="K47" i="1"/>
  <c r="L47" i="1" s="1"/>
  <c r="I47" i="1"/>
  <c r="K45" i="1"/>
  <c r="L45" i="1" s="1"/>
  <c r="I45" i="1"/>
  <c r="K44" i="1"/>
  <c r="L44" i="1" s="1"/>
  <c r="I44" i="1"/>
  <c r="K43" i="1"/>
  <c r="I43" i="1"/>
  <c r="K42" i="1"/>
  <c r="I42" i="1"/>
  <c r="K41" i="1"/>
  <c r="I41" i="1"/>
  <c r="K40" i="1"/>
  <c r="L40" i="1" s="1"/>
  <c r="I40" i="1"/>
  <c r="K39" i="1"/>
  <c r="L39" i="1" s="1"/>
  <c r="I39" i="1"/>
  <c r="K38" i="1"/>
  <c r="L38" i="1" s="1"/>
  <c r="I38" i="1"/>
  <c r="K37" i="1"/>
  <c r="L37" i="1" s="1"/>
  <c r="I37" i="1"/>
  <c r="K36" i="1"/>
  <c r="I36" i="1"/>
  <c r="K35" i="1"/>
  <c r="I35" i="1"/>
  <c r="K34" i="1"/>
  <c r="I34" i="1"/>
  <c r="K33" i="1"/>
  <c r="I33" i="1"/>
  <c r="K32" i="1"/>
  <c r="L32" i="1" s="1"/>
  <c r="I32" i="1"/>
  <c r="K31" i="1"/>
  <c r="I31" i="1"/>
  <c r="K30" i="1"/>
  <c r="L30" i="1" s="1"/>
  <c r="I30" i="1"/>
  <c r="K29" i="1"/>
  <c r="L29" i="1" s="1"/>
  <c r="I29" i="1"/>
  <c r="K27" i="1"/>
  <c r="I27" i="1"/>
  <c r="K26" i="1"/>
  <c r="I26" i="1"/>
  <c r="K25" i="1"/>
  <c r="L25" i="1" s="1"/>
  <c r="I25" i="1"/>
  <c r="K23" i="1"/>
  <c r="I23" i="1"/>
  <c r="K22" i="1"/>
  <c r="L22" i="1" s="1"/>
  <c r="I22" i="1"/>
  <c r="K20" i="1"/>
  <c r="I20" i="1"/>
  <c r="K19" i="1"/>
  <c r="I19" i="1"/>
  <c r="K18" i="1"/>
  <c r="I18" i="1"/>
  <c r="K16" i="1"/>
  <c r="I16" i="1"/>
  <c r="K15" i="1"/>
  <c r="I15" i="1"/>
  <c r="K14" i="1"/>
  <c r="I14" i="1"/>
  <c r="K12" i="1"/>
  <c r="I12" i="1"/>
  <c r="K10" i="1"/>
  <c r="I10" i="1"/>
  <c r="K7" i="1"/>
  <c r="I7" i="1"/>
  <c r="K6" i="1"/>
  <c r="I6" i="1"/>
  <c r="K68" i="9"/>
  <c r="K67" i="9"/>
  <c r="K66" i="9"/>
  <c r="K65" i="9"/>
  <c r="K64" i="9"/>
  <c r="K62" i="9"/>
  <c r="K60" i="9"/>
  <c r="K58" i="9"/>
  <c r="K57" i="9"/>
  <c r="K55" i="9"/>
  <c r="K54" i="9"/>
  <c r="K53" i="9"/>
  <c r="K50" i="9"/>
  <c r="K49" i="9"/>
  <c r="K48" i="9"/>
  <c r="K47" i="9"/>
  <c r="K46" i="9"/>
  <c r="K45" i="9"/>
  <c r="K44" i="9"/>
  <c r="K43" i="9"/>
  <c r="K41" i="9"/>
  <c r="K40" i="9"/>
  <c r="K39" i="9"/>
  <c r="K38" i="9"/>
  <c r="K37" i="9"/>
  <c r="K36" i="9"/>
  <c r="K35" i="9"/>
  <c r="K34" i="9"/>
  <c r="K33" i="9"/>
  <c r="K32" i="9"/>
  <c r="K31" i="9"/>
  <c r="K30" i="9"/>
  <c r="K28" i="9"/>
  <c r="K27" i="9"/>
  <c r="K26" i="9"/>
  <c r="K24" i="9"/>
  <c r="K23" i="9"/>
  <c r="K21" i="9"/>
  <c r="K20" i="9"/>
  <c r="K19" i="9"/>
  <c r="K17" i="9"/>
  <c r="K16" i="9"/>
  <c r="K15" i="9"/>
  <c r="K13" i="9"/>
  <c r="K11" i="9"/>
  <c r="K8" i="9"/>
  <c r="K7" i="9"/>
  <c r="H23" i="10" l="1"/>
  <c r="C23" i="12" s="1"/>
  <c r="K14" i="10"/>
  <c r="K20" i="10"/>
  <c r="K19" i="10"/>
  <c r="K21" i="10"/>
  <c r="K21" i="11"/>
  <c r="K18" i="11"/>
  <c r="K14" i="11"/>
  <c r="L68" i="1"/>
  <c r="L63" i="1"/>
  <c r="K16" i="10"/>
  <c r="J23" i="10"/>
  <c r="D23" i="12" s="1"/>
  <c r="K18" i="10"/>
  <c r="K7" i="10"/>
  <c r="K9" i="10"/>
  <c r="K11" i="10"/>
  <c r="K13" i="10"/>
  <c r="K8" i="10"/>
  <c r="K10" i="10"/>
  <c r="K20" i="11"/>
  <c r="H22" i="11"/>
  <c r="C22" i="12" s="1"/>
  <c r="K7" i="11"/>
  <c r="L66" i="1"/>
  <c r="L59" i="1"/>
  <c r="K69" i="9"/>
  <c r="D18" i="12" s="1"/>
  <c r="L31" i="1"/>
  <c r="L26" i="1"/>
  <c r="I70" i="1"/>
  <c r="C19" i="12" s="1"/>
  <c r="L6" i="1"/>
  <c r="J22" i="11"/>
  <c r="D22" i="12" s="1"/>
  <c r="K70" i="1"/>
  <c r="D19" i="12" s="1"/>
  <c r="L36" i="1"/>
  <c r="L15" i="1"/>
  <c r="L20" i="1"/>
  <c r="L7" i="1"/>
  <c r="L12" i="1"/>
  <c r="L18" i="1"/>
  <c r="L27" i="1"/>
  <c r="L33" i="1"/>
  <c r="L35" i="1"/>
  <c r="L42" i="1"/>
  <c r="L50" i="1"/>
  <c r="L10" i="1"/>
  <c r="L14" i="1"/>
  <c r="L16" i="1"/>
  <c r="L19" i="1"/>
  <c r="L23" i="1"/>
  <c r="L34" i="1"/>
  <c r="L41" i="1"/>
  <c r="L43" i="1"/>
  <c r="L51" i="1"/>
  <c r="L56" i="1"/>
  <c r="K22" i="11" l="1"/>
  <c r="E22" i="12" s="1"/>
  <c r="L70" i="1"/>
  <c r="E19" i="12" s="1"/>
  <c r="I68" i="9"/>
  <c r="I67" i="9"/>
  <c r="L67" i="9" s="1"/>
  <c r="I66" i="9"/>
  <c r="I65" i="9"/>
  <c r="L65" i="9" s="1"/>
  <c r="I64" i="9"/>
  <c r="I62" i="9"/>
  <c r="L62" i="9" s="1"/>
  <c r="I60" i="9"/>
  <c r="I58" i="9"/>
  <c r="L58" i="9" s="1"/>
  <c r="I57" i="9"/>
  <c r="I55" i="9"/>
  <c r="L55" i="9" s="1"/>
  <c r="I54" i="9"/>
  <c r="L54" i="9" s="1"/>
  <c r="I53" i="9"/>
  <c r="I50" i="9"/>
  <c r="L50" i="9" s="1"/>
  <c r="I49" i="9"/>
  <c r="I48" i="9"/>
  <c r="L48" i="9" s="1"/>
  <c r="I47" i="9"/>
  <c r="I46" i="9"/>
  <c r="L46" i="9" s="1"/>
  <c r="I45" i="9"/>
  <c r="I44" i="9"/>
  <c r="L44" i="9" s="1"/>
  <c r="I43" i="9"/>
  <c r="I41" i="9"/>
  <c r="L41" i="9" s="1"/>
  <c r="I40" i="9"/>
  <c r="I39" i="9"/>
  <c r="L39" i="9" s="1"/>
  <c r="I38" i="9"/>
  <c r="L38" i="9" s="1"/>
  <c r="I37" i="9"/>
  <c r="L36" i="9"/>
  <c r="I36" i="9"/>
  <c r="I35" i="9"/>
  <c r="I34" i="9"/>
  <c r="L34" i="9" s="1"/>
  <c r="I33" i="9"/>
  <c r="I32" i="9"/>
  <c r="I31" i="9"/>
  <c r="I30" i="9"/>
  <c r="L30" i="9" s="1"/>
  <c r="I28" i="9"/>
  <c r="L28" i="9" s="1"/>
  <c r="I27" i="9"/>
  <c r="L27" i="9" s="1"/>
  <c r="I26" i="9"/>
  <c r="L26" i="9" s="1"/>
  <c r="I24" i="9"/>
  <c r="I23" i="9"/>
  <c r="L23" i="9" s="1"/>
  <c r="I21" i="9"/>
  <c r="I20" i="9"/>
  <c r="L20" i="9" s="1"/>
  <c r="I19" i="9"/>
  <c r="L19" i="9" s="1"/>
  <c r="I17" i="9"/>
  <c r="I16" i="9"/>
  <c r="L16" i="9" s="1"/>
  <c r="I15" i="9"/>
  <c r="I13" i="9"/>
  <c r="L13" i="9" s="1"/>
  <c r="I11" i="9"/>
  <c r="L8" i="9"/>
  <c r="I8" i="9"/>
  <c r="I7" i="9"/>
  <c r="L7" i="9" s="1"/>
  <c r="O45" i="1"/>
  <c r="R48" i="1"/>
  <c r="I69" i="9" l="1"/>
  <c r="C18" i="12" s="1"/>
  <c r="L31" i="9"/>
  <c r="L40" i="9"/>
  <c r="L45" i="9"/>
  <c r="L60" i="9"/>
  <c r="L66" i="9"/>
  <c r="L11" i="9"/>
  <c r="L15" i="9"/>
  <c r="L17" i="9"/>
  <c r="L24" i="9"/>
  <c r="L35" i="9"/>
  <c r="L37" i="9"/>
  <c r="L47" i="9"/>
  <c r="L49" i="9"/>
  <c r="L53" i="9"/>
  <c r="L68" i="9"/>
  <c r="L21" i="9"/>
  <c r="L33" i="9"/>
  <c r="L43" i="9"/>
  <c r="L57" i="9"/>
  <c r="L64" i="9"/>
  <c r="L32" i="9"/>
  <c r="L69" i="9" l="1"/>
  <c r="E18" i="12" s="1"/>
  <c r="K23" i="10" l="1"/>
  <c r="E23" i="12" s="1"/>
  <c r="E24" i="12" s="1"/>
  <c r="D26" i="12"/>
  <c r="E20" i="12"/>
  <c r="C26" i="12"/>
  <c r="O70" i="1"/>
  <c r="P70" i="1" s="1"/>
  <c r="Q70" i="1" s="1"/>
  <c r="E26" i="12" l="1"/>
</calcChain>
</file>

<file path=xl/sharedStrings.xml><?xml version="1.0" encoding="utf-8"?>
<sst xmlns="http://schemas.openxmlformats.org/spreadsheetml/2006/main" count="515" uniqueCount="173">
  <si>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</si>
  <si>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</si>
  <si>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</si>
  <si>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</si>
  <si>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</si>
  <si>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</si>
  <si>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</si>
  <si>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</si>
  <si>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</si>
  <si>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</si>
  <si>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</si>
  <si>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</si>
  <si>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</si>
  <si>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</si>
  <si>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</si>
  <si>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</si>
  <si>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</si>
  <si>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Lineer Slots 6,000 Series</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</si>
  <si>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</si>
  <si>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</si>
  <si>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</si>
  <si>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</si>
  <si>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</si>
  <si>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</si>
  <si>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</si>
  <si>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</si>
  <si>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</si>
  <si>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</si>
  <si>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</si>
  <si>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</si>
  <si>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</si>
  <si>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</si>
  <si>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</si>
  <si>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</si>
  <si>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</si>
  <si>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Pressure Gauge with  Ball Valve &amp; Siphon, Liquid filled
Dial t'/peran  e 0 psi to 100 psi. (l00mm dial Size)      </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</si>
  <si>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</si>
  <si>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</si>
  <si>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</si>
  <si>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</si>
  <si>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</si>
  <si>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SCH-40  M.S.(As  per  ASME  &amp;  API standard</t>
  </si>
  <si>
    <t>32mm dia</t>
  </si>
  <si>
    <t xml:space="preserve">Aluminum  foil  facing  fiber  glass  (24 kg/m3   density)   insulation </t>
  </si>
  <si>
    <t>FLEXIBLE DUCT 6"</t>
  </si>
  <si>
    <t>Description</t>
  </si>
  <si>
    <t>Unit</t>
  </si>
  <si>
    <t>Qty</t>
  </si>
  <si>
    <t>Nos</t>
  </si>
  <si>
    <t>RM</t>
  </si>
  <si>
    <t>23rd Floor</t>
  </si>
  <si>
    <t>22nd Floor</t>
  </si>
  <si>
    <t>MS Sch-40 seamless pipes</t>
  </si>
  <si>
    <t>Dia  32 mm          (Threaded fitting)</t>
  </si>
  <si>
    <t>Dia  25 mm          (Threaded fitting)</t>
  </si>
  <si>
    <t>Dia  40 mm          (Threaded fitting</t>
  </si>
  <si>
    <t>Dia  50 mm          (Threaded fitting)</t>
  </si>
  <si>
    <t>Dia  75 mm          (Welded joints fitting)</t>
  </si>
  <si>
    <t>Dia  65 mm          (Welded joints fitting)</t>
  </si>
  <si>
    <t>Dia  100 mm          (Welded joints fitting)</t>
  </si>
  <si>
    <t>Sprlnlder Heade
Sprinkler Upright type standard response K = 5.6 (Opening Temperature 68°C) </t>
  </si>
  <si>
    <t>Fire extinguishers with fixing acceeaorles.
Automatic fire extinguisher  (10 Kg. Dry Chemical Powder).</t>
  </si>
  <si>
    <t>Isolation Gate valve with matching flanges. Size. 100 mm</t>
  </si>
  <si>
    <t>Sprinkler Pendent type (concealed with face / cover plate) K=5.6 (Opening Temperature 57°C) </t>
  </si>
  <si>
    <t>NIL</t>
  </si>
  <si>
    <t>NOS</t>
  </si>
  <si>
    <t>HVAC Work at Bank Al-Habib (Cente Point)</t>
  </si>
  <si>
    <t>Fire Work at Bank Al-Habib (Cente Point)</t>
  </si>
  <si>
    <t>300mm x 300mm  Square Diffuser</t>
  </si>
  <si>
    <t>Supply &amp; Return Air Grills</t>
  </si>
  <si>
    <t>450mm x 250mm</t>
  </si>
  <si>
    <t>Butter Fly Dampers 6"</t>
  </si>
  <si>
    <t>375mm x 375mm  Square Diffuser</t>
  </si>
  <si>
    <t>Volume Control Damper in 16 SWG sheet metal.</t>
  </si>
  <si>
    <t>S S. wire Mesh with G.I Frame</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</si>
  <si>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</si>
  <si>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</si>
  <si>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</si>
  <si>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</si>
  <si>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</si>
  <si>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</si>
  <si>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</si>
  <si>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</si>
  <si>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</si>
  <si>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</si>
  <si>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</si>
  <si>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</si>
  <si>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</si>
  <si>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</si>
  <si>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</si>
  <si>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</si>
  <si>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</si>
  <si>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</si>
  <si>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</si>
  <si>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</si>
  <si>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</si>
  <si>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</si>
  <si>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</si>
  <si>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</si>
  <si>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</si>
  <si>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</si>
  <si>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</si>
  <si>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</si>
  <si>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</si>
  <si>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</si>
  <si>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</si>
  <si>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</si>
  <si>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</si>
  <si>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</si>
  <si>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</si>
  <si>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</si>
  <si>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</si>
  <si>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</si>
  <si>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</si>
  <si>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</si>
  <si>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</si>
  <si>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</si>
  <si>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</si>
  <si>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</si>
  <si>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</si>
  <si>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</si>
  <si>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</si>
  <si>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</si>
  <si>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</si>
  <si>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</si>
  <si>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</si>
  <si>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</si>
  <si>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</si>
  <si>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</si>
  <si>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</si>
  <si>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</si>
  <si>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</si>
  <si>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</si>
  <si>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</si>
  <si>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</si>
  <si>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</si>
  <si>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</si>
  <si>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</si>
  <si>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</si>
  <si>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</si>
  <si>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</si>
  <si>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</si>
  <si>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</si>
  <si>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</si>
  <si>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</si>
  <si>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</si>
  <si>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</si>
  <si>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</si>
  <si>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</si>
  <si>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</si>
  <si>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</si>
  <si>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</si>
  <si>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</si>
  <si>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</si>
  <si>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</si>
  <si>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t>RUNNING BILL NO 1</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</si>
  <si>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</si>
  <si>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</si>
  <si>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</si>
  <si>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</si>
  <si>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</si>
  <si>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</si>
  <si>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</si>
  <si>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</si>
  <si>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</si>
  <si>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</si>
  <si>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t>SUMMARY OF RUNNING BILL NO 1</t>
  </si>
  <si>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</si>
  <si>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labour will be calimed in next bill</t>
  </si>
  <si>
    <t xml:space="preserve">Received from Total </t>
  </si>
  <si>
    <t>Remaining</t>
  </si>
  <si>
    <t>Verified (2nd Bill)</t>
  </si>
  <si>
    <t>BAH Center point 22 &amp; 23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</si>
</sst>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9"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
      <sz val="20"/>
      <color rgb="FF000000"/>
      <name val="Times New Roman"/>
      <family val="1"/>
    </font>
    <font>
      <sz val="20"/>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164" fontId="36" fillId="0" borderId="0" applyFont="0" applyFill="0" applyBorder="0" applyAlignment="0" applyProtection="0"/>
  </cellStyleXfs>
  <cellXfs count="210">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0" xfId="0" applyFont="1" applyAlignment="1">
      <alignment horizontal="center" vertical="top"/>
    </xf>
    <xf numFmtId="0" fontId="33" fillId="0" borderId="18" xfId="0" applyFont="1" applyBorder="1" applyAlignment="1">
      <alignment horizontal="center" vertical="center"/>
    </xf>
    <xf numFmtId="0" fontId="32" fillId="0" borderId="18" xfId="0" applyFont="1" applyBorder="1" applyAlignment="1">
      <alignment vertical="top" wrapText="1"/>
    </xf>
    <xf numFmtId="0" fontId="31" fillId="0" borderId="18" xfId="0" applyFont="1" applyBorder="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31" fillId="0" borderId="18" xfId="0" applyFont="1" applyBorder="1" applyAlignment="1">
      <alignment horizontal="center" vertical="top"/>
    </xf>
    <xf numFmtId="0" fontId="0" fillId="0" borderId="0" xfId="0" applyAlignment="1">
      <alignment horizontal="center" vertical="top"/>
    </xf>
    <xf numFmtId="0" fontId="33" fillId="0" borderId="19" xfId="0" applyFont="1" applyBorder="1" applyAlignment="1">
      <alignment horizontal="center" vertical="center"/>
    </xf>
    <xf numFmtId="0" fontId="34" fillId="0" borderId="18"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2" fillId="0" borderId="18" xfId="0" applyFont="1" applyBorder="1" applyAlignment="1">
      <alignment horizontal="center" vertical="center" wrapText="1"/>
    </xf>
    <xf numFmtId="0" fontId="43" fillId="0" borderId="18" xfId="0" applyFont="1" applyBorder="1" applyAlignment="1">
      <alignment horizontal="center" vertical="center" wrapText="1"/>
    </xf>
    <xf numFmtId="165" fontId="43" fillId="0" borderId="18" xfId="0" applyNumberFormat="1" applyFont="1" applyBorder="1" applyAlignment="1">
      <alignment horizontal="center" vertical="center" wrapText="1"/>
    </xf>
    <xf numFmtId="165" fontId="43"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 fontId="43" fillId="0" borderId="18" xfId="0" applyNumberFormat="1" applyFont="1" applyBorder="1" applyAlignment="1">
      <alignment horizontal="center" vertical="center" shrinkToFit="1"/>
    </xf>
    <xf numFmtId="165" fontId="45" fillId="0" borderId="18" xfId="0" applyNumberFormat="1" applyFont="1" applyBorder="1" applyAlignment="1">
      <alignment horizontal="center" vertical="center" shrinkToFit="1"/>
    </xf>
    <xf numFmtId="165" fontId="43" fillId="0" borderId="18" xfId="0" applyNumberFormat="1" applyFont="1" applyBorder="1" applyAlignment="1">
      <alignment vertical="center" shrinkToFit="1"/>
    </xf>
    <xf numFmtId="2" fontId="48" fillId="0" borderId="18" xfId="0" applyNumberFormat="1" applyFont="1" applyBorder="1" applyAlignment="1">
      <alignment horizontal="center" vertical="center" shrinkToFit="1"/>
    </xf>
    <xf numFmtId="0" fontId="43" fillId="0" borderId="0" xfId="0" applyFont="1" applyAlignment="1">
      <alignment horizontal="center" vertical="center"/>
    </xf>
    <xf numFmtId="165" fontId="46" fillId="0" borderId="18" xfId="0" applyNumberFormat="1" applyFont="1" applyBorder="1" applyAlignment="1">
      <alignment horizontal="center" vertical="center" shrinkToFit="1"/>
    </xf>
    <xf numFmtId="165" fontId="47"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50" fillId="0" borderId="0" xfId="0" applyFont="1" applyAlignment="1">
      <alignment horizontal="left" vertical="top"/>
    </xf>
    <xf numFmtId="0" fontId="50" fillId="0" borderId="0" xfId="0" applyFont="1" applyAlignment="1">
      <alignment horizontal="center" vertical="top"/>
    </xf>
    <xf numFmtId="0" fontId="57"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2" fillId="2" borderId="18" xfId="1" applyNumberFormat="1" applyFont="1" applyFill="1" applyBorder="1" applyAlignment="1">
      <alignment horizontal="center" vertical="center"/>
    </xf>
    <xf numFmtId="166" fontId="42"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2" fillId="0" borderId="18" xfId="0" applyFont="1" applyBorder="1" applyAlignment="1">
      <alignment horizontal="center" vertical="center" wrapText="1"/>
    </xf>
    <xf numFmtId="166" fontId="34" fillId="0" borderId="18" xfId="1" applyNumberFormat="1" applyFont="1" applyBorder="1" applyAlignment="1">
      <alignment horizontal="left" vertical="center" wrapText="1"/>
    </xf>
    <xf numFmtId="166" fontId="42" fillId="0" borderId="18" xfId="1" applyNumberFormat="1" applyFont="1" applyFill="1" applyBorder="1" applyAlignment="1">
      <alignment horizontal="center" vertical="center"/>
    </xf>
    <xf numFmtId="0" fontId="43" fillId="0" borderId="18" xfId="0" applyFont="1" applyBorder="1" applyAlignment="1">
      <alignment vertical="top" wrapText="1"/>
    </xf>
    <xf numFmtId="0" fontId="43" fillId="0" borderId="18" xfId="0" applyFont="1" applyBorder="1" applyAlignment="1">
      <alignment horizontal="left" vertical="top" wrapText="1"/>
    </xf>
    <xf numFmtId="166" fontId="84" fillId="0" borderId="18" xfId="1" applyNumberFormat="1" applyFont="1" applyBorder="1" applyAlignment="1">
      <alignment horizontal="right" vertical="center" shrinkToFit="1"/>
    </xf>
    <xf numFmtId="166" fontId="43" fillId="0" borderId="18" xfId="1" applyNumberFormat="1" applyFont="1" applyBorder="1" applyAlignment="1">
      <alignment horizontal="right" vertical="center" wrapText="1"/>
    </xf>
    <xf numFmtId="1" fontId="84" fillId="0" borderId="18" xfId="0" applyNumberFormat="1" applyFont="1" applyBorder="1" applyAlignment="1">
      <alignment horizontal="center" vertical="center" shrinkToFit="1"/>
    </xf>
    <xf numFmtId="0" fontId="43" fillId="0" borderId="18" xfId="0" applyFont="1" applyBorder="1" applyAlignment="1">
      <alignment horizontal="left" vertical="center" wrapText="1"/>
    </xf>
    <xf numFmtId="0" fontId="42" fillId="0" borderId="18" xfId="0" applyFont="1" applyBorder="1" applyAlignment="1">
      <alignment horizontal="right" wrapText="1" indent="1"/>
    </xf>
    <xf numFmtId="1" fontId="86"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 fontId="43" fillId="0" borderId="18" xfId="0" applyNumberFormat="1" applyFont="1" applyBorder="1" applyAlignment="1">
      <alignment horizontal="center" shrinkToFit="1"/>
    </xf>
    <xf numFmtId="0" fontId="43" fillId="0" borderId="18" xfId="0" applyFont="1" applyBorder="1" applyAlignment="1">
      <alignment horizontal="center" vertical="top" wrapText="1"/>
    </xf>
    <xf numFmtId="0" fontId="43" fillId="0" borderId="18" xfId="0" applyFont="1" applyBorder="1" applyAlignment="1">
      <alignment horizontal="left" vertical="top"/>
    </xf>
    <xf numFmtId="1" fontId="48" fillId="0" borderId="18" xfId="0" applyNumberFormat="1" applyFont="1" applyBorder="1" applyAlignment="1">
      <alignment horizontal="center" vertical="center" shrinkToFit="1"/>
    </xf>
    <xf numFmtId="1" fontId="69" fillId="0" borderId="18" xfId="0" applyNumberFormat="1" applyFont="1" applyBorder="1" applyAlignment="1">
      <alignment horizontal="center" vertical="center" shrinkToFit="1"/>
    </xf>
    <xf numFmtId="166" fontId="42"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7"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8" fillId="0" borderId="0" xfId="0" applyFont="1" applyAlignment="1">
      <alignment horizontal="center" vertical="center"/>
    </xf>
    <xf numFmtId="0" fontId="89" fillId="0" borderId="29" xfId="0" applyFont="1" applyBorder="1" applyAlignment="1">
      <alignment horizontal="center" vertical="center"/>
    </xf>
    <xf numFmtId="0" fontId="89" fillId="0" borderId="30" xfId="0" applyFont="1" applyBorder="1" applyAlignment="1">
      <alignment horizontal="center" vertical="center"/>
    </xf>
    <xf numFmtId="0" fontId="89" fillId="0" borderId="31" xfId="0" applyFont="1" applyBorder="1" applyAlignment="1">
      <alignment horizontal="center" vertical="center"/>
    </xf>
    <xf numFmtId="0" fontId="0" fillId="0" borderId="0" xfId="0"/>
    <xf numFmtId="0" fontId="90" fillId="0" borderId="19" xfId="0" applyFont="1" applyBorder="1" applyAlignment="1">
      <alignment horizontal="center" vertical="center"/>
    </xf>
    <xf numFmtId="166" fontId="90" fillId="0" borderId="19" xfId="1" applyNumberFormat="1" applyFont="1" applyBorder="1" applyAlignment="1">
      <alignment horizontal="center" vertical="center"/>
    </xf>
    <xf numFmtId="0" fontId="90" fillId="0" borderId="18" xfId="0" applyFont="1" applyBorder="1" applyAlignment="1">
      <alignment horizontal="center" vertical="center"/>
    </xf>
    <xf numFmtId="166" fontId="90" fillId="0" borderId="18" xfId="1" applyNumberFormat="1" applyFont="1" applyBorder="1" applyAlignment="1">
      <alignment horizontal="center" vertical="center"/>
    </xf>
    <xf numFmtId="166" fontId="91"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7" fillId="0" borderId="18" xfId="0" applyFont="1" applyBorder="1" applyAlignment="1">
      <alignment vertical="center" wrapText="1"/>
    </xf>
    <xf numFmtId="0" fontId="92"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7" fillId="0" borderId="18" xfId="0" applyFont="1" applyBorder="1" applyAlignment="1">
      <alignment horizontal="center" vertical="center" wrapText="1"/>
    </xf>
    <xf numFmtId="0" fontId="92" fillId="0" borderId="18" xfId="0" applyFont="1" applyBorder="1" applyAlignment="1">
      <alignment vertical="center" wrapText="1"/>
    </xf>
    <xf numFmtId="166" fontId="92" fillId="0" borderId="18" xfId="1" applyNumberFormat="1" applyFont="1" applyBorder="1" applyAlignment="1">
      <alignment horizontal="left" vertical="center" wrapText="1"/>
    </xf>
    <xf numFmtId="0" fontId="87"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4" fillId="0" borderId="22" xfId="0" applyFont="1" applyBorder="1" applyAlignment="1">
      <alignment horizontal="center" vertical="center" wrapText="1"/>
    </xf>
    <xf numFmtId="1" fontId="1" fillId="0" borderId="0" xfId="0" applyNumberFormat="1" applyFont="1" applyAlignment="1">
      <alignment horizontal="left" vertical="top"/>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5" fillId="0" borderId="18" xfId="0" applyFont="1" applyBorder="1" applyAlignment="1">
      <alignment horizontal="center" vertical="center" wrapText="1"/>
    </xf>
    <xf numFmtId="0" fontId="11" fillId="0" borderId="19" xfId="0" applyFont="1" applyBorder="1" applyAlignment="1">
      <alignment vertical="top" wrapText="1"/>
    </xf>
    <xf numFmtId="0" fontId="66" fillId="0" borderId="23" xfId="0" applyFont="1" applyBorder="1" applyAlignment="1">
      <alignment horizontal="center" vertical="center" wrapText="1"/>
    </xf>
    <xf numFmtId="0" fontId="67" fillId="0" borderId="23" xfId="0" applyFont="1" applyBorder="1" applyAlignment="1">
      <alignment horizontal="center" vertical="center" wrapText="1"/>
    </xf>
    <xf numFmtId="0" fontId="57" fillId="0" borderId="18"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0" fontId="90" fillId="0" borderId="34" xfId="0" applyFont="1" applyBorder="1" applyAlignment="1">
      <alignment horizontal="center" vertical="center"/>
    </xf>
    <xf numFmtId="166" fontId="90" fillId="0" borderId="35" xfId="1" applyNumberFormat="1" applyFont="1" applyBorder="1" applyAlignment="1">
      <alignment horizontal="center" vertical="center"/>
    </xf>
    <xf numFmtId="0" fontId="90" fillId="0" borderId="36" xfId="0" applyFont="1" applyBorder="1" applyAlignment="1">
      <alignment horizontal="center" vertical="center"/>
    </xf>
    <xf numFmtId="166" fontId="90" fillId="0" borderId="37"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90" fillId="0" borderId="38" xfId="0" applyFont="1" applyBorder="1" applyAlignment="1">
      <alignment horizontal="center" vertical="center"/>
    </xf>
    <xf numFmtId="0" fontId="90" fillId="0" borderId="0" xfId="0" applyFont="1" applyAlignment="1">
      <alignment horizontal="center" vertical="center"/>
    </xf>
    <xf numFmtId="166" fontId="90" fillId="0" borderId="39" xfId="1" applyNumberFormat="1" applyFont="1" applyBorder="1" applyAlignment="1">
      <alignment horizontal="center" vertical="center"/>
    </xf>
    <xf numFmtId="164" fontId="31" fillId="0" borderId="18" xfId="1" applyFont="1" applyBorder="1" applyAlignment="1">
      <alignment horizontal="right" vertical="center" wrapText="1"/>
    </xf>
    <xf numFmtId="167" fontId="1" fillId="0" borderId="18" xfId="1" applyNumberFormat="1" applyFont="1" applyBorder="1" applyAlignment="1">
      <alignment horizontal="right" vertical="center" wrapText="1"/>
    </xf>
    <xf numFmtId="167" fontId="1" fillId="3" borderId="18" xfId="1" applyNumberFormat="1" applyFont="1" applyFill="1" applyBorder="1" applyAlignment="1">
      <alignment horizontal="right" vertical="center" wrapText="1"/>
    </xf>
    <xf numFmtId="0" fontId="50" fillId="0" borderId="0" xfId="0" applyFont="1" applyAlignment="1">
      <alignment horizontal="center" vertical="center"/>
    </xf>
    <xf numFmtId="0" fontId="50" fillId="0" borderId="0" xfId="0" applyFont="1"/>
    <xf numFmtId="0" fontId="98" fillId="0" borderId="0" xfId="0" applyFont="1" applyAlignment="1">
      <alignment vertical="center"/>
    </xf>
    <xf numFmtId="166" fontId="98" fillId="0" borderId="0" xfId="1" applyNumberFormat="1" applyFont="1" applyAlignment="1">
      <alignment vertical="center"/>
    </xf>
    <xf numFmtId="0" fontId="32" fillId="0" borderId="0" xfId="0" applyFont="1" applyAlignment="1">
      <alignment horizontal="left" vertical="center"/>
    </xf>
    <xf numFmtId="0" fontId="88" fillId="0" borderId="0" xfId="0" applyFont="1" applyAlignment="1">
      <alignment horizontal="center" vertical="center"/>
    </xf>
    <xf numFmtId="0" fontId="97" fillId="0" borderId="0" xfId="0" applyFont="1" applyAlignment="1">
      <alignment horizont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4" fillId="0" borderId="18" xfId="0" applyFont="1" applyBorder="1" applyAlignment="1">
      <alignment horizontal="center" vertical="center" wrapText="1"/>
    </xf>
    <xf numFmtId="0" fontId="87"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2" fillId="0" borderId="32" xfId="0" applyFont="1" applyBorder="1" applyAlignment="1">
      <alignment horizontal="center" vertical="center" wrapText="1"/>
    </xf>
    <xf numFmtId="0" fontId="42"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1" fillId="0" borderId="2" xfId="0" applyFont="1" applyBorder="1" applyAlignment="1">
      <alignment horizontal="right" vertical="center" wrapText="1"/>
    </xf>
    <xf numFmtId="0" fontId="50" fillId="0" borderId="0" xfId="0" applyFont="1" applyAlignment="1">
      <alignment horizontal="left" vertical="top" wrapText="1" indent="1"/>
    </xf>
    <xf numFmtId="0" fontId="54" fillId="0" borderId="0" xfId="0" applyFont="1" applyAlignment="1">
      <alignment horizontal="right" vertical="center" wrapText="1" indent="1"/>
    </xf>
    <xf numFmtId="0" fontId="96" fillId="0" borderId="33" xfId="0" applyFont="1" applyBorder="1" applyAlignment="1">
      <alignment horizontal="center" vertical="center" wrapText="1"/>
    </xf>
    <xf numFmtId="0" fontId="50" fillId="0" borderId="0" xfId="0" applyFont="1" applyAlignment="1">
      <alignment horizontal="left" vertical="top" wrapText="1"/>
    </xf>
    <xf numFmtId="0" fontId="50"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2" fillId="0" borderId="0" xfId="0" applyFont="1" applyAlignment="1">
      <alignment horizontal="left" vertical="top" wrapText="1" indent="3"/>
    </xf>
    <xf numFmtId="0" fontId="61" fillId="0" borderId="0" xfId="0" applyFont="1" applyAlignment="1">
      <alignment horizontal="right" vertical="top" wrapText="1" indent="3"/>
    </xf>
    <xf numFmtId="0" fontId="33" fillId="0" borderId="18" xfId="0" applyFont="1" applyBorder="1" applyAlignment="1">
      <alignment horizontal="center" vertical="center"/>
    </xf>
    <xf numFmtId="0" fontId="33" fillId="0" borderId="20" xfId="0" applyFont="1" applyBorder="1" applyAlignment="1">
      <alignment horizontal="center" vertical="center"/>
    </xf>
    <xf numFmtId="0" fontId="33" fillId="0" borderId="21" xfId="0" applyFont="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19</xdr:col>
      <xdr:colOff>523875</xdr:colOff>
      <xdr:row>2</xdr:row>
      <xdr:rowOff>47625</xdr:rowOff>
    </xdr:from>
    <xdr:to>
      <xdr:col>33</xdr:col>
      <xdr:colOff>172443</xdr:colOff>
      <xdr:row>30</xdr:row>
      <xdr:rowOff>19695</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4373225" y="371475"/>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twoCellAnchor editAs="oneCell">
    <xdr:from>
      <xdr:col>5</xdr:col>
      <xdr:colOff>495300</xdr:colOff>
      <xdr:row>6</xdr:row>
      <xdr:rowOff>38100</xdr:rowOff>
    </xdr:from>
    <xdr:to>
      <xdr:col>10</xdr:col>
      <xdr:colOff>1382029</xdr:colOff>
      <xdr:row>22</xdr:row>
      <xdr:rowOff>181564</xdr:rowOff>
    </xdr:to>
    <xdr:pic>
      <xdr:nvPicPr>
        <xdr:cNvPr id="4" name="Picture 3">
          <a:extLst>
            <a:ext uri="{FF2B5EF4-FFF2-40B4-BE49-F238E27FC236}">
              <a16:creationId xmlns:a16="http://schemas.microsoft.com/office/drawing/2014/main" id="{3C594EA8-2ECE-FD33-FBBA-9B51A07C8FB8}"/>
            </a:ext>
          </a:extLst>
        </xdr:cNvPr>
        <xdr:cNvPicPr>
          <a:picLocks noChangeAspect="1"/>
        </xdr:cNvPicPr>
      </xdr:nvPicPr>
      <xdr:blipFill>
        <a:blip xmlns:r="http://schemas.openxmlformats.org/officeDocument/2006/relationships" r:embed="rId4"/>
        <a:stretch>
          <a:fillRect/>
        </a:stretch>
      </xdr:blipFill>
      <xdr:spPr>
        <a:xfrm>
          <a:off x="6877050" y="1266825"/>
          <a:ext cx="6477904" cy="42201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78560" y="10158983"/>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10</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625708"/>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10</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K36"/>
  <sheetViews>
    <sheetView tabSelected="1" topLeftCell="A12" zoomScaleNormal="100" workbookViewId="0">
      <selection activeCell="J36" sqref="J36"/>
    </sheetView>
  </sheetViews>
  <sheetFormatPr defaultRowHeight="12.75" x14ac:dyDescent="0.2"/>
  <cols>
    <col min="1" max="1" width="7.33203125" style="130" customWidth="1"/>
    <col min="2" max="2" width="44.1640625" style="130" customWidth="1"/>
    <col min="3" max="3" width="19.83203125" style="130" customWidth="1"/>
    <col min="4" max="4" width="18.6640625" style="130" customWidth="1"/>
    <col min="5" max="5" width="21.6640625" style="130" customWidth="1"/>
    <col min="6" max="9" width="9.33203125" style="124"/>
    <col min="10" max="10" width="60.5" style="124" customWidth="1"/>
    <col min="11" max="11" width="28.5" style="124" customWidth="1"/>
    <col min="12" max="16384" width="9.33203125" style="124"/>
  </cols>
  <sheetData>
    <row r="4" spans="1:5" ht="21" customHeight="1" x14ac:dyDescent="0.2"/>
    <row r="5" spans="1:5" s="113" customFormat="1" ht="18.75" x14ac:dyDescent="0.2">
      <c r="A5" s="112"/>
      <c r="E5" s="114" t="s">
        <v>140</v>
      </c>
    </row>
    <row r="6" spans="1:5" s="113" customFormat="1" ht="18.75" x14ac:dyDescent="0.2">
      <c r="A6" s="112"/>
      <c r="E6" s="114"/>
    </row>
    <row r="7" spans="1:5" s="113" customFormat="1" ht="18.75" x14ac:dyDescent="0.2">
      <c r="A7" s="112"/>
      <c r="E7" s="114"/>
    </row>
    <row r="8" spans="1:5" s="113" customFormat="1" ht="18.75" x14ac:dyDescent="0.2">
      <c r="A8" s="112"/>
      <c r="E8" s="114"/>
    </row>
    <row r="9" spans="1:5" s="113" customFormat="1" ht="18.75" x14ac:dyDescent="0.2">
      <c r="A9" s="112"/>
      <c r="E9" s="114"/>
    </row>
    <row r="10" spans="1:5" s="113" customFormat="1" ht="18.75" x14ac:dyDescent="0.2">
      <c r="A10" s="112"/>
      <c r="E10" s="114"/>
    </row>
    <row r="11" spans="1:5" s="113" customFormat="1" ht="18.75" x14ac:dyDescent="0.2">
      <c r="A11" s="112"/>
      <c r="E11" s="114"/>
    </row>
    <row r="12" spans="1:5" s="113" customFormat="1" ht="18.75" x14ac:dyDescent="0.2">
      <c r="A12" s="115" t="s">
        <v>141</v>
      </c>
      <c r="E12" s="116">
        <v>45205</v>
      </c>
    </row>
    <row r="13" spans="1:5" s="113" customFormat="1" ht="18.75" x14ac:dyDescent="0.2">
      <c r="A13" s="176" t="s">
        <v>142</v>
      </c>
      <c r="B13" s="176"/>
      <c r="C13" s="117"/>
      <c r="D13" s="117"/>
      <c r="E13" s="118"/>
    </row>
    <row r="14" spans="1:5" s="113" customFormat="1" ht="18.75" x14ac:dyDescent="0.2">
      <c r="A14" s="119"/>
      <c r="E14" s="118"/>
    </row>
    <row r="15" spans="1:5" s="113" customFormat="1" ht="28.5" x14ac:dyDescent="0.2">
      <c r="A15" s="177" t="s">
        <v>166</v>
      </c>
      <c r="B15" s="177"/>
      <c r="C15" s="177"/>
      <c r="D15" s="177"/>
      <c r="E15" s="177"/>
    </row>
    <row r="16" spans="1:5" s="113" customFormat="1" ht="29.25" thickBot="1" x14ac:dyDescent="0.25">
      <c r="A16" s="120"/>
      <c r="B16" s="120"/>
      <c r="C16" s="120"/>
      <c r="D16" s="120"/>
      <c r="E16" s="120"/>
    </row>
    <row r="17" spans="1:11" ht="19.5" thickBot="1" x14ac:dyDescent="0.25">
      <c r="A17" s="121" t="s">
        <v>143</v>
      </c>
      <c r="B17" s="122" t="s">
        <v>45</v>
      </c>
      <c r="C17" s="122" t="s">
        <v>144</v>
      </c>
      <c r="D17" s="122" t="s">
        <v>145</v>
      </c>
      <c r="E17" s="123" t="s">
        <v>117</v>
      </c>
    </row>
    <row r="18" spans="1:11" ht="18.75" x14ac:dyDescent="0.2">
      <c r="A18" s="160">
        <v>1</v>
      </c>
      <c r="B18" s="125" t="s">
        <v>149</v>
      </c>
      <c r="C18" s="126">
        <f>'HVAC 22nd Floor'!I69</f>
        <v>11875546.25</v>
      </c>
      <c r="D18" s="126">
        <f>'HVAC 22nd Floor'!K69</f>
        <v>908119.25</v>
      </c>
      <c r="E18" s="161">
        <f>'HVAC 22nd Floor'!L69</f>
        <v>12783665.5</v>
      </c>
    </row>
    <row r="19" spans="1:11" ht="18.75" x14ac:dyDescent="0.2">
      <c r="A19" s="162">
        <v>2</v>
      </c>
      <c r="B19" s="127" t="s">
        <v>150</v>
      </c>
      <c r="C19" s="128">
        <f>'HVAC 23rd Floor'!I70</f>
        <v>11122433.75</v>
      </c>
      <c r="D19" s="128">
        <f>'HVAC 23rd Floor'!K70</f>
        <v>756946.75</v>
      </c>
      <c r="E19" s="163">
        <f>'HVAC 23rd Floor'!L70</f>
        <v>11879380.5</v>
      </c>
    </row>
    <row r="20" spans="1:11" ht="18.75" x14ac:dyDescent="0.2">
      <c r="A20" s="164"/>
      <c r="B20" s="158" t="s">
        <v>146</v>
      </c>
      <c r="C20" s="159"/>
      <c r="D20" s="159"/>
      <c r="E20" s="165">
        <f>E19+E18</f>
        <v>24663046</v>
      </c>
    </row>
    <row r="21" spans="1:11" ht="18.75" x14ac:dyDescent="0.2">
      <c r="A21" s="166"/>
      <c r="B21" s="167"/>
      <c r="C21" s="167"/>
      <c r="D21" s="167"/>
      <c r="E21" s="168"/>
    </row>
    <row r="22" spans="1:11" ht="18.75" x14ac:dyDescent="0.2">
      <c r="A22" s="162">
        <v>3</v>
      </c>
      <c r="B22" s="127" t="s">
        <v>151</v>
      </c>
      <c r="C22" s="128">
        <f>'Fire 22nd'!H22</f>
        <v>2119441.4500000002</v>
      </c>
      <c r="D22" s="128">
        <f>'Fire 22nd'!J22</f>
        <v>371237.19999999995</v>
      </c>
      <c r="E22" s="163">
        <f>'Fire 22nd'!K22</f>
        <v>2490678.65</v>
      </c>
    </row>
    <row r="23" spans="1:11" ht="18.75" x14ac:dyDescent="0.2">
      <c r="A23" s="162">
        <v>4</v>
      </c>
      <c r="B23" s="127" t="s">
        <v>152</v>
      </c>
      <c r="C23" s="128">
        <f>'Fire 23rd'!H23</f>
        <v>1889526.25</v>
      </c>
      <c r="D23" s="128">
        <f>'Fire 23rd'!J23</f>
        <v>237613.99999999997</v>
      </c>
      <c r="E23" s="163">
        <f>'Fire 23rd'!K23</f>
        <v>2127140.25</v>
      </c>
    </row>
    <row r="24" spans="1:11" ht="18.75" x14ac:dyDescent="0.2">
      <c r="A24" s="164"/>
      <c r="B24" s="158" t="s">
        <v>147</v>
      </c>
      <c r="C24" s="158"/>
      <c r="D24" s="158"/>
      <c r="E24" s="165">
        <f>E23+E22</f>
        <v>4617818.9000000004</v>
      </c>
    </row>
    <row r="25" spans="1:11" ht="19.5" thickBot="1" x14ac:dyDescent="0.25">
      <c r="A25" s="166"/>
      <c r="B25" s="167"/>
      <c r="C25" s="167"/>
      <c r="D25" s="167"/>
      <c r="E25" s="168"/>
    </row>
    <row r="26" spans="1:11" ht="21.75" thickBot="1" x14ac:dyDescent="0.25">
      <c r="A26" s="121"/>
      <c r="B26" s="122" t="s">
        <v>148</v>
      </c>
      <c r="C26" s="129">
        <f>C23+C22+C19+C18</f>
        <v>27006947.699999999</v>
      </c>
      <c r="D26" s="129">
        <f>D23+D22+D19+D18</f>
        <v>2273917.2000000002</v>
      </c>
      <c r="E26" s="129">
        <f>E24+E20</f>
        <v>29280864.899999999</v>
      </c>
    </row>
    <row r="27" spans="1:11" x14ac:dyDescent="0.2">
      <c r="E27" s="131"/>
    </row>
    <row r="28" spans="1:11" x14ac:dyDescent="0.2">
      <c r="E28" s="140"/>
    </row>
    <row r="30" spans="1:11" x14ac:dyDescent="0.2">
      <c r="D30" s="132"/>
      <c r="E30" s="140"/>
    </row>
    <row r="31" spans="1:11" ht="26.25" x14ac:dyDescent="0.4">
      <c r="E31" s="132"/>
      <c r="J31" s="178" t="s">
        <v>172</v>
      </c>
      <c r="K31" s="178"/>
    </row>
    <row r="32" spans="1:11" s="173" customFormat="1" ht="26.25" x14ac:dyDescent="0.2">
      <c r="A32" s="172"/>
      <c r="B32" s="172"/>
      <c r="C32" s="172"/>
      <c r="D32" s="172"/>
      <c r="E32" s="172"/>
      <c r="J32" s="174" t="s">
        <v>171</v>
      </c>
      <c r="K32" s="175">
        <v>24592766</v>
      </c>
    </row>
    <row r="33" spans="1:11" s="173" customFormat="1" ht="26.25" x14ac:dyDescent="0.2">
      <c r="A33" s="172"/>
      <c r="B33" s="172"/>
      <c r="C33" s="172"/>
      <c r="D33" s="172"/>
      <c r="E33" s="172"/>
      <c r="J33" s="174" t="s">
        <v>169</v>
      </c>
      <c r="K33" s="175">
        <v>19420080</v>
      </c>
    </row>
    <row r="34" spans="1:11" ht="26.25" x14ac:dyDescent="0.2">
      <c r="J34" s="174" t="s">
        <v>170</v>
      </c>
      <c r="K34" s="175">
        <f>K32-K33</f>
        <v>5172686</v>
      </c>
    </row>
    <row r="35" spans="1:11" ht="26.25" x14ac:dyDescent="0.2">
      <c r="K35" s="175">
        <v>1075700</v>
      </c>
    </row>
    <row r="36" spans="1:11" ht="26.25" x14ac:dyDescent="0.2">
      <c r="K36" s="175">
        <f>K34-K35</f>
        <v>4096986</v>
      </c>
    </row>
  </sheetData>
  <mergeCells count="3">
    <mergeCell ref="A13:B13"/>
    <mergeCell ref="A15:E15"/>
    <mergeCell ref="J31:K31"/>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T69"/>
  <sheetViews>
    <sheetView topLeftCell="A66" zoomScaleNormal="100" workbookViewId="0">
      <selection activeCell="H68" sqref="H68"/>
    </sheetView>
  </sheetViews>
  <sheetFormatPr defaultRowHeight="18.75" x14ac:dyDescent="0.2"/>
  <cols>
    <col min="1" max="1" width="5.83203125" style="51" customWidth="1"/>
    <col min="2" max="2" width="7.33203125" style="62" customWidth="1"/>
    <col min="3" max="3" width="60.33203125" style="1" customWidth="1"/>
    <col min="4" max="4" width="7.83203125" style="43" customWidth="1"/>
    <col min="5" max="5" width="9.5" style="43" customWidth="1"/>
    <col min="6" max="6" width="15.6640625" style="1" customWidth="1"/>
    <col min="7" max="7" width="15.83203125" style="77" customWidth="1"/>
    <col min="8" max="8" width="14.1640625" style="77" customWidth="1"/>
    <col min="9" max="9" width="15.33203125" style="77" customWidth="1"/>
    <col min="10" max="10" width="14.1640625" style="77" customWidth="1"/>
    <col min="11" max="11" width="15.33203125" style="77" customWidth="1"/>
    <col min="12" max="12" width="24.6640625" style="77" customWidth="1"/>
    <col min="13" max="13" width="3.83203125" style="1" customWidth="1"/>
    <col min="14" max="14" width="9.33203125" style="1"/>
    <col min="15" max="15" width="19" style="141" customWidth="1"/>
    <col min="16" max="16" width="18.33203125" style="141" customWidth="1"/>
    <col min="17" max="17" width="18.33203125" style="141" hidden="1" customWidth="1"/>
    <col min="18" max="18" width="20.6640625" style="141" customWidth="1"/>
    <col min="19" max="19" width="13.33203125" style="141" customWidth="1"/>
    <col min="20" max="20" width="17" style="141" bestFit="1" customWidth="1"/>
    <col min="21" max="16384" width="9.33203125" style="1"/>
  </cols>
  <sheetData>
    <row r="1" spans="1:13" ht="78" customHeight="1" x14ac:dyDescent="0.2">
      <c r="A1" s="184" t="s">
        <v>165</v>
      </c>
      <c r="B1" s="184"/>
      <c r="C1" s="184"/>
      <c r="D1" s="184"/>
      <c r="E1" s="184"/>
      <c r="F1" s="184"/>
      <c r="G1" s="185"/>
      <c r="H1" s="185"/>
      <c r="I1" s="185"/>
      <c r="J1" s="185"/>
      <c r="K1" s="185"/>
      <c r="L1" s="185"/>
      <c r="M1" s="18"/>
    </row>
    <row r="2" spans="1:13" ht="23.25" customHeight="1" x14ac:dyDescent="0.2">
      <c r="A2" s="187" t="s">
        <v>154</v>
      </c>
      <c r="B2" s="187"/>
      <c r="C2" s="187"/>
      <c r="D2" s="187"/>
      <c r="E2" s="187"/>
      <c r="F2" s="187"/>
      <c r="G2" s="187"/>
      <c r="H2" s="188" t="s">
        <v>155</v>
      </c>
      <c r="I2" s="188"/>
      <c r="J2" s="188"/>
      <c r="K2" s="188"/>
      <c r="L2" s="188"/>
      <c r="M2" s="18"/>
    </row>
    <row r="3" spans="1:13" ht="36.75" customHeight="1" x14ac:dyDescent="0.2">
      <c r="A3" s="189" t="s">
        <v>0</v>
      </c>
      <c r="B3" s="191" t="s">
        <v>1</v>
      </c>
      <c r="C3" s="193" t="s">
        <v>2</v>
      </c>
      <c r="D3" s="193" t="s">
        <v>3</v>
      </c>
      <c r="E3" s="193" t="s">
        <v>156</v>
      </c>
      <c r="F3" s="195" t="s">
        <v>157</v>
      </c>
      <c r="G3" s="195" t="s">
        <v>158</v>
      </c>
      <c r="H3" s="145" t="s">
        <v>159</v>
      </c>
      <c r="I3" s="145" t="s">
        <v>160</v>
      </c>
      <c r="J3" s="145" t="s">
        <v>159</v>
      </c>
      <c r="K3" s="145" t="s">
        <v>161</v>
      </c>
      <c r="L3" s="145" t="s">
        <v>162</v>
      </c>
    </row>
    <row r="4" spans="1:13" ht="20.25" hidden="1" customHeight="1" x14ac:dyDescent="0.2">
      <c r="A4" s="190"/>
      <c r="B4" s="192"/>
      <c r="C4" s="194"/>
      <c r="D4" s="194"/>
      <c r="E4" s="194"/>
      <c r="F4" s="196"/>
      <c r="G4" s="196"/>
      <c r="H4" s="145"/>
      <c r="I4" s="145"/>
      <c r="J4" s="145"/>
      <c r="K4" s="145"/>
      <c r="L4" s="145" t="s">
        <v>4</v>
      </c>
    </row>
    <row r="5" spans="1:13" ht="73.5" customHeight="1" x14ac:dyDescent="0.2">
      <c r="A5" s="34"/>
      <c r="B5" s="54"/>
      <c r="C5" s="27" t="s">
        <v>5</v>
      </c>
      <c r="D5" s="38"/>
      <c r="E5" s="38"/>
      <c r="F5" s="29"/>
      <c r="G5" s="34"/>
      <c r="H5" s="34"/>
      <c r="I5" s="34"/>
      <c r="J5" s="34"/>
      <c r="K5" s="34"/>
      <c r="L5" s="28"/>
    </row>
    <row r="6" spans="1:13" ht="135" customHeight="1" x14ac:dyDescent="0.2">
      <c r="A6" s="34"/>
      <c r="B6" s="54"/>
      <c r="C6" s="30" t="s">
        <v>82</v>
      </c>
      <c r="D6" s="38"/>
      <c r="E6" s="38"/>
      <c r="F6" s="29"/>
      <c r="G6" s="34"/>
      <c r="H6" s="34"/>
      <c r="I6" s="34"/>
      <c r="J6" s="34"/>
      <c r="K6" s="34"/>
      <c r="L6" s="28"/>
    </row>
    <row r="7" spans="1:13" ht="56.25" x14ac:dyDescent="0.2">
      <c r="A7" s="34">
        <v>1</v>
      </c>
      <c r="B7" s="54"/>
      <c r="C7" s="30" t="s">
        <v>83</v>
      </c>
      <c r="D7" s="35" t="s">
        <v>6</v>
      </c>
      <c r="E7" s="65">
        <v>1</v>
      </c>
      <c r="F7" s="80">
        <v>0</v>
      </c>
      <c r="G7" s="80">
        <v>95000</v>
      </c>
      <c r="H7" s="80"/>
      <c r="I7" s="80">
        <f>H7*F7</f>
        <v>0</v>
      </c>
      <c r="J7" s="169">
        <v>0.8</v>
      </c>
      <c r="K7" s="80">
        <f>J7*G7</f>
        <v>76000</v>
      </c>
      <c r="L7" s="80">
        <f>K7+I7</f>
        <v>76000</v>
      </c>
    </row>
    <row r="8" spans="1:13" ht="300" x14ac:dyDescent="0.3">
      <c r="A8" s="34">
        <v>2</v>
      </c>
      <c r="B8" s="54"/>
      <c r="C8" s="30" t="s">
        <v>93</v>
      </c>
      <c r="D8" s="33" t="s">
        <v>48</v>
      </c>
      <c r="E8" s="37">
        <v>2</v>
      </c>
      <c r="F8" s="81">
        <v>0</v>
      </c>
      <c r="G8" s="81">
        <v>4750</v>
      </c>
      <c r="H8" s="80"/>
      <c r="I8" s="81">
        <f>H8*F8</f>
        <v>0</v>
      </c>
      <c r="J8" s="81">
        <v>2</v>
      </c>
      <c r="K8" s="81">
        <f>J8*G8</f>
        <v>9500</v>
      </c>
      <c r="L8" s="81">
        <f>K8+I8</f>
        <v>9500</v>
      </c>
    </row>
    <row r="9" spans="1:13" ht="113.25" customHeight="1" x14ac:dyDescent="0.2">
      <c r="A9" s="34">
        <v>3</v>
      </c>
      <c r="B9" s="54"/>
      <c r="C9" s="29" t="s">
        <v>84</v>
      </c>
      <c r="D9" s="35"/>
      <c r="E9" s="39"/>
      <c r="F9" s="85">
        <v>0</v>
      </c>
      <c r="G9" s="86">
        <v>0</v>
      </c>
      <c r="H9" s="86"/>
      <c r="I9" s="86"/>
      <c r="J9" s="80">
        <f t="shared" ref="J9:J68" si="0">H9</f>
        <v>0</v>
      </c>
      <c r="K9" s="86"/>
      <c r="L9" s="84"/>
    </row>
    <row r="10" spans="1:13" x14ac:dyDescent="0.2">
      <c r="A10" s="34"/>
      <c r="B10" s="54"/>
      <c r="C10" s="29" t="s">
        <v>40</v>
      </c>
      <c r="D10" s="35"/>
      <c r="E10" s="31"/>
      <c r="F10" s="85">
        <v>0</v>
      </c>
      <c r="G10" s="86">
        <v>0</v>
      </c>
      <c r="H10" s="86"/>
      <c r="I10" s="86"/>
      <c r="J10" s="80">
        <f t="shared" si="0"/>
        <v>0</v>
      </c>
      <c r="K10" s="86"/>
      <c r="L10" s="84"/>
    </row>
    <row r="11" spans="1:13" x14ac:dyDescent="0.2">
      <c r="A11" s="48"/>
      <c r="B11" s="55">
        <v>3.1</v>
      </c>
      <c r="C11" s="29" t="s">
        <v>9</v>
      </c>
      <c r="D11" s="35" t="s">
        <v>48</v>
      </c>
      <c r="E11" s="31">
        <v>8</v>
      </c>
      <c r="F11" s="80">
        <v>7932.5</v>
      </c>
      <c r="G11" s="80">
        <v>950</v>
      </c>
      <c r="H11" s="80">
        <v>4</v>
      </c>
      <c r="I11" s="80">
        <f>H11*F11</f>
        <v>31730</v>
      </c>
      <c r="J11" s="80">
        <f t="shared" si="0"/>
        <v>4</v>
      </c>
      <c r="K11" s="80">
        <f>J11*G11</f>
        <v>3800</v>
      </c>
      <c r="L11" s="80">
        <f>K11+I11</f>
        <v>35530</v>
      </c>
    </row>
    <row r="12" spans="1:13" ht="23.25" customHeight="1" x14ac:dyDescent="0.2">
      <c r="A12" s="45"/>
      <c r="B12" s="56"/>
      <c r="C12" s="27" t="s">
        <v>8</v>
      </c>
      <c r="D12" s="35"/>
      <c r="E12" s="31"/>
      <c r="F12" s="85">
        <v>0</v>
      </c>
      <c r="G12" s="86">
        <v>0</v>
      </c>
      <c r="H12" s="86"/>
      <c r="I12" s="86"/>
      <c r="J12" s="80">
        <f t="shared" si="0"/>
        <v>0</v>
      </c>
      <c r="K12" s="86"/>
      <c r="L12" s="87" t="s">
        <v>136</v>
      </c>
    </row>
    <row r="13" spans="1:13" x14ac:dyDescent="0.2">
      <c r="A13" s="34"/>
      <c r="B13" s="56">
        <v>3.1</v>
      </c>
      <c r="C13" s="27" t="s">
        <v>9</v>
      </c>
      <c r="D13" s="35" t="s">
        <v>48</v>
      </c>
      <c r="E13" s="31">
        <v>2</v>
      </c>
      <c r="F13" s="80">
        <v>6887.5</v>
      </c>
      <c r="G13" s="80">
        <v>950</v>
      </c>
      <c r="H13" s="80">
        <v>2</v>
      </c>
      <c r="I13" s="80">
        <f>H13*F13</f>
        <v>13775</v>
      </c>
      <c r="J13" s="80">
        <f t="shared" si="0"/>
        <v>2</v>
      </c>
      <c r="K13" s="80">
        <f>J13*G13</f>
        <v>1900</v>
      </c>
      <c r="L13" s="80">
        <f>K13+I13</f>
        <v>15675</v>
      </c>
    </row>
    <row r="14" spans="1:13" ht="37.5" x14ac:dyDescent="0.2">
      <c r="A14" s="34"/>
      <c r="B14" s="56">
        <v>3.3</v>
      </c>
      <c r="C14" s="32" t="s">
        <v>39</v>
      </c>
      <c r="D14" s="38"/>
      <c r="E14" s="38"/>
      <c r="F14" s="85">
        <v>0</v>
      </c>
      <c r="G14" s="86">
        <v>0</v>
      </c>
      <c r="H14" s="86"/>
      <c r="I14" s="86"/>
      <c r="J14" s="80">
        <f t="shared" si="0"/>
        <v>0</v>
      </c>
      <c r="K14" s="86"/>
      <c r="L14" s="86"/>
      <c r="M14" s="179"/>
    </row>
    <row r="15" spans="1:13" ht="20.25" customHeight="1" x14ac:dyDescent="0.2">
      <c r="A15" s="34"/>
      <c r="B15" s="55"/>
      <c r="C15" s="29" t="s">
        <v>9</v>
      </c>
      <c r="D15" s="35" t="s">
        <v>7</v>
      </c>
      <c r="E15" s="39">
        <v>2</v>
      </c>
      <c r="F15" s="80">
        <v>17575</v>
      </c>
      <c r="G15" s="80">
        <v>950</v>
      </c>
      <c r="H15" s="80">
        <v>2</v>
      </c>
      <c r="I15" s="80">
        <f>H15*F15</f>
        <v>35150</v>
      </c>
      <c r="J15" s="80">
        <f t="shared" si="0"/>
        <v>2</v>
      </c>
      <c r="K15" s="80">
        <f t="shared" ref="K15:K16" si="1">J15*G15</f>
        <v>1900</v>
      </c>
      <c r="L15" s="80">
        <f>K15+I15</f>
        <v>37050</v>
      </c>
      <c r="M15" s="186"/>
    </row>
    <row r="16" spans="1:13" ht="37.5" x14ac:dyDescent="0.2">
      <c r="A16" s="34"/>
      <c r="B16" s="56">
        <v>3.4</v>
      </c>
      <c r="C16" s="29" t="s">
        <v>34</v>
      </c>
      <c r="D16" s="35" t="s">
        <v>7</v>
      </c>
      <c r="E16" s="31">
        <v>4</v>
      </c>
      <c r="F16" s="80">
        <v>10450</v>
      </c>
      <c r="G16" s="80">
        <v>950</v>
      </c>
      <c r="H16" s="80">
        <v>0</v>
      </c>
      <c r="I16" s="80">
        <f>H16*F16</f>
        <v>0</v>
      </c>
      <c r="J16" s="80">
        <f t="shared" si="0"/>
        <v>0</v>
      </c>
      <c r="K16" s="80">
        <f t="shared" si="1"/>
        <v>0</v>
      </c>
      <c r="L16" s="80">
        <f>K16+I16</f>
        <v>0</v>
      </c>
      <c r="M16" s="186"/>
    </row>
    <row r="17" spans="1:14" ht="56.25" x14ac:dyDescent="0.2">
      <c r="A17" s="34"/>
      <c r="B17" s="56">
        <v>3.5</v>
      </c>
      <c r="C17" s="29" t="s">
        <v>94</v>
      </c>
      <c r="D17" s="35" t="s">
        <v>7</v>
      </c>
      <c r="E17" s="31">
        <v>4</v>
      </c>
      <c r="F17" s="80">
        <v>9025</v>
      </c>
      <c r="G17" s="80">
        <v>950</v>
      </c>
      <c r="H17" s="80">
        <v>0</v>
      </c>
      <c r="I17" s="80">
        <f>H17*F17</f>
        <v>0</v>
      </c>
      <c r="J17" s="80">
        <f t="shared" si="0"/>
        <v>0</v>
      </c>
      <c r="K17" s="80">
        <f>J17*G17</f>
        <v>0</v>
      </c>
      <c r="L17" s="80">
        <f>K17+I17</f>
        <v>0</v>
      </c>
      <c r="M17" s="186"/>
    </row>
    <row r="18" spans="1:14" ht="37.5" x14ac:dyDescent="0.2">
      <c r="A18" s="34"/>
      <c r="B18" s="56">
        <v>3.6</v>
      </c>
      <c r="C18" s="29" t="s">
        <v>36</v>
      </c>
      <c r="D18" s="38"/>
      <c r="E18" s="38"/>
      <c r="F18" s="85">
        <v>0</v>
      </c>
      <c r="G18" s="86">
        <v>0</v>
      </c>
      <c r="H18" s="86"/>
      <c r="I18" s="86"/>
      <c r="J18" s="80">
        <f t="shared" si="0"/>
        <v>0</v>
      </c>
      <c r="K18" s="86"/>
      <c r="L18" s="86"/>
      <c r="M18" s="186"/>
    </row>
    <row r="19" spans="1:14" ht="18.75" customHeight="1" x14ac:dyDescent="0.2">
      <c r="A19" s="34"/>
      <c r="B19" s="55"/>
      <c r="C19" s="27" t="s">
        <v>9</v>
      </c>
      <c r="D19" s="35" t="s">
        <v>7</v>
      </c>
      <c r="E19" s="40">
        <v>2</v>
      </c>
      <c r="F19" s="80">
        <v>83600</v>
      </c>
      <c r="G19" s="80">
        <v>950</v>
      </c>
      <c r="H19" s="80">
        <v>1</v>
      </c>
      <c r="I19" s="80">
        <f>H19*F19</f>
        <v>83600</v>
      </c>
      <c r="J19" s="80">
        <f t="shared" si="0"/>
        <v>1</v>
      </c>
      <c r="K19" s="80">
        <f t="shared" ref="K19:K21" si="2">J19*G19</f>
        <v>950</v>
      </c>
      <c r="L19" s="80">
        <f>K19+I19</f>
        <v>84550</v>
      </c>
      <c r="M19" s="186"/>
    </row>
    <row r="20" spans="1:14" ht="56.25" x14ac:dyDescent="0.2">
      <c r="A20" s="34"/>
      <c r="B20" s="56">
        <v>3.7</v>
      </c>
      <c r="C20" s="29" t="s">
        <v>37</v>
      </c>
      <c r="D20" s="35" t="s">
        <v>7</v>
      </c>
      <c r="E20" s="41">
        <v>2</v>
      </c>
      <c r="F20" s="86">
        <v>52250</v>
      </c>
      <c r="G20" s="80">
        <v>950</v>
      </c>
      <c r="H20" s="80">
        <v>0</v>
      </c>
      <c r="I20" s="80">
        <f>H20*F20</f>
        <v>0</v>
      </c>
      <c r="J20" s="80">
        <f t="shared" si="0"/>
        <v>0</v>
      </c>
      <c r="K20" s="80">
        <f t="shared" si="2"/>
        <v>0</v>
      </c>
      <c r="L20" s="80">
        <f>K20+I20</f>
        <v>0</v>
      </c>
      <c r="M20" s="186"/>
    </row>
    <row r="21" spans="1:14" ht="56.25" x14ac:dyDescent="0.2">
      <c r="A21" s="34"/>
      <c r="B21" s="56">
        <v>3.8</v>
      </c>
      <c r="C21" s="29" t="s">
        <v>38</v>
      </c>
      <c r="D21" s="35" t="s">
        <v>22</v>
      </c>
      <c r="E21" s="31">
        <v>2</v>
      </c>
      <c r="F21" s="80">
        <v>19000</v>
      </c>
      <c r="G21" s="80">
        <v>2850</v>
      </c>
      <c r="H21" s="80">
        <v>0</v>
      </c>
      <c r="I21" s="80">
        <f>H21*F21</f>
        <v>0</v>
      </c>
      <c r="J21" s="80">
        <f t="shared" si="0"/>
        <v>0</v>
      </c>
      <c r="K21" s="80">
        <f t="shared" si="2"/>
        <v>0</v>
      </c>
      <c r="L21" s="80">
        <f>K21+I21</f>
        <v>0</v>
      </c>
      <c r="M21" s="186"/>
    </row>
    <row r="22" spans="1:14" ht="232.5" customHeight="1" x14ac:dyDescent="0.2">
      <c r="A22" s="47">
        <v>4</v>
      </c>
      <c r="B22" s="54"/>
      <c r="C22" s="29" t="s">
        <v>85</v>
      </c>
      <c r="D22" s="38"/>
      <c r="E22" s="38"/>
      <c r="F22" s="85">
        <v>0</v>
      </c>
      <c r="G22" s="86">
        <v>0</v>
      </c>
      <c r="H22" s="86"/>
      <c r="I22" s="86"/>
      <c r="J22" s="80">
        <f t="shared" si="0"/>
        <v>0</v>
      </c>
      <c r="K22" s="86"/>
      <c r="L22" s="86"/>
      <c r="M22" s="179"/>
    </row>
    <row r="23" spans="1:14" x14ac:dyDescent="0.2">
      <c r="A23" s="34"/>
      <c r="B23" s="56">
        <v>4.0999999999999996</v>
      </c>
      <c r="C23" s="29" t="s">
        <v>9</v>
      </c>
      <c r="D23" s="35" t="s">
        <v>10</v>
      </c>
      <c r="E23" s="31">
        <v>30</v>
      </c>
      <c r="F23" s="82">
        <v>2755</v>
      </c>
      <c r="G23" s="82">
        <v>665</v>
      </c>
      <c r="H23" s="80">
        <v>0</v>
      </c>
      <c r="I23" s="80">
        <f>H23*F23</f>
        <v>0</v>
      </c>
      <c r="J23" s="80">
        <f t="shared" si="0"/>
        <v>0</v>
      </c>
      <c r="K23" s="80">
        <f t="shared" ref="K23:K24" si="3">J23*G23</f>
        <v>0</v>
      </c>
      <c r="L23" s="80">
        <f>K23+I23</f>
        <v>0</v>
      </c>
      <c r="M23" s="180"/>
    </row>
    <row r="24" spans="1:14" ht="20.25" customHeight="1" x14ac:dyDescent="0.2">
      <c r="A24" s="34"/>
      <c r="B24" s="56">
        <v>4.2</v>
      </c>
      <c r="C24" s="27" t="s">
        <v>23</v>
      </c>
      <c r="D24" s="35" t="s">
        <v>24</v>
      </c>
      <c r="E24" s="31">
        <v>15</v>
      </c>
      <c r="F24" s="82">
        <v>3325</v>
      </c>
      <c r="G24" s="82">
        <v>760</v>
      </c>
      <c r="H24" s="80">
        <v>0</v>
      </c>
      <c r="I24" s="80">
        <f>H24*F24</f>
        <v>0</v>
      </c>
      <c r="J24" s="80">
        <f t="shared" si="0"/>
        <v>0</v>
      </c>
      <c r="K24" s="80">
        <f t="shared" si="3"/>
        <v>0</v>
      </c>
      <c r="L24" s="80">
        <f>K24+I24</f>
        <v>0</v>
      </c>
      <c r="M24" s="4"/>
    </row>
    <row r="25" spans="1:14" ht="141" customHeight="1" x14ac:dyDescent="0.2">
      <c r="A25" s="34">
        <v>5</v>
      </c>
      <c r="B25" s="54"/>
      <c r="C25" s="29" t="s">
        <v>75</v>
      </c>
      <c r="D25" s="38"/>
      <c r="E25" s="38"/>
      <c r="F25" s="85">
        <v>0</v>
      </c>
      <c r="G25" s="86">
        <v>0</v>
      </c>
      <c r="H25" s="86"/>
      <c r="I25" s="86"/>
      <c r="J25" s="80">
        <f t="shared" si="0"/>
        <v>0</v>
      </c>
      <c r="K25" s="86"/>
      <c r="L25" s="86"/>
      <c r="M25" s="19"/>
      <c r="N25" s="181"/>
    </row>
    <row r="26" spans="1:14" x14ac:dyDescent="0.2">
      <c r="A26" s="34"/>
      <c r="B26" s="56">
        <v>5.0999999999999996</v>
      </c>
      <c r="C26" s="29" t="s">
        <v>9</v>
      </c>
      <c r="D26" s="35" t="s">
        <v>10</v>
      </c>
      <c r="E26" s="35">
        <v>30</v>
      </c>
      <c r="F26" s="82">
        <v>2565</v>
      </c>
      <c r="G26" s="82">
        <v>190</v>
      </c>
      <c r="H26" s="80">
        <v>0</v>
      </c>
      <c r="I26" s="80">
        <f>H26*F26</f>
        <v>0</v>
      </c>
      <c r="J26" s="80">
        <f t="shared" si="0"/>
        <v>0</v>
      </c>
      <c r="K26" s="80">
        <f t="shared" ref="K26:K27" si="4">J26*G26</f>
        <v>0</v>
      </c>
      <c r="L26" s="80">
        <f>K26+I26</f>
        <v>0</v>
      </c>
      <c r="M26" s="26"/>
      <c r="N26" s="182"/>
    </row>
    <row r="27" spans="1:14" ht="17.850000000000001" customHeight="1" x14ac:dyDescent="0.2">
      <c r="A27" s="34"/>
      <c r="B27" s="56">
        <v>5.2</v>
      </c>
      <c r="C27" s="29" t="s">
        <v>42</v>
      </c>
      <c r="D27" s="35" t="s">
        <v>10</v>
      </c>
      <c r="E27" s="31">
        <v>15</v>
      </c>
      <c r="F27" s="82">
        <v>3610</v>
      </c>
      <c r="G27" s="82">
        <v>285</v>
      </c>
      <c r="H27" s="80">
        <v>0</v>
      </c>
      <c r="I27" s="80">
        <f>H27*F27</f>
        <v>0</v>
      </c>
      <c r="J27" s="80">
        <f t="shared" si="0"/>
        <v>0</v>
      </c>
      <c r="K27" s="80">
        <f t="shared" si="4"/>
        <v>0</v>
      </c>
      <c r="L27" s="80">
        <f>K27+I27</f>
        <v>0</v>
      </c>
      <c r="M27" s="24"/>
      <c r="N27" s="182"/>
    </row>
    <row r="28" spans="1:14" ht="176.25" customHeight="1" x14ac:dyDescent="0.3">
      <c r="A28" s="34">
        <v>6</v>
      </c>
      <c r="B28" s="57">
        <v>6.1</v>
      </c>
      <c r="C28" s="29" t="s">
        <v>76</v>
      </c>
      <c r="D28" s="33" t="s">
        <v>10</v>
      </c>
      <c r="E28" s="37">
        <v>20</v>
      </c>
      <c r="F28" s="108">
        <v>1520</v>
      </c>
      <c r="G28" s="108">
        <v>285</v>
      </c>
      <c r="H28" s="81">
        <v>0</v>
      </c>
      <c r="I28" s="80">
        <f>H28*F28</f>
        <v>0</v>
      </c>
      <c r="J28" s="80">
        <f t="shared" si="0"/>
        <v>0</v>
      </c>
      <c r="K28" s="80">
        <f>J28*G28</f>
        <v>0</v>
      </c>
      <c r="L28" s="80">
        <f>K28+I28</f>
        <v>0</v>
      </c>
      <c r="M28" s="20"/>
      <c r="N28" s="182"/>
    </row>
    <row r="29" spans="1:14" ht="193.5" customHeight="1" x14ac:dyDescent="0.2">
      <c r="A29" s="47">
        <v>7</v>
      </c>
      <c r="B29" s="54"/>
      <c r="C29" s="29" t="s">
        <v>86</v>
      </c>
      <c r="D29" s="38"/>
      <c r="E29" s="38"/>
      <c r="F29" s="80">
        <v>0</v>
      </c>
      <c r="G29" s="80">
        <v>0</v>
      </c>
      <c r="H29" s="80"/>
      <c r="I29" s="80"/>
      <c r="J29" s="80">
        <f t="shared" si="0"/>
        <v>0</v>
      </c>
      <c r="K29" s="80"/>
      <c r="L29" s="80"/>
      <c r="M29" s="25"/>
      <c r="N29" s="183"/>
    </row>
    <row r="30" spans="1:14" x14ac:dyDescent="0.2">
      <c r="A30" s="34"/>
      <c r="B30" s="56"/>
      <c r="C30" s="29" t="s">
        <v>77</v>
      </c>
      <c r="D30" s="35" t="s">
        <v>25</v>
      </c>
      <c r="E30" s="31">
        <v>1</v>
      </c>
      <c r="F30" s="83">
        <v>267330</v>
      </c>
      <c r="G30" s="82">
        <v>2850</v>
      </c>
      <c r="H30" s="80">
        <v>1</v>
      </c>
      <c r="I30" s="80">
        <f t="shared" ref="I30:I41" si="5">H30*F30</f>
        <v>267330</v>
      </c>
      <c r="J30" s="80">
        <f t="shared" si="0"/>
        <v>1</v>
      </c>
      <c r="K30" s="80">
        <f t="shared" ref="K30:K41" si="6">J30*G30</f>
        <v>2850</v>
      </c>
      <c r="L30" s="80">
        <f t="shared" ref="L30:L41" si="7">K30+I30</f>
        <v>270180</v>
      </c>
      <c r="M30" s="25"/>
      <c r="N30" s="2"/>
    </row>
    <row r="31" spans="1:14" ht="19.5" customHeight="1" x14ac:dyDescent="0.2">
      <c r="A31" s="34"/>
      <c r="B31" s="58"/>
      <c r="C31" s="27" t="s">
        <v>11</v>
      </c>
      <c r="D31" s="35" t="s">
        <v>25</v>
      </c>
      <c r="E31" s="38">
        <v>1</v>
      </c>
      <c r="F31" s="83">
        <v>279300</v>
      </c>
      <c r="G31" s="82">
        <v>2850</v>
      </c>
      <c r="H31" s="80">
        <v>1</v>
      </c>
      <c r="I31" s="80">
        <f t="shared" si="5"/>
        <v>279300</v>
      </c>
      <c r="J31" s="80">
        <f t="shared" si="0"/>
        <v>1</v>
      </c>
      <c r="K31" s="80">
        <f t="shared" si="6"/>
        <v>2850</v>
      </c>
      <c r="L31" s="80">
        <f t="shared" si="7"/>
        <v>282150</v>
      </c>
      <c r="M31" s="22"/>
      <c r="N31" s="5"/>
    </row>
    <row r="32" spans="1:14" ht="18" customHeight="1" x14ac:dyDescent="0.3">
      <c r="A32" s="34"/>
      <c r="B32" s="56"/>
      <c r="C32" s="27" t="s">
        <v>12</v>
      </c>
      <c r="D32" s="35" t="s">
        <v>7</v>
      </c>
      <c r="E32" s="44">
        <v>2</v>
      </c>
      <c r="F32" s="83">
        <v>258020</v>
      </c>
      <c r="G32" s="82">
        <v>2850</v>
      </c>
      <c r="H32" s="80">
        <v>2</v>
      </c>
      <c r="I32" s="80">
        <f t="shared" si="5"/>
        <v>516040</v>
      </c>
      <c r="J32" s="80">
        <f t="shared" si="0"/>
        <v>2</v>
      </c>
      <c r="K32" s="80">
        <f t="shared" si="6"/>
        <v>5700</v>
      </c>
      <c r="L32" s="80">
        <f t="shared" si="7"/>
        <v>521740</v>
      </c>
      <c r="M32" s="23"/>
      <c r="N32" s="181"/>
    </row>
    <row r="33" spans="1:14" ht="21.95" customHeight="1" x14ac:dyDescent="0.2">
      <c r="A33" s="34"/>
      <c r="B33" s="59"/>
      <c r="C33" s="27" t="s">
        <v>13</v>
      </c>
      <c r="D33" s="35" t="s">
        <v>1</v>
      </c>
      <c r="E33" s="44">
        <v>1</v>
      </c>
      <c r="F33" s="83">
        <v>267995</v>
      </c>
      <c r="G33" s="82">
        <v>2850</v>
      </c>
      <c r="H33" s="80">
        <v>1</v>
      </c>
      <c r="I33" s="80">
        <f t="shared" si="5"/>
        <v>267995</v>
      </c>
      <c r="J33" s="80">
        <f t="shared" si="0"/>
        <v>1</v>
      </c>
      <c r="K33" s="80">
        <f t="shared" si="6"/>
        <v>2850</v>
      </c>
      <c r="L33" s="80">
        <f t="shared" si="7"/>
        <v>270845</v>
      </c>
      <c r="M33" s="21"/>
      <c r="N33" s="183"/>
    </row>
    <row r="34" spans="1:14" ht="21.95" customHeight="1" x14ac:dyDescent="0.2">
      <c r="A34" s="34"/>
      <c r="B34" s="56"/>
      <c r="C34" s="29" t="s">
        <v>95</v>
      </c>
      <c r="D34" s="35" t="s">
        <v>7</v>
      </c>
      <c r="E34" s="44">
        <v>3</v>
      </c>
      <c r="F34" s="83">
        <v>279300</v>
      </c>
      <c r="G34" s="82">
        <v>2850</v>
      </c>
      <c r="H34" s="80">
        <v>3</v>
      </c>
      <c r="I34" s="80">
        <f t="shared" si="5"/>
        <v>837900</v>
      </c>
      <c r="J34" s="80">
        <f t="shared" si="0"/>
        <v>3</v>
      </c>
      <c r="K34" s="80">
        <f t="shared" si="6"/>
        <v>8550</v>
      </c>
      <c r="L34" s="80">
        <f t="shared" si="7"/>
        <v>846450</v>
      </c>
      <c r="M34" s="18"/>
      <c r="N34" s="3"/>
    </row>
    <row r="35" spans="1:14" ht="21.95" customHeight="1" x14ac:dyDescent="0.2">
      <c r="A35" s="34"/>
      <c r="B35" s="59"/>
      <c r="C35" s="27" t="s">
        <v>96</v>
      </c>
      <c r="D35" s="35" t="s">
        <v>7</v>
      </c>
      <c r="E35" s="44">
        <v>1</v>
      </c>
      <c r="F35" s="83">
        <v>279300</v>
      </c>
      <c r="G35" s="82">
        <v>2850</v>
      </c>
      <c r="H35" s="80">
        <v>1</v>
      </c>
      <c r="I35" s="80">
        <f t="shared" si="5"/>
        <v>279300</v>
      </c>
      <c r="J35" s="80">
        <f t="shared" si="0"/>
        <v>1</v>
      </c>
      <c r="K35" s="80">
        <f t="shared" si="6"/>
        <v>2850</v>
      </c>
      <c r="L35" s="80">
        <f t="shared" si="7"/>
        <v>282150</v>
      </c>
      <c r="M35" s="18"/>
      <c r="N35" s="3"/>
    </row>
    <row r="36" spans="1:14" ht="21.95" customHeight="1" x14ac:dyDescent="0.2">
      <c r="A36" s="34"/>
      <c r="B36" s="59"/>
      <c r="C36" s="27" t="s">
        <v>97</v>
      </c>
      <c r="D36" s="35" t="s">
        <v>1</v>
      </c>
      <c r="E36" s="44">
        <v>1</v>
      </c>
      <c r="F36" s="83">
        <v>258020</v>
      </c>
      <c r="G36" s="82">
        <v>2850</v>
      </c>
      <c r="H36" s="80">
        <v>1</v>
      </c>
      <c r="I36" s="80">
        <f t="shared" si="5"/>
        <v>258020</v>
      </c>
      <c r="J36" s="80">
        <f t="shared" si="0"/>
        <v>1</v>
      </c>
      <c r="K36" s="80">
        <f t="shared" si="6"/>
        <v>2850</v>
      </c>
      <c r="L36" s="80">
        <f t="shared" si="7"/>
        <v>260870</v>
      </c>
      <c r="M36" s="18"/>
      <c r="N36" s="3"/>
    </row>
    <row r="37" spans="1:14" ht="21.95" customHeight="1" x14ac:dyDescent="0.2">
      <c r="A37" s="34"/>
      <c r="B37" s="59"/>
      <c r="C37" s="27" t="s">
        <v>98</v>
      </c>
      <c r="D37" s="35" t="s">
        <v>1</v>
      </c>
      <c r="E37" s="44">
        <v>1</v>
      </c>
      <c r="F37" s="83">
        <v>267330</v>
      </c>
      <c r="G37" s="82">
        <v>2850</v>
      </c>
      <c r="H37" s="80">
        <v>1</v>
      </c>
      <c r="I37" s="80">
        <f t="shared" si="5"/>
        <v>267330</v>
      </c>
      <c r="J37" s="80">
        <f t="shared" si="0"/>
        <v>1</v>
      </c>
      <c r="K37" s="80">
        <f t="shared" si="6"/>
        <v>2850</v>
      </c>
      <c r="L37" s="80">
        <f t="shared" si="7"/>
        <v>270180</v>
      </c>
      <c r="M37" s="18"/>
      <c r="N37" s="3"/>
    </row>
    <row r="38" spans="1:14" ht="21.95" customHeight="1" x14ac:dyDescent="0.2">
      <c r="A38" s="34"/>
      <c r="B38" s="59"/>
      <c r="C38" s="29" t="s">
        <v>99</v>
      </c>
      <c r="D38" s="35" t="s">
        <v>1</v>
      </c>
      <c r="E38" s="44">
        <v>2</v>
      </c>
      <c r="F38" s="83">
        <v>267330</v>
      </c>
      <c r="G38" s="82">
        <v>2850</v>
      </c>
      <c r="H38" s="80">
        <v>2</v>
      </c>
      <c r="I38" s="80">
        <f t="shared" si="5"/>
        <v>534660</v>
      </c>
      <c r="J38" s="80">
        <f t="shared" si="0"/>
        <v>2</v>
      </c>
      <c r="K38" s="80">
        <f t="shared" si="6"/>
        <v>5700</v>
      </c>
      <c r="L38" s="80">
        <f t="shared" si="7"/>
        <v>540360</v>
      </c>
      <c r="M38" s="18"/>
      <c r="N38" s="3"/>
    </row>
    <row r="39" spans="1:14" ht="21.95" customHeight="1" x14ac:dyDescent="0.2">
      <c r="A39" s="34"/>
      <c r="B39" s="59"/>
      <c r="C39" s="27" t="s">
        <v>100</v>
      </c>
      <c r="D39" s="35" t="s">
        <v>1</v>
      </c>
      <c r="E39" s="44">
        <v>1</v>
      </c>
      <c r="F39" s="83">
        <v>251037.5</v>
      </c>
      <c r="G39" s="82">
        <v>2850</v>
      </c>
      <c r="H39" s="80">
        <v>1</v>
      </c>
      <c r="I39" s="80">
        <f t="shared" si="5"/>
        <v>251037.5</v>
      </c>
      <c r="J39" s="80">
        <f t="shared" si="0"/>
        <v>1</v>
      </c>
      <c r="K39" s="80">
        <f t="shared" si="6"/>
        <v>2850</v>
      </c>
      <c r="L39" s="80">
        <f t="shared" si="7"/>
        <v>253887.5</v>
      </c>
      <c r="M39" s="18"/>
      <c r="N39" s="3"/>
    </row>
    <row r="40" spans="1:14" ht="21.95" customHeight="1" x14ac:dyDescent="0.2">
      <c r="A40" s="34"/>
      <c r="B40" s="59"/>
      <c r="C40" s="27" t="s">
        <v>101</v>
      </c>
      <c r="D40" s="35" t="s">
        <v>1</v>
      </c>
      <c r="E40" s="44">
        <v>2</v>
      </c>
      <c r="F40" s="83">
        <v>267330</v>
      </c>
      <c r="G40" s="82">
        <v>2850</v>
      </c>
      <c r="H40" s="80">
        <v>2</v>
      </c>
      <c r="I40" s="80">
        <f t="shared" si="5"/>
        <v>534660</v>
      </c>
      <c r="J40" s="80">
        <f t="shared" si="0"/>
        <v>2</v>
      </c>
      <c r="K40" s="80">
        <f t="shared" si="6"/>
        <v>5700</v>
      </c>
      <c r="L40" s="80">
        <f t="shared" si="7"/>
        <v>540360</v>
      </c>
      <c r="M40" s="18"/>
      <c r="N40" s="3"/>
    </row>
    <row r="41" spans="1:14" ht="21.95" customHeight="1" x14ac:dyDescent="0.2">
      <c r="A41" s="34"/>
      <c r="B41" s="59"/>
      <c r="C41" s="27" t="s">
        <v>102</v>
      </c>
      <c r="D41" s="35" t="s">
        <v>1</v>
      </c>
      <c r="E41" s="44">
        <v>1</v>
      </c>
      <c r="F41" s="83">
        <v>251037.5</v>
      </c>
      <c r="G41" s="82">
        <v>2850</v>
      </c>
      <c r="H41" s="80">
        <v>1</v>
      </c>
      <c r="I41" s="80">
        <f t="shared" si="5"/>
        <v>251037.5</v>
      </c>
      <c r="J41" s="80">
        <f t="shared" si="0"/>
        <v>1</v>
      </c>
      <c r="K41" s="80">
        <f t="shared" si="6"/>
        <v>2850</v>
      </c>
      <c r="L41" s="80">
        <f t="shared" si="7"/>
        <v>253887.5</v>
      </c>
      <c r="M41" s="18"/>
      <c r="N41" s="3"/>
    </row>
    <row r="42" spans="1:14" ht="196.5" customHeight="1" x14ac:dyDescent="0.2">
      <c r="A42" s="34">
        <v>8</v>
      </c>
      <c r="B42" s="59"/>
      <c r="C42" s="29" t="s">
        <v>78</v>
      </c>
      <c r="D42" s="35"/>
      <c r="E42" s="31"/>
      <c r="F42" s="88">
        <v>0</v>
      </c>
      <c r="G42" s="84">
        <v>0</v>
      </c>
      <c r="H42" s="84"/>
      <c r="I42" s="84"/>
      <c r="J42" s="80">
        <f t="shared" si="0"/>
        <v>0</v>
      </c>
      <c r="K42" s="84"/>
      <c r="L42" s="84"/>
      <c r="M42" s="17"/>
      <c r="N42" s="3"/>
    </row>
    <row r="43" spans="1:14" x14ac:dyDescent="0.2">
      <c r="A43" s="46">
        <v>8.1</v>
      </c>
      <c r="B43" s="56">
        <v>8.1</v>
      </c>
      <c r="C43" s="29" t="s">
        <v>79</v>
      </c>
      <c r="D43" s="35" t="s">
        <v>7</v>
      </c>
      <c r="E43" s="38">
        <v>1</v>
      </c>
      <c r="F43" s="82">
        <v>22800</v>
      </c>
      <c r="G43" s="82">
        <v>2850</v>
      </c>
      <c r="H43" s="80">
        <v>1</v>
      </c>
      <c r="I43" s="80">
        <f t="shared" ref="I43:I47" si="8">H43*F43</f>
        <v>22800</v>
      </c>
      <c r="J43" s="80">
        <f t="shared" si="0"/>
        <v>1</v>
      </c>
      <c r="K43" s="80">
        <f t="shared" ref="K43:K47" si="9">J43*G43</f>
        <v>2850</v>
      </c>
      <c r="L43" s="80">
        <f t="shared" ref="L43:L47" si="10">K43+I43</f>
        <v>25650</v>
      </c>
    </row>
    <row r="44" spans="1:14" ht="19.7" customHeight="1" x14ac:dyDescent="0.2">
      <c r="A44" s="46">
        <v>8.1999999999999993</v>
      </c>
      <c r="B44" s="56">
        <v>8.1999999999999993</v>
      </c>
      <c r="C44" s="29" t="s">
        <v>80</v>
      </c>
      <c r="D44" s="35" t="s">
        <v>7</v>
      </c>
      <c r="E44" s="31">
        <v>2</v>
      </c>
      <c r="F44" s="82">
        <v>59375</v>
      </c>
      <c r="G44" s="82">
        <v>2850</v>
      </c>
      <c r="H44" s="80">
        <v>2</v>
      </c>
      <c r="I44" s="80">
        <f t="shared" si="8"/>
        <v>118750</v>
      </c>
      <c r="J44" s="80">
        <f t="shared" si="0"/>
        <v>2</v>
      </c>
      <c r="K44" s="80">
        <f t="shared" si="9"/>
        <v>5700</v>
      </c>
      <c r="L44" s="80">
        <f t="shared" si="10"/>
        <v>124450</v>
      </c>
    </row>
    <row r="45" spans="1:14" ht="19.7" customHeight="1" x14ac:dyDescent="0.2">
      <c r="A45" s="46"/>
      <c r="B45" s="56">
        <v>8.3000000000000007</v>
      </c>
      <c r="C45" s="29" t="s">
        <v>81</v>
      </c>
      <c r="D45" s="35" t="s">
        <v>7</v>
      </c>
      <c r="E45" s="31">
        <v>1</v>
      </c>
      <c r="F45" s="82">
        <v>65550</v>
      </c>
      <c r="G45" s="82">
        <v>2850</v>
      </c>
      <c r="H45" s="80">
        <v>1</v>
      </c>
      <c r="I45" s="80">
        <f t="shared" si="8"/>
        <v>65550</v>
      </c>
      <c r="J45" s="80">
        <f t="shared" si="0"/>
        <v>1</v>
      </c>
      <c r="K45" s="80">
        <f t="shared" si="9"/>
        <v>2850</v>
      </c>
      <c r="L45" s="80">
        <f t="shared" si="10"/>
        <v>68400</v>
      </c>
    </row>
    <row r="46" spans="1:14" ht="19.7" customHeight="1" x14ac:dyDescent="0.2">
      <c r="A46" s="46"/>
      <c r="B46" s="56">
        <v>8.4</v>
      </c>
      <c r="C46" s="29" t="s">
        <v>112</v>
      </c>
      <c r="D46" s="35" t="s">
        <v>7</v>
      </c>
      <c r="E46" s="31">
        <v>2</v>
      </c>
      <c r="F46" s="82">
        <v>65550</v>
      </c>
      <c r="G46" s="82">
        <v>2850</v>
      </c>
      <c r="H46" s="80">
        <v>2</v>
      </c>
      <c r="I46" s="80">
        <f t="shared" si="8"/>
        <v>131100</v>
      </c>
      <c r="J46" s="80">
        <f t="shared" si="0"/>
        <v>2</v>
      </c>
      <c r="K46" s="80">
        <f t="shared" si="9"/>
        <v>5700</v>
      </c>
      <c r="L46" s="80">
        <f t="shared" si="10"/>
        <v>136800</v>
      </c>
    </row>
    <row r="47" spans="1:14" ht="19.7" customHeight="1" x14ac:dyDescent="0.2">
      <c r="A47" s="46"/>
      <c r="B47" s="56">
        <v>8.5</v>
      </c>
      <c r="C47" s="29" t="s">
        <v>113</v>
      </c>
      <c r="D47" s="35" t="s">
        <v>7</v>
      </c>
      <c r="E47" s="31">
        <v>1</v>
      </c>
      <c r="F47" s="82">
        <v>75050</v>
      </c>
      <c r="G47" s="82">
        <v>2850</v>
      </c>
      <c r="H47" s="80">
        <v>1</v>
      </c>
      <c r="I47" s="80">
        <f t="shared" si="8"/>
        <v>75050</v>
      </c>
      <c r="J47" s="80">
        <f t="shared" si="0"/>
        <v>1</v>
      </c>
      <c r="K47" s="80">
        <f t="shared" si="9"/>
        <v>2850</v>
      </c>
      <c r="L47" s="80">
        <f t="shared" si="10"/>
        <v>77900</v>
      </c>
    </row>
    <row r="48" spans="1:14" ht="206.25" x14ac:dyDescent="0.2">
      <c r="A48" s="47">
        <v>9</v>
      </c>
      <c r="B48" s="58"/>
      <c r="C48" s="29" t="s">
        <v>108</v>
      </c>
      <c r="D48" s="35" t="s">
        <v>14</v>
      </c>
      <c r="E48" s="31">
        <v>1000</v>
      </c>
      <c r="F48" s="82">
        <v>5225</v>
      </c>
      <c r="G48" s="82">
        <v>627</v>
      </c>
      <c r="H48" s="153">
        <v>586.5</v>
      </c>
      <c r="I48" s="80">
        <f>H48*F48</f>
        <v>3064462.5</v>
      </c>
      <c r="J48" s="153">
        <f t="shared" si="0"/>
        <v>586.5</v>
      </c>
      <c r="K48" s="80">
        <f>J48*G48</f>
        <v>367735.5</v>
      </c>
      <c r="L48" s="80">
        <f>K48+I48</f>
        <v>3432198</v>
      </c>
    </row>
    <row r="49" spans="1:12" ht="135.75" customHeight="1" x14ac:dyDescent="0.2">
      <c r="A49" s="47">
        <v>10</v>
      </c>
      <c r="B49" s="56"/>
      <c r="C49" s="29" t="s">
        <v>87</v>
      </c>
      <c r="D49" s="35" t="s">
        <v>14</v>
      </c>
      <c r="E49" s="31">
        <v>1000</v>
      </c>
      <c r="F49" s="82">
        <v>5462.5</v>
      </c>
      <c r="G49" s="82">
        <v>522.5</v>
      </c>
      <c r="H49" s="153">
        <v>586.5</v>
      </c>
      <c r="I49" s="80">
        <f>H49*F49</f>
        <v>3203756.25</v>
      </c>
      <c r="J49" s="153">
        <f t="shared" si="0"/>
        <v>586.5</v>
      </c>
      <c r="K49" s="80">
        <f>J49*G49</f>
        <v>306446.25</v>
      </c>
      <c r="L49" s="80">
        <f>K49+I49</f>
        <v>3510202.5</v>
      </c>
    </row>
    <row r="50" spans="1:12" ht="116.25" customHeight="1" x14ac:dyDescent="0.2">
      <c r="A50" s="47">
        <v>11</v>
      </c>
      <c r="B50" s="58"/>
      <c r="C50" s="29" t="s">
        <v>88</v>
      </c>
      <c r="D50" s="35" t="s">
        <v>14</v>
      </c>
      <c r="E50" s="31">
        <v>60</v>
      </c>
      <c r="F50" s="82">
        <v>5177.5</v>
      </c>
      <c r="G50" s="82">
        <v>522.5</v>
      </c>
      <c r="H50" s="80">
        <v>0</v>
      </c>
      <c r="I50" s="80">
        <f>H50*F50</f>
        <v>0</v>
      </c>
      <c r="J50" s="80">
        <f t="shared" si="0"/>
        <v>0</v>
      </c>
      <c r="K50" s="80">
        <f>J50*G50</f>
        <v>0</v>
      </c>
      <c r="L50" s="80">
        <f>K50+I50</f>
        <v>0</v>
      </c>
    </row>
    <row r="51" spans="1:12" ht="175.5" customHeight="1" x14ac:dyDescent="0.2">
      <c r="A51" s="47">
        <v>12</v>
      </c>
      <c r="B51" s="58"/>
      <c r="C51" s="30" t="s">
        <v>26</v>
      </c>
      <c r="D51" s="38"/>
      <c r="E51" s="38"/>
      <c r="F51" s="85">
        <v>0</v>
      </c>
      <c r="G51" s="86">
        <v>0</v>
      </c>
      <c r="H51" s="86"/>
      <c r="I51" s="86"/>
      <c r="J51" s="80">
        <f t="shared" si="0"/>
        <v>0</v>
      </c>
      <c r="K51" s="86"/>
      <c r="L51" s="89"/>
    </row>
    <row r="52" spans="1:12" ht="37.5" x14ac:dyDescent="0.2">
      <c r="A52" s="46"/>
      <c r="B52" s="58"/>
      <c r="C52" s="27" t="s">
        <v>15</v>
      </c>
      <c r="D52" s="38"/>
      <c r="E52" s="38"/>
      <c r="F52" s="85">
        <v>0</v>
      </c>
      <c r="G52" s="86">
        <v>0</v>
      </c>
      <c r="H52" s="86"/>
      <c r="I52" s="86"/>
      <c r="J52" s="80">
        <f t="shared" si="0"/>
        <v>0</v>
      </c>
      <c r="K52" s="86"/>
      <c r="L52" s="89"/>
    </row>
    <row r="53" spans="1:12" ht="20.45" customHeight="1" x14ac:dyDescent="0.2">
      <c r="A53" s="34"/>
      <c r="B53" s="55">
        <v>12.1</v>
      </c>
      <c r="C53" s="27" t="s">
        <v>27</v>
      </c>
      <c r="D53" s="35" t="s">
        <v>7</v>
      </c>
      <c r="E53" s="42">
        <v>6</v>
      </c>
      <c r="F53" s="82">
        <v>3800</v>
      </c>
      <c r="G53" s="82">
        <v>665</v>
      </c>
      <c r="H53" s="80">
        <v>0</v>
      </c>
      <c r="I53" s="80">
        <f t="shared" ref="I53:I55" si="11">H53*F53</f>
        <v>0</v>
      </c>
      <c r="J53" s="80">
        <f t="shared" si="0"/>
        <v>0</v>
      </c>
      <c r="K53" s="80">
        <f t="shared" ref="K53:K55" si="12">J53*G53</f>
        <v>0</v>
      </c>
      <c r="L53" s="80">
        <f t="shared" ref="L53:L55" si="13">K53+I53</f>
        <v>0</v>
      </c>
    </row>
    <row r="54" spans="1:12" ht="20.45" customHeight="1" x14ac:dyDescent="0.2">
      <c r="A54" s="34"/>
      <c r="B54" s="55"/>
      <c r="C54" s="27" t="s">
        <v>114</v>
      </c>
      <c r="D54" s="35" t="s">
        <v>7</v>
      </c>
      <c r="E54" s="42">
        <v>2</v>
      </c>
      <c r="F54" s="82">
        <v>5462.5</v>
      </c>
      <c r="G54" s="82">
        <v>665</v>
      </c>
      <c r="H54" s="80">
        <v>0</v>
      </c>
      <c r="I54" s="80">
        <f t="shared" si="11"/>
        <v>0</v>
      </c>
      <c r="J54" s="80">
        <f t="shared" si="0"/>
        <v>0</v>
      </c>
      <c r="K54" s="80">
        <f t="shared" si="12"/>
        <v>0</v>
      </c>
      <c r="L54" s="80">
        <f t="shared" si="13"/>
        <v>0</v>
      </c>
    </row>
    <row r="55" spans="1:12" ht="19.5" customHeight="1" x14ac:dyDescent="0.2">
      <c r="A55" s="34"/>
      <c r="B55" s="55">
        <v>12.2</v>
      </c>
      <c r="C55" s="27" t="s">
        <v>16</v>
      </c>
      <c r="D55" s="35" t="s">
        <v>7</v>
      </c>
      <c r="E55" s="31">
        <v>4</v>
      </c>
      <c r="F55" s="82">
        <v>8550</v>
      </c>
      <c r="G55" s="82">
        <v>950</v>
      </c>
      <c r="H55" s="80">
        <v>0</v>
      </c>
      <c r="I55" s="80">
        <f t="shared" si="11"/>
        <v>0</v>
      </c>
      <c r="J55" s="80">
        <f t="shared" si="0"/>
        <v>0</v>
      </c>
      <c r="K55" s="80">
        <f t="shared" si="12"/>
        <v>0</v>
      </c>
      <c r="L55" s="80">
        <f t="shared" si="13"/>
        <v>0</v>
      </c>
    </row>
    <row r="56" spans="1:12" ht="18.75" customHeight="1" x14ac:dyDescent="0.2">
      <c r="A56" s="49"/>
      <c r="B56" s="63"/>
      <c r="C56" s="27" t="s">
        <v>28</v>
      </c>
      <c r="D56" s="38"/>
      <c r="E56" s="38"/>
      <c r="F56" s="85">
        <v>0</v>
      </c>
      <c r="G56" s="86">
        <v>0</v>
      </c>
      <c r="H56" s="86"/>
      <c r="I56" s="86"/>
      <c r="J56" s="80">
        <f t="shared" si="0"/>
        <v>0</v>
      </c>
      <c r="K56" s="86"/>
      <c r="L56" s="89"/>
    </row>
    <row r="57" spans="1:12" ht="19.5" customHeight="1" x14ac:dyDescent="0.2">
      <c r="A57" s="34"/>
      <c r="B57" s="55">
        <v>12.3</v>
      </c>
      <c r="C57" s="27" t="s">
        <v>29</v>
      </c>
      <c r="D57" s="35" t="s">
        <v>7</v>
      </c>
      <c r="E57" s="31">
        <v>2</v>
      </c>
      <c r="F57" s="82">
        <v>4275</v>
      </c>
      <c r="G57" s="82">
        <v>665</v>
      </c>
      <c r="H57" s="80">
        <v>0</v>
      </c>
      <c r="I57" s="80">
        <f t="shared" ref="I57:I58" si="14">H57*F57</f>
        <v>0</v>
      </c>
      <c r="J57" s="80">
        <f t="shared" si="0"/>
        <v>0</v>
      </c>
      <c r="K57" s="80">
        <f t="shared" ref="K57:K58" si="15">J57*G57</f>
        <v>0</v>
      </c>
      <c r="L57" s="80">
        <f t="shared" ref="L57:L58" si="16">K57+I57</f>
        <v>0</v>
      </c>
    </row>
    <row r="58" spans="1:12" ht="19.5" customHeight="1" x14ac:dyDescent="0.2">
      <c r="A58" s="46"/>
      <c r="B58" s="55">
        <v>12.4</v>
      </c>
      <c r="C58" s="27" t="s">
        <v>89</v>
      </c>
      <c r="D58" s="35" t="s">
        <v>30</v>
      </c>
      <c r="E58" s="31">
        <v>3</v>
      </c>
      <c r="F58" s="82">
        <v>2850</v>
      </c>
      <c r="G58" s="82">
        <v>475</v>
      </c>
      <c r="H58" s="80">
        <v>0</v>
      </c>
      <c r="I58" s="80">
        <f t="shared" si="14"/>
        <v>0</v>
      </c>
      <c r="J58" s="80">
        <f t="shared" si="0"/>
        <v>0</v>
      </c>
      <c r="K58" s="80">
        <f t="shared" si="15"/>
        <v>0</v>
      </c>
      <c r="L58" s="80">
        <f t="shared" si="16"/>
        <v>0</v>
      </c>
    </row>
    <row r="59" spans="1:12" ht="18.95" customHeight="1" x14ac:dyDescent="0.2">
      <c r="A59" s="50"/>
      <c r="B59" s="64"/>
      <c r="C59" s="27" t="s">
        <v>109</v>
      </c>
      <c r="D59" s="38"/>
      <c r="E59" s="38"/>
      <c r="F59" s="85">
        <v>0</v>
      </c>
      <c r="G59" s="86">
        <v>0</v>
      </c>
      <c r="H59" s="86"/>
      <c r="I59" s="86"/>
      <c r="J59" s="80">
        <f t="shared" si="0"/>
        <v>0</v>
      </c>
      <c r="K59" s="86"/>
      <c r="L59" s="89"/>
    </row>
    <row r="60" spans="1:12" ht="18.2" customHeight="1" x14ac:dyDescent="0.2">
      <c r="A60" s="34"/>
      <c r="B60" s="55">
        <v>12.5</v>
      </c>
      <c r="C60" s="27" t="s">
        <v>18</v>
      </c>
      <c r="D60" s="35" t="s">
        <v>31</v>
      </c>
      <c r="E60" s="31">
        <v>110</v>
      </c>
      <c r="F60" s="82">
        <v>4275</v>
      </c>
      <c r="G60" s="82">
        <v>665</v>
      </c>
      <c r="H60" s="80">
        <v>0</v>
      </c>
      <c r="I60" s="80">
        <f>H60*F60</f>
        <v>0</v>
      </c>
      <c r="J60" s="80">
        <f t="shared" si="0"/>
        <v>0</v>
      </c>
      <c r="K60" s="80">
        <f>J60*G60</f>
        <v>0</v>
      </c>
      <c r="L60" s="80">
        <f>K60+I60</f>
        <v>0</v>
      </c>
    </row>
    <row r="61" spans="1:12" ht="79.5" customHeight="1" x14ac:dyDescent="0.2">
      <c r="A61" s="45">
        <v>13</v>
      </c>
      <c r="B61" s="61"/>
      <c r="C61" s="27" t="s">
        <v>32</v>
      </c>
      <c r="D61" s="38"/>
      <c r="E61" s="38"/>
      <c r="F61" s="85">
        <v>0</v>
      </c>
      <c r="G61" s="86">
        <v>0</v>
      </c>
      <c r="H61" s="86"/>
      <c r="I61" s="86"/>
      <c r="J61" s="80">
        <f t="shared" si="0"/>
        <v>0</v>
      </c>
      <c r="K61" s="86"/>
      <c r="L61" s="89"/>
    </row>
    <row r="62" spans="1:12" ht="21" customHeight="1" x14ac:dyDescent="0.2">
      <c r="A62" s="46"/>
      <c r="B62" s="56">
        <v>13.1</v>
      </c>
      <c r="C62" s="27" t="s">
        <v>19</v>
      </c>
      <c r="D62" s="35" t="s">
        <v>10</v>
      </c>
      <c r="E62" s="31">
        <v>110</v>
      </c>
      <c r="F62" s="82">
        <v>1377.5</v>
      </c>
      <c r="G62" s="82">
        <v>285</v>
      </c>
      <c r="H62" s="80">
        <v>80</v>
      </c>
      <c r="I62" s="80">
        <f>H62*F62</f>
        <v>110200</v>
      </c>
      <c r="J62" s="80">
        <f t="shared" si="0"/>
        <v>80</v>
      </c>
      <c r="K62" s="80">
        <f>J62*G62</f>
        <v>22800</v>
      </c>
      <c r="L62" s="80">
        <f>K62+I62</f>
        <v>133000</v>
      </c>
    </row>
    <row r="63" spans="1:12" ht="96" customHeight="1" x14ac:dyDescent="0.2">
      <c r="A63" s="47">
        <v>14</v>
      </c>
      <c r="B63" s="58"/>
      <c r="C63" s="30" t="s">
        <v>90</v>
      </c>
      <c r="D63" s="38"/>
      <c r="E63" s="38"/>
      <c r="F63" s="85">
        <v>0</v>
      </c>
      <c r="G63" s="86">
        <v>0</v>
      </c>
      <c r="H63" s="86"/>
      <c r="I63" s="86"/>
      <c r="J63" s="80">
        <f t="shared" si="0"/>
        <v>0</v>
      </c>
      <c r="K63" s="86"/>
      <c r="L63" s="89"/>
    </row>
    <row r="64" spans="1:12" ht="19.350000000000001" customHeight="1" x14ac:dyDescent="0.2">
      <c r="A64" s="46"/>
      <c r="B64" s="56">
        <v>14.1</v>
      </c>
      <c r="C64" s="27" t="s">
        <v>19</v>
      </c>
      <c r="D64" s="35" t="s">
        <v>7</v>
      </c>
      <c r="E64" s="31">
        <v>105</v>
      </c>
      <c r="F64" s="82">
        <v>2612.5</v>
      </c>
      <c r="G64" s="82">
        <v>237.5</v>
      </c>
      <c r="H64" s="80">
        <v>105</v>
      </c>
      <c r="I64" s="80">
        <f>H64*F64</f>
        <v>274312.5</v>
      </c>
      <c r="J64" s="80">
        <f t="shared" si="0"/>
        <v>105</v>
      </c>
      <c r="K64" s="80">
        <f>J64*G64</f>
        <v>24937.5</v>
      </c>
      <c r="L64" s="80">
        <f>K64+I64</f>
        <v>299250</v>
      </c>
    </row>
    <row r="65" spans="1:12" ht="114" customHeight="1" x14ac:dyDescent="0.2">
      <c r="A65" s="47">
        <v>15</v>
      </c>
      <c r="B65" s="58"/>
      <c r="C65" s="29" t="s">
        <v>91</v>
      </c>
      <c r="D65" s="35" t="s">
        <v>30</v>
      </c>
      <c r="E65" s="38">
        <v>6</v>
      </c>
      <c r="F65" s="82">
        <v>43225</v>
      </c>
      <c r="G65" s="82">
        <v>4750</v>
      </c>
      <c r="H65" s="80">
        <v>2</v>
      </c>
      <c r="I65" s="80">
        <f>H65*F65</f>
        <v>86450</v>
      </c>
      <c r="J65" s="80">
        <f t="shared" si="0"/>
        <v>2</v>
      </c>
      <c r="K65" s="80">
        <f>J65*G65</f>
        <v>9500</v>
      </c>
      <c r="L65" s="80">
        <f>K65+I65</f>
        <v>95950</v>
      </c>
    </row>
    <row r="66" spans="1:12" ht="157.5" customHeight="1" x14ac:dyDescent="0.2">
      <c r="A66" s="47">
        <v>16</v>
      </c>
      <c r="B66" s="58"/>
      <c r="C66" s="29" t="s">
        <v>92</v>
      </c>
      <c r="D66" s="35" t="s">
        <v>20</v>
      </c>
      <c r="E66" s="38">
        <v>1</v>
      </c>
      <c r="F66" s="82">
        <v>19000</v>
      </c>
      <c r="G66" s="82">
        <v>14250</v>
      </c>
      <c r="H66" s="153">
        <v>0.5</v>
      </c>
      <c r="I66" s="80">
        <f>H66*F66</f>
        <v>9500</v>
      </c>
      <c r="J66" s="153">
        <f t="shared" si="0"/>
        <v>0.5</v>
      </c>
      <c r="K66" s="80">
        <f>J66*G66</f>
        <v>7125</v>
      </c>
      <c r="L66" s="80">
        <f>K66+I66</f>
        <v>16625</v>
      </c>
    </row>
    <row r="67" spans="1:12" ht="153.75" customHeight="1" x14ac:dyDescent="0.2">
      <c r="A67" s="47">
        <v>17</v>
      </c>
      <c r="B67" s="58"/>
      <c r="C67" s="29" t="s">
        <v>110</v>
      </c>
      <c r="D67" s="35" t="s">
        <v>33</v>
      </c>
      <c r="E67" s="36">
        <v>1</v>
      </c>
      <c r="F67" s="82">
        <v>0</v>
      </c>
      <c r="G67" s="82">
        <v>47500</v>
      </c>
      <c r="H67" s="80">
        <v>0</v>
      </c>
      <c r="I67" s="80">
        <f>H67*F67</f>
        <v>0</v>
      </c>
      <c r="J67" s="80">
        <f t="shared" si="0"/>
        <v>0</v>
      </c>
      <c r="K67" s="80">
        <f>J67*G67</f>
        <v>0</v>
      </c>
      <c r="L67" s="80">
        <f>K67+I67</f>
        <v>0</v>
      </c>
    </row>
    <row r="68" spans="1:12" ht="150" x14ac:dyDescent="0.2">
      <c r="A68" s="47">
        <v>18</v>
      </c>
      <c r="B68" s="58"/>
      <c r="C68" s="32" t="s">
        <v>111</v>
      </c>
      <c r="D68" s="35" t="s">
        <v>33</v>
      </c>
      <c r="E68" s="36">
        <v>1</v>
      </c>
      <c r="F68" s="82">
        <v>9500</v>
      </c>
      <c r="G68" s="82">
        <v>14250</v>
      </c>
      <c r="H68" s="153">
        <v>0.5</v>
      </c>
      <c r="I68" s="80">
        <f>H68*F68</f>
        <v>4750</v>
      </c>
      <c r="J68" s="153">
        <f t="shared" si="0"/>
        <v>0.5</v>
      </c>
      <c r="K68" s="80">
        <f>J68*G68</f>
        <v>7125</v>
      </c>
      <c r="L68" s="80">
        <f>K68+I68</f>
        <v>11875</v>
      </c>
    </row>
    <row r="69" spans="1:12" ht="39" customHeight="1" x14ac:dyDescent="0.2">
      <c r="A69" s="34"/>
      <c r="B69" s="54"/>
      <c r="C69" s="90" t="s">
        <v>137</v>
      </c>
      <c r="D69" s="38"/>
      <c r="E69" s="38"/>
      <c r="F69" s="86"/>
      <c r="G69" s="91"/>
      <c r="H69" s="91"/>
      <c r="I69" s="91">
        <f t="shared" ref="I69:K69" si="17">SUM(I5:I68)</f>
        <v>11875546.25</v>
      </c>
      <c r="J69" s="91"/>
      <c r="K69" s="91">
        <f t="shared" si="17"/>
        <v>908119.25</v>
      </c>
      <c r="L69" s="91">
        <f>SUM(L5:L68)</f>
        <v>12783665.5</v>
      </c>
    </row>
  </sheetData>
  <mergeCells count="15">
    <mergeCell ref="M22:M23"/>
    <mergeCell ref="N25:N29"/>
    <mergeCell ref="N32:N33"/>
    <mergeCell ref="A1:F1"/>
    <mergeCell ref="G1:L1"/>
    <mergeCell ref="M14:M21"/>
    <mergeCell ref="A2:G2"/>
    <mergeCell ref="H2:L2"/>
    <mergeCell ref="A3:A4"/>
    <mergeCell ref="B3:B4"/>
    <mergeCell ref="C3:C4"/>
    <mergeCell ref="D3:D4"/>
    <mergeCell ref="E3:E4"/>
    <mergeCell ref="F3:F4"/>
    <mergeCell ref="G3:G4"/>
  </mergeCells>
  <phoneticPr fontId="49" type="noConversion"/>
  <pageMargins left="0.7" right="0.7" top="0.75" bottom="0.75" header="0.3" footer="0.3"/>
  <pageSetup scale="65"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0"/>
  <sheetViews>
    <sheetView topLeftCell="A67" zoomScaleNormal="100" workbookViewId="0">
      <selection activeCell="H69" sqref="H69"/>
    </sheetView>
  </sheetViews>
  <sheetFormatPr defaultRowHeight="18.75" x14ac:dyDescent="0.2"/>
  <cols>
    <col min="1" max="1" width="5.83203125" style="51" customWidth="1"/>
    <col min="2" max="2" width="7.33203125" style="62" customWidth="1"/>
    <col min="3" max="3" width="57.33203125" style="1" customWidth="1"/>
    <col min="4" max="4" width="7.83203125" style="43" customWidth="1"/>
    <col min="5" max="5" width="9.5" style="43" customWidth="1"/>
    <col min="6" max="6" width="15.83203125" style="1" customWidth="1"/>
    <col min="7" max="11" width="16.83203125" style="1" customWidth="1"/>
    <col min="12" max="12" width="22.6640625" style="1" customWidth="1"/>
    <col min="13" max="13" width="3.83203125" style="1" customWidth="1"/>
    <col min="14" max="14" width="9.33203125" style="1"/>
    <col min="15" max="17" width="18.6640625" style="1" customWidth="1"/>
    <col min="18" max="18" width="14.5" style="1" bestFit="1" customWidth="1"/>
    <col min="19" max="16384" width="9.33203125" style="1"/>
  </cols>
  <sheetData>
    <row r="1" spans="1:20" ht="78" customHeight="1" x14ac:dyDescent="0.2">
      <c r="A1" s="184" t="s">
        <v>21</v>
      </c>
      <c r="B1" s="184"/>
      <c r="C1" s="184"/>
      <c r="D1" s="184"/>
      <c r="E1" s="184"/>
      <c r="F1" s="184"/>
      <c r="G1" s="197"/>
      <c r="H1" s="197"/>
      <c r="I1" s="197"/>
      <c r="J1" s="197"/>
      <c r="K1" s="197"/>
      <c r="L1" s="197"/>
      <c r="M1" s="18"/>
    </row>
    <row r="2" spans="1:20" ht="23.25" customHeight="1" x14ac:dyDescent="0.2">
      <c r="A2" s="187" t="s">
        <v>154</v>
      </c>
      <c r="B2" s="187"/>
      <c r="C2" s="187"/>
      <c r="D2" s="187"/>
      <c r="E2" s="187"/>
      <c r="F2" s="187"/>
      <c r="G2" s="187"/>
      <c r="H2" s="188" t="s">
        <v>155</v>
      </c>
      <c r="I2" s="188"/>
      <c r="J2" s="188"/>
      <c r="K2" s="188"/>
      <c r="L2" s="188"/>
      <c r="M2" s="18"/>
      <c r="O2" s="141"/>
      <c r="P2" s="141"/>
      <c r="Q2" s="141"/>
      <c r="R2" s="141"/>
      <c r="S2" s="141"/>
      <c r="T2" s="141"/>
    </row>
    <row r="3" spans="1:20" ht="36.75" customHeight="1" x14ac:dyDescent="0.2">
      <c r="A3" s="145" t="s">
        <v>0</v>
      </c>
      <c r="B3" s="147" t="s">
        <v>1</v>
      </c>
      <c r="C3" s="145" t="s">
        <v>2</v>
      </c>
      <c r="D3" s="145" t="s">
        <v>3</v>
      </c>
      <c r="E3" s="145" t="s">
        <v>156</v>
      </c>
      <c r="F3" s="146" t="s">
        <v>157</v>
      </c>
      <c r="G3" s="146" t="s">
        <v>158</v>
      </c>
      <c r="H3" s="145" t="s">
        <v>159</v>
      </c>
      <c r="I3" s="145" t="s">
        <v>160</v>
      </c>
      <c r="J3" s="145" t="s">
        <v>159</v>
      </c>
      <c r="K3" s="145" t="s">
        <v>161</v>
      </c>
      <c r="L3" s="145" t="s">
        <v>162</v>
      </c>
      <c r="O3" s="141"/>
      <c r="P3" s="141"/>
      <c r="Q3" s="141"/>
      <c r="R3" s="141"/>
      <c r="S3" s="141"/>
      <c r="T3" s="141"/>
    </row>
    <row r="4" spans="1:20" ht="73.5" customHeight="1" x14ac:dyDescent="0.2">
      <c r="A4" s="34"/>
      <c r="B4" s="54"/>
      <c r="C4" s="27" t="s">
        <v>5</v>
      </c>
      <c r="D4" s="38"/>
      <c r="E4" s="38"/>
      <c r="F4" s="148"/>
      <c r="G4" s="148"/>
      <c r="H4" s="29"/>
      <c r="I4" s="29"/>
      <c r="J4" s="29"/>
      <c r="K4" s="29"/>
      <c r="L4" s="28"/>
    </row>
    <row r="5" spans="1:20" ht="168.75" x14ac:dyDescent="0.2">
      <c r="A5" s="34"/>
      <c r="B5" s="54"/>
      <c r="C5" s="30" t="s">
        <v>82</v>
      </c>
      <c r="D5" s="38"/>
      <c r="E5" s="54"/>
      <c r="F5" s="93"/>
      <c r="G5" s="93"/>
      <c r="H5" s="93"/>
      <c r="I5" s="93"/>
      <c r="J5" s="93"/>
      <c r="K5" s="93"/>
      <c r="L5" s="94"/>
    </row>
    <row r="6" spans="1:20" ht="56.25" x14ac:dyDescent="0.2">
      <c r="A6" s="34">
        <v>1</v>
      </c>
      <c r="B6" s="54"/>
      <c r="C6" s="30" t="s">
        <v>83</v>
      </c>
      <c r="D6" s="35" t="s">
        <v>6</v>
      </c>
      <c r="E6" s="95">
        <v>1</v>
      </c>
      <c r="F6" s="78">
        <v>0</v>
      </c>
      <c r="G6" s="78">
        <v>95000</v>
      </c>
      <c r="H6" s="80"/>
      <c r="I6" s="80">
        <f>H6*F6</f>
        <v>0</v>
      </c>
      <c r="J6" s="169">
        <v>0.8</v>
      </c>
      <c r="K6" s="80">
        <f>J6*G6</f>
        <v>76000</v>
      </c>
      <c r="L6" s="80">
        <f>K6+I6</f>
        <v>76000</v>
      </c>
    </row>
    <row r="7" spans="1:20" ht="305.25" customHeight="1" x14ac:dyDescent="0.2">
      <c r="A7" s="34">
        <v>2</v>
      </c>
      <c r="B7" s="54"/>
      <c r="C7" s="30" t="s">
        <v>93</v>
      </c>
      <c r="D7" s="35" t="s">
        <v>48</v>
      </c>
      <c r="E7" s="58">
        <v>2</v>
      </c>
      <c r="F7" s="78">
        <v>0</v>
      </c>
      <c r="G7" s="78">
        <v>4750</v>
      </c>
      <c r="H7" s="80"/>
      <c r="I7" s="80">
        <f>H7*F7</f>
        <v>0</v>
      </c>
      <c r="J7" s="80">
        <v>2</v>
      </c>
      <c r="K7" s="80">
        <f>J7*G7</f>
        <v>9500</v>
      </c>
      <c r="L7" s="80">
        <f>K7+I7</f>
        <v>9500</v>
      </c>
    </row>
    <row r="8" spans="1:20" ht="113.25" customHeight="1" x14ac:dyDescent="0.2">
      <c r="A8" s="34">
        <v>3</v>
      </c>
      <c r="B8" s="54"/>
      <c r="C8" s="29" t="s">
        <v>84</v>
      </c>
      <c r="D8" s="35"/>
      <c r="E8" s="97"/>
      <c r="F8" s="93"/>
      <c r="G8" s="93"/>
      <c r="H8" s="93"/>
      <c r="I8" s="93"/>
      <c r="J8" s="80">
        <f t="shared" ref="J8:J69" si="0">H8</f>
        <v>0</v>
      </c>
      <c r="K8" s="93"/>
      <c r="L8" s="98"/>
    </row>
    <row r="9" spans="1:20" x14ac:dyDescent="0.2">
      <c r="A9" s="34"/>
      <c r="B9" s="54"/>
      <c r="C9" s="29" t="s">
        <v>40</v>
      </c>
      <c r="D9" s="35"/>
      <c r="E9" s="58"/>
      <c r="F9" s="93"/>
      <c r="G9" s="93"/>
      <c r="H9" s="93"/>
      <c r="I9" s="93"/>
      <c r="J9" s="80">
        <f t="shared" si="0"/>
        <v>0</v>
      </c>
      <c r="K9" s="93"/>
      <c r="L9" s="98"/>
    </row>
    <row r="10" spans="1:20" x14ac:dyDescent="0.2">
      <c r="A10" s="48"/>
      <c r="B10" s="55">
        <v>3.1</v>
      </c>
      <c r="C10" s="29" t="s">
        <v>9</v>
      </c>
      <c r="D10" s="35" t="s">
        <v>48</v>
      </c>
      <c r="E10" s="58">
        <v>8</v>
      </c>
      <c r="F10" s="78">
        <v>7932.5</v>
      </c>
      <c r="G10" s="78">
        <v>950</v>
      </c>
      <c r="H10" s="80">
        <v>4</v>
      </c>
      <c r="I10" s="80">
        <f>H10*F10</f>
        <v>31730</v>
      </c>
      <c r="J10" s="80">
        <f t="shared" si="0"/>
        <v>4</v>
      </c>
      <c r="K10" s="80">
        <f>J10*G10</f>
        <v>3800</v>
      </c>
      <c r="L10" s="80">
        <f>K10+I10</f>
        <v>35530</v>
      </c>
    </row>
    <row r="11" spans="1:20" ht="23.25" customHeight="1" x14ac:dyDescent="0.25">
      <c r="A11" s="45"/>
      <c r="B11" s="56"/>
      <c r="C11" s="27" t="s">
        <v>8</v>
      </c>
      <c r="D11" s="35"/>
      <c r="E11" s="58"/>
      <c r="F11" s="93"/>
      <c r="G11" s="93"/>
      <c r="H11" s="93"/>
      <c r="I11" s="93"/>
      <c r="J11" s="80">
        <f t="shared" si="0"/>
        <v>0</v>
      </c>
      <c r="K11" s="93"/>
      <c r="L11" s="99" t="s">
        <v>138</v>
      </c>
    </row>
    <row r="12" spans="1:20" x14ac:dyDescent="0.2">
      <c r="A12" s="34"/>
      <c r="B12" s="56">
        <v>3.1</v>
      </c>
      <c r="C12" s="27" t="s">
        <v>9</v>
      </c>
      <c r="D12" s="35" t="s">
        <v>48</v>
      </c>
      <c r="E12" s="58">
        <v>2</v>
      </c>
      <c r="F12" s="78">
        <v>6887.5</v>
      </c>
      <c r="G12" s="78">
        <v>950</v>
      </c>
      <c r="H12" s="80">
        <v>2</v>
      </c>
      <c r="I12" s="80">
        <f>H12*F12</f>
        <v>13775</v>
      </c>
      <c r="J12" s="80">
        <f t="shared" si="0"/>
        <v>2</v>
      </c>
      <c r="K12" s="80">
        <f>J12*G12</f>
        <v>1900</v>
      </c>
      <c r="L12" s="80">
        <f>K12+I12</f>
        <v>15675</v>
      </c>
    </row>
    <row r="13" spans="1:20" ht="37.5" x14ac:dyDescent="0.2">
      <c r="A13" s="34"/>
      <c r="B13" s="56">
        <v>3.3</v>
      </c>
      <c r="C13" s="32" t="s">
        <v>39</v>
      </c>
      <c r="D13" s="38"/>
      <c r="E13" s="54"/>
      <c r="F13" s="93"/>
      <c r="G13" s="93"/>
      <c r="H13" s="93"/>
      <c r="I13" s="93"/>
      <c r="J13" s="80">
        <f t="shared" si="0"/>
        <v>0</v>
      </c>
      <c r="K13" s="93"/>
      <c r="L13" s="93"/>
      <c r="M13" s="179"/>
    </row>
    <row r="14" spans="1:20" ht="20.25" customHeight="1" x14ac:dyDescent="0.2">
      <c r="A14" s="34"/>
      <c r="B14" s="55"/>
      <c r="C14" s="29" t="s">
        <v>9</v>
      </c>
      <c r="D14" s="35" t="s">
        <v>7</v>
      </c>
      <c r="E14" s="97">
        <v>2</v>
      </c>
      <c r="F14" s="78">
        <v>17575</v>
      </c>
      <c r="G14" s="78">
        <v>950</v>
      </c>
      <c r="H14" s="80">
        <v>2</v>
      </c>
      <c r="I14" s="80">
        <f>H14*F14</f>
        <v>35150</v>
      </c>
      <c r="J14" s="80">
        <f t="shared" si="0"/>
        <v>2</v>
      </c>
      <c r="K14" s="80">
        <f>J14*G14</f>
        <v>1900</v>
      </c>
      <c r="L14" s="80">
        <f>K14+I14</f>
        <v>37050</v>
      </c>
      <c r="M14" s="186"/>
    </row>
    <row r="15" spans="1:20" ht="37.5" x14ac:dyDescent="0.2">
      <c r="A15" s="34"/>
      <c r="B15" s="56">
        <v>3.4</v>
      </c>
      <c r="C15" s="29" t="s">
        <v>34</v>
      </c>
      <c r="D15" s="35" t="s">
        <v>7</v>
      </c>
      <c r="E15" s="58">
        <v>4</v>
      </c>
      <c r="F15" s="78">
        <v>10450</v>
      </c>
      <c r="G15" s="78">
        <v>950</v>
      </c>
      <c r="H15" s="80">
        <v>0</v>
      </c>
      <c r="I15" s="80">
        <f>H15*F15</f>
        <v>0</v>
      </c>
      <c r="J15" s="80">
        <f t="shared" si="0"/>
        <v>0</v>
      </c>
      <c r="K15" s="80">
        <f>J15*G15</f>
        <v>0</v>
      </c>
      <c r="L15" s="80">
        <f>K15+I15</f>
        <v>0</v>
      </c>
      <c r="M15" s="186"/>
    </row>
    <row r="16" spans="1:20" ht="56.25" x14ac:dyDescent="0.2">
      <c r="A16" s="34"/>
      <c r="B16" s="56">
        <v>3.5</v>
      </c>
      <c r="C16" s="29" t="s">
        <v>94</v>
      </c>
      <c r="D16" s="35" t="s">
        <v>7</v>
      </c>
      <c r="E16" s="58">
        <v>4</v>
      </c>
      <c r="F16" s="78">
        <v>9025</v>
      </c>
      <c r="G16" s="78">
        <v>950</v>
      </c>
      <c r="H16" s="80">
        <v>0</v>
      </c>
      <c r="I16" s="80">
        <f>H16*F16</f>
        <v>0</v>
      </c>
      <c r="J16" s="80">
        <f t="shared" si="0"/>
        <v>0</v>
      </c>
      <c r="K16" s="80">
        <f>J16*G16</f>
        <v>0</v>
      </c>
      <c r="L16" s="80">
        <f>K16+I16</f>
        <v>0</v>
      </c>
      <c r="M16" s="186"/>
    </row>
    <row r="17" spans="1:13" ht="37.5" x14ac:dyDescent="0.2">
      <c r="A17" s="34"/>
      <c r="B17" s="56">
        <v>3.6</v>
      </c>
      <c r="C17" s="29" t="s">
        <v>36</v>
      </c>
      <c r="D17" s="38"/>
      <c r="E17" s="54"/>
      <c r="F17" s="93"/>
      <c r="G17" s="93"/>
      <c r="H17" s="93"/>
      <c r="I17" s="93"/>
      <c r="J17" s="80">
        <f t="shared" si="0"/>
        <v>0</v>
      </c>
      <c r="K17" s="93"/>
      <c r="L17" s="93"/>
      <c r="M17" s="186"/>
    </row>
    <row r="18" spans="1:13" ht="18.75" customHeight="1" x14ac:dyDescent="0.2">
      <c r="A18" s="34"/>
      <c r="B18" s="55"/>
      <c r="C18" s="27" t="s">
        <v>9</v>
      </c>
      <c r="D18" s="35" t="s">
        <v>7</v>
      </c>
      <c r="E18" s="100">
        <v>2</v>
      </c>
      <c r="F18" s="78">
        <v>83600</v>
      </c>
      <c r="G18" s="78">
        <v>950</v>
      </c>
      <c r="H18" s="80">
        <v>1</v>
      </c>
      <c r="I18" s="80">
        <f>H18*F18</f>
        <v>83600</v>
      </c>
      <c r="J18" s="80">
        <f t="shared" si="0"/>
        <v>1</v>
      </c>
      <c r="K18" s="80">
        <f>J18*G18</f>
        <v>950</v>
      </c>
      <c r="L18" s="80">
        <f>K18+I18</f>
        <v>84550</v>
      </c>
      <c r="M18" s="186"/>
    </row>
    <row r="19" spans="1:13" ht="56.25" x14ac:dyDescent="0.2">
      <c r="A19" s="34"/>
      <c r="B19" s="56">
        <v>3.7</v>
      </c>
      <c r="C19" s="29" t="s">
        <v>37</v>
      </c>
      <c r="D19" s="35" t="s">
        <v>7</v>
      </c>
      <c r="E19" s="101">
        <v>2</v>
      </c>
      <c r="F19" s="92">
        <v>52250</v>
      </c>
      <c r="G19" s="78">
        <v>950</v>
      </c>
      <c r="H19" s="80">
        <v>0</v>
      </c>
      <c r="I19" s="80">
        <f>H19*F19</f>
        <v>0</v>
      </c>
      <c r="J19" s="80">
        <f t="shared" si="0"/>
        <v>0</v>
      </c>
      <c r="K19" s="80">
        <f>J19*G19</f>
        <v>0</v>
      </c>
      <c r="L19" s="80">
        <f>K19+I19</f>
        <v>0</v>
      </c>
      <c r="M19" s="186"/>
    </row>
    <row r="20" spans="1:13" ht="56.25" x14ac:dyDescent="0.2">
      <c r="A20" s="34"/>
      <c r="B20" s="56">
        <v>3.8</v>
      </c>
      <c r="C20" s="29" t="s">
        <v>38</v>
      </c>
      <c r="D20" s="35" t="s">
        <v>22</v>
      </c>
      <c r="E20" s="58">
        <v>2</v>
      </c>
      <c r="F20" s="78">
        <v>19000</v>
      </c>
      <c r="G20" s="78">
        <v>950</v>
      </c>
      <c r="H20" s="80">
        <v>0</v>
      </c>
      <c r="I20" s="80">
        <f>H20*F20</f>
        <v>0</v>
      </c>
      <c r="J20" s="80">
        <f t="shared" si="0"/>
        <v>0</v>
      </c>
      <c r="K20" s="80">
        <f>J20*G20</f>
        <v>0</v>
      </c>
      <c r="L20" s="80">
        <f>K20+I20</f>
        <v>0</v>
      </c>
      <c r="M20" s="186"/>
    </row>
    <row r="21" spans="1:13" ht="232.5" customHeight="1" x14ac:dyDescent="0.2">
      <c r="A21" s="47">
        <v>4</v>
      </c>
      <c r="B21" s="54"/>
      <c r="C21" s="29" t="s">
        <v>85</v>
      </c>
      <c r="D21" s="38"/>
      <c r="E21" s="54"/>
      <c r="F21" s="93"/>
      <c r="G21" s="93"/>
      <c r="H21" s="93"/>
      <c r="I21" s="93"/>
      <c r="J21" s="80">
        <f t="shared" si="0"/>
        <v>0</v>
      </c>
      <c r="K21" s="93"/>
      <c r="L21" s="93"/>
      <c r="M21" s="179"/>
    </row>
    <row r="22" spans="1:13" x14ac:dyDescent="0.2">
      <c r="A22" s="34"/>
      <c r="B22" s="56">
        <v>4.0999999999999996</v>
      </c>
      <c r="C22" s="29" t="s">
        <v>9</v>
      </c>
      <c r="D22" s="35" t="s">
        <v>10</v>
      </c>
      <c r="E22" s="58">
        <v>25</v>
      </c>
      <c r="F22" s="78">
        <v>2755</v>
      </c>
      <c r="G22" s="78">
        <v>665</v>
      </c>
      <c r="H22" s="80">
        <v>0</v>
      </c>
      <c r="I22" s="80">
        <f>H22*F22</f>
        <v>0</v>
      </c>
      <c r="J22" s="80">
        <f t="shared" si="0"/>
        <v>0</v>
      </c>
      <c r="K22" s="80">
        <f>J22*G22</f>
        <v>0</v>
      </c>
      <c r="L22" s="80">
        <f>K22+I22</f>
        <v>0</v>
      </c>
      <c r="M22" s="180"/>
    </row>
    <row r="23" spans="1:13" ht="20.25" customHeight="1" x14ac:dyDescent="0.2">
      <c r="A23" s="34"/>
      <c r="B23" s="56">
        <v>4.2</v>
      </c>
      <c r="C23" s="27" t="s">
        <v>23</v>
      </c>
      <c r="D23" s="35" t="s">
        <v>24</v>
      </c>
      <c r="E23" s="58">
        <v>15</v>
      </c>
      <c r="F23" s="78">
        <v>3325</v>
      </c>
      <c r="G23" s="78">
        <v>760</v>
      </c>
      <c r="H23" s="80">
        <v>0</v>
      </c>
      <c r="I23" s="80">
        <f>H23*F23</f>
        <v>0</v>
      </c>
      <c r="J23" s="80">
        <f t="shared" si="0"/>
        <v>0</v>
      </c>
      <c r="K23" s="80">
        <f>J23*G23</f>
        <v>0</v>
      </c>
      <c r="L23" s="80">
        <f>K23+I23</f>
        <v>0</v>
      </c>
      <c r="M23" s="4"/>
    </row>
    <row r="24" spans="1:13" ht="156" customHeight="1" x14ac:dyDescent="0.2">
      <c r="A24" s="34">
        <v>5</v>
      </c>
      <c r="B24" s="54"/>
      <c r="C24" s="29" t="s">
        <v>75</v>
      </c>
      <c r="D24" s="38"/>
      <c r="E24" s="54"/>
      <c r="F24" s="93"/>
      <c r="G24" s="93"/>
      <c r="H24" s="93"/>
      <c r="I24" s="93"/>
      <c r="J24" s="80">
        <f t="shared" si="0"/>
        <v>0</v>
      </c>
      <c r="K24" s="93"/>
      <c r="L24" s="93"/>
      <c r="M24" s="19"/>
    </row>
    <row r="25" spans="1:13" x14ac:dyDescent="0.2">
      <c r="A25" s="34"/>
      <c r="B25" s="56">
        <v>5.0999999999999996</v>
      </c>
      <c r="C25" s="29" t="s">
        <v>9</v>
      </c>
      <c r="D25" s="35" t="s">
        <v>10</v>
      </c>
      <c r="E25" s="53">
        <v>25</v>
      </c>
      <c r="F25" s="78">
        <v>2565</v>
      </c>
      <c r="G25" s="78">
        <v>190</v>
      </c>
      <c r="H25" s="80">
        <v>0</v>
      </c>
      <c r="I25" s="80">
        <f>H25*F25</f>
        <v>0</v>
      </c>
      <c r="J25" s="80">
        <f t="shared" si="0"/>
        <v>0</v>
      </c>
      <c r="K25" s="80">
        <f>J25*G25</f>
        <v>0</v>
      </c>
      <c r="L25" s="80">
        <f>K25+I25</f>
        <v>0</v>
      </c>
      <c r="M25" s="26"/>
    </row>
    <row r="26" spans="1:13" ht="17.850000000000001" customHeight="1" x14ac:dyDescent="0.2">
      <c r="A26" s="34"/>
      <c r="B26" s="56">
        <v>5.2</v>
      </c>
      <c r="C26" s="29" t="s">
        <v>42</v>
      </c>
      <c r="D26" s="35" t="s">
        <v>10</v>
      </c>
      <c r="E26" s="58">
        <v>15</v>
      </c>
      <c r="F26" s="78">
        <v>3610</v>
      </c>
      <c r="G26" s="78">
        <v>285</v>
      </c>
      <c r="H26" s="80">
        <v>0</v>
      </c>
      <c r="I26" s="80">
        <f>H26*F26</f>
        <v>0</v>
      </c>
      <c r="J26" s="80">
        <f t="shared" si="0"/>
        <v>0</v>
      </c>
      <c r="K26" s="80">
        <f>J26*G26</f>
        <v>0</v>
      </c>
      <c r="L26" s="80">
        <f>K26+I26</f>
        <v>0</v>
      </c>
      <c r="M26" s="24"/>
    </row>
    <row r="27" spans="1:13" ht="176.25" customHeight="1" x14ac:dyDescent="0.3">
      <c r="A27" s="34">
        <v>6</v>
      </c>
      <c r="B27" s="57">
        <v>6.1</v>
      </c>
      <c r="C27" s="29" t="s">
        <v>76</v>
      </c>
      <c r="D27" s="33" t="s">
        <v>10</v>
      </c>
      <c r="E27" s="102">
        <v>20</v>
      </c>
      <c r="F27" s="107">
        <v>1520</v>
      </c>
      <c r="G27" s="107">
        <v>285</v>
      </c>
      <c r="H27" s="80">
        <v>0</v>
      </c>
      <c r="I27" s="80">
        <f>H27*F27</f>
        <v>0</v>
      </c>
      <c r="J27" s="80">
        <f t="shared" si="0"/>
        <v>0</v>
      </c>
      <c r="K27" s="80">
        <f>J27*G27</f>
        <v>0</v>
      </c>
      <c r="L27" s="80">
        <f>K27+I27</f>
        <v>0</v>
      </c>
      <c r="M27" s="20"/>
    </row>
    <row r="28" spans="1:13" ht="193.5" customHeight="1" x14ac:dyDescent="0.2">
      <c r="A28" s="47">
        <v>7</v>
      </c>
      <c r="B28" s="54"/>
      <c r="C28" s="29" t="s">
        <v>86</v>
      </c>
      <c r="D28" s="38"/>
      <c r="E28" s="54"/>
      <c r="F28" s="96">
        <v>0</v>
      </c>
      <c r="G28" s="96">
        <v>0</v>
      </c>
      <c r="H28" s="96"/>
      <c r="I28" s="96"/>
      <c r="J28" s="80">
        <f t="shared" si="0"/>
        <v>0</v>
      </c>
      <c r="K28" s="96"/>
      <c r="L28" s="96"/>
      <c r="M28" s="25"/>
    </row>
    <row r="29" spans="1:13" x14ac:dyDescent="0.2">
      <c r="A29" s="34"/>
      <c r="B29" s="56"/>
      <c r="C29" s="29" t="s">
        <v>77</v>
      </c>
      <c r="D29" s="35" t="s">
        <v>25</v>
      </c>
      <c r="E29" s="58">
        <v>1</v>
      </c>
      <c r="F29" s="79">
        <v>244719.99999999997</v>
      </c>
      <c r="G29" s="78">
        <v>2850</v>
      </c>
      <c r="H29" s="80">
        <v>1</v>
      </c>
      <c r="I29" s="80">
        <f t="shared" ref="I29:I45" si="1">H29*F29</f>
        <v>244719.99999999997</v>
      </c>
      <c r="J29" s="80">
        <f t="shared" si="0"/>
        <v>1</v>
      </c>
      <c r="K29" s="80">
        <f t="shared" ref="K29:K45" si="2">J29*G29</f>
        <v>2850</v>
      </c>
      <c r="L29" s="80">
        <f t="shared" ref="L29:L45" si="3">K29+I29</f>
        <v>247569.99999999997</v>
      </c>
      <c r="M29" s="25"/>
    </row>
    <row r="30" spans="1:13" ht="19.5" customHeight="1" x14ac:dyDescent="0.2">
      <c r="A30" s="34"/>
      <c r="B30" s="58"/>
      <c r="C30" s="27" t="s">
        <v>11</v>
      </c>
      <c r="D30" s="35" t="s">
        <v>25</v>
      </c>
      <c r="E30" s="54">
        <v>1</v>
      </c>
      <c r="F30" s="79">
        <v>251037.5</v>
      </c>
      <c r="G30" s="78">
        <v>2850</v>
      </c>
      <c r="H30" s="80">
        <v>1</v>
      </c>
      <c r="I30" s="80">
        <f t="shared" si="1"/>
        <v>251037.5</v>
      </c>
      <c r="J30" s="80">
        <f t="shared" si="0"/>
        <v>1</v>
      </c>
      <c r="K30" s="80">
        <f t="shared" si="2"/>
        <v>2850</v>
      </c>
      <c r="L30" s="80">
        <f t="shared" si="3"/>
        <v>253887.5</v>
      </c>
      <c r="M30" s="22"/>
    </row>
    <row r="31" spans="1:13" ht="18" customHeight="1" x14ac:dyDescent="0.3">
      <c r="A31" s="34"/>
      <c r="B31" s="56"/>
      <c r="C31" s="27" t="s">
        <v>12</v>
      </c>
      <c r="D31" s="35" t="s">
        <v>7</v>
      </c>
      <c r="E31" s="103">
        <v>2</v>
      </c>
      <c r="F31" s="79">
        <v>280630</v>
      </c>
      <c r="G31" s="78">
        <v>2850</v>
      </c>
      <c r="H31" s="80">
        <v>2</v>
      </c>
      <c r="I31" s="80">
        <f t="shared" si="1"/>
        <v>561260</v>
      </c>
      <c r="J31" s="80">
        <f t="shared" si="0"/>
        <v>2</v>
      </c>
      <c r="K31" s="80">
        <f t="shared" si="2"/>
        <v>5700</v>
      </c>
      <c r="L31" s="80">
        <f t="shared" si="3"/>
        <v>566960</v>
      </c>
      <c r="M31" s="23"/>
    </row>
    <row r="32" spans="1:13" ht="21.95" customHeight="1" x14ac:dyDescent="0.2">
      <c r="A32" s="34"/>
      <c r="B32" s="59"/>
      <c r="C32" s="27" t="s">
        <v>13</v>
      </c>
      <c r="D32" s="35" t="s">
        <v>1</v>
      </c>
      <c r="E32" s="103">
        <v>1</v>
      </c>
      <c r="F32" s="79">
        <v>267330</v>
      </c>
      <c r="G32" s="78">
        <v>2850</v>
      </c>
      <c r="H32" s="80">
        <v>1</v>
      </c>
      <c r="I32" s="80">
        <f t="shared" si="1"/>
        <v>267330</v>
      </c>
      <c r="J32" s="80">
        <f t="shared" si="0"/>
        <v>1</v>
      </c>
      <c r="K32" s="80">
        <f t="shared" si="2"/>
        <v>2850</v>
      </c>
      <c r="L32" s="80">
        <f t="shared" si="3"/>
        <v>270180</v>
      </c>
      <c r="M32" s="21"/>
    </row>
    <row r="33" spans="1:18" ht="21.95" customHeight="1" x14ac:dyDescent="0.2">
      <c r="A33" s="34"/>
      <c r="B33" s="56"/>
      <c r="C33" s="29" t="s">
        <v>95</v>
      </c>
      <c r="D33" s="35" t="s">
        <v>7</v>
      </c>
      <c r="E33" s="103">
        <v>2</v>
      </c>
      <c r="F33" s="79">
        <v>258020</v>
      </c>
      <c r="G33" s="78">
        <v>2850</v>
      </c>
      <c r="H33" s="80">
        <v>2</v>
      </c>
      <c r="I33" s="80">
        <f t="shared" si="1"/>
        <v>516040</v>
      </c>
      <c r="J33" s="80">
        <f t="shared" si="0"/>
        <v>2</v>
      </c>
      <c r="K33" s="80">
        <f t="shared" si="2"/>
        <v>5700</v>
      </c>
      <c r="L33" s="80">
        <f t="shared" si="3"/>
        <v>521740</v>
      </c>
      <c r="M33" s="18"/>
    </row>
    <row r="34" spans="1:18" ht="21.95" customHeight="1" x14ac:dyDescent="0.2">
      <c r="A34" s="34"/>
      <c r="B34" s="59"/>
      <c r="C34" s="27" t="s">
        <v>96</v>
      </c>
      <c r="D34" s="35" t="s">
        <v>7</v>
      </c>
      <c r="E34" s="103">
        <v>2</v>
      </c>
      <c r="F34" s="79">
        <v>267330</v>
      </c>
      <c r="G34" s="78">
        <v>2850</v>
      </c>
      <c r="H34" s="80">
        <v>2</v>
      </c>
      <c r="I34" s="80">
        <f t="shared" si="1"/>
        <v>534660</v>
      </c>
      <c r="J34" s="80">
        <f t="shared" si="0"/>
        <v>2</v>
      </c>
      <c r="K34" s="80">
        <f t="shared" si="2"/>
        <v>5700</v>
      </c>
      <c r="L34" s="80">
        <f t="shared" si="3"/>
        <v>540360</v>
      </c>
      <c r="M34" s="18"/>
    </row>
    <row r="35" spans="1:18" ht="21.95" customHeight="1" x14ac:dyDescent="0.2">
      <c r="A35" s="34"/>
      <c r="B35" s="59"/>
      <c r="C35" s="27" t="s">
        <v>97</v>
      </c>
      <c r="D35" s="35" t="s">
        <v>1</v>
      </c>
      <c r="E35" s="103">
        <v>1</v>
      </c>
      <c r="F35" s="79">
        <v>279300</v>
      </c>
      <c r="G35" s="78">
        <v>2850</v>
      </c>
      <c r="H35" s="80">
        <v>1</v>
      </c>
      <c r="I35" s="80">
        <f t="shared" si="1"/>
        <v>279300</v>
      </c>
      <c r="J35" s="80">
        <f t="shared" si="0"/>
        <v>1</v>
      </c>
      <c r="K35" s="80">
        <f t="shared" si="2"/>
        <v>2850</v>
      </c>
      <c r="L35" s="80">
        <f t="shared" si="3"/>
        <v>282150</v>
      </c>
      <c r="M35" s="18"/>
    </row>
    <row r="36" spans="1:18" ht="21.95" customHeight="1" x14ac:dyDescent="0.2">
      <c r="A36" s="34"/>
      <c r="B36" s="59"/>
      <c r="C36" s="27" t="s">
        <v>98</v>
      </c>
      <c r="D36" s="35" t="s">
        <v>1</v>
      </c>
      <c r="E36" s="103">
        <v>1</v>
      </c>
      <c r="F36" s="79">
        <v>267330</v>
      </c>
      <c r="G36" s="78">
        <v>2850</v>
      </c>
      <c r="H36" s="80">
        <v>1</v>
      </c>
      <c r="I36" s="80">
        <f t="shared" si="1"/>
        <v>267330</v>
      </c>
      <c r="J36" s="80">
        <f t="shared" si="0"/>
        <v>1</v>
      </c>
      <c r="K36" s="80">
        <f t="shared" si="2"/>
        <v>2850</v>
      </c>
      <c r="L36" s="80">
        <f t="shared" si="3"/>
        <v>270180</v>
      </c>
      <c r="M36" s="18"/>
    </row>
    <row r="37" spans="1:18" ht="21.95" customHeight="1" x14ac:dyDescent="0.2">
      <c r="A37" s="34"/>
      <c r="B37" s="59"/>
      <c r="C37" s="29" t="s">
        <v>99</v>
      </c>
      <c r="D37" s="35" t="s">
        <v>1</v>
      </c>
      <c r="E37" s="103">
        <v>1</v>
      </c>
      <c r="F37" s="79">
        <v>258020</v>
      </c>
      <c r="G37" s="78">
        <v>2850</v>
      </c>
      <c r="H37" s="80">
        <v>1</v>
      </c>
      <c r="I37" s="80">
        <f t="shared" si="1"/>
        <v>258020</v>
      </c>
      <c r="J37" s="80">
        <f t="shared" si="0"/>
        <v>1</v>
      </c>
      <c r="K37" s="80">
        <f t="shared" si="2"/>
        <v>2850</v>
      </c>
      <c r="L37" s="80">
        <f t="shared" si="3"/>
        <v>260870</v>
      </c>
      <c r="M37" s="18"/>
    </row>
    <row r="38" spans="1:18" ht="21.95" customHeight="1" x14ac:dyDescent="0.2">
      <c r="A38" s="34"/>
      <c r="B38" s="59"/>
      <c r="C38" s="27" t="s">
        <v>100</v>
      </c>
      <c r="D38" s="35" t="s">
        <v>1</v>
      </c>
      <c r="E38" s="103">
        <v>1</v>
      </c>
      <c r="F38" s="79">
        <v>267330</v>
      </c>
      <c r="G38" s="78">
        <v>2850</v>
      </c>
      <c r="H38" s="80">
        <v>1</v>
      </c>
      <c r="I38" s="80">
        <f t="shared" si="1"/>
        <v>267330</v>
      </c>
      <c r="J38" s="80">
        <f t="shared" si="0"/>
        <v>1</v>
      </c>
      <c r="K38" s="80">
        <f t="shared" si="2"/>
        <v>2850</v>
      </c>
      <c r="L38" s="80">
        <f t="shared" si="3"/>
        <v>270180</v>
      </c>
      <c r="M38" s="18"/>
    </row>
    <row r="39" spans="1:18" ht="21.95" customHeight="1" x14ac:dyDescent="0.2">
      <c r="A39" s="34"/>
      <c r="B39" s="59"/>
      <c r="C39" s="27" t="s">
        <v>101</v>
      </c>
      <c r="D39" s="35" t="s">
        <v>1</v>
      </c>
      <c r="E39" s="103">
        <v>1</v>
      </c>
      <c r="F39" s="79">
        <v>258020</v>
      </c>
      <c r="G39" s="78">
        <v>2850</v>
      </c>
      <c r="H39" s="80">
        <v>1</v>
      </c>
      <c r="I39" s="80">
        <f t="shared" si="1"/>
        <v>258020</v>
      </c>
      <c r="J39" s="80">
        <f t="shared" si="0"/>
        <v>1</v>
      </c>
      <c r="K39" s="80">
        <f t="shared" si="2"/>
        <v>2850</v>
      </c>
      <c r="L39" s="80">
        <f t="shared" si="3"/>
        <v>260870</v>
      </c>
      <c r="M39" s="18"/>
    </row>
    <row r="40" spans="1:18" ht="21.95" customHeight="1" x14ac:dyDescent="0.2">
      <c r="A40" s="34"/>
      <c r="B40" s="59"/>
      <c r="C40" s="27" t="s">
        <v>102</v>
      </c>
      <c r="D40" s="35" t="s">
        <v>1</v>
      </c>
      <c r="E40" s="103">
        <v>1</v>
      </c>
      <c r="F40" s="79">
        <v>258020</v>
      </c>
      <c r="G40" s="78">
        <v>2850</v>
      </c>
      <c r="H40" s="80">
        <v>1</v>
      </c>
      <c r="I40" s="80">
        <f t="shared" si="1"/>
        <v>258020</v>
      </c>
      <c r="J40" s="80">
        <f t="shared" si="0"/>
        <v>1</v>
      </c>
      <c r="K40" s="80">
        <f t="shared" si="2"/>
        <v>2850</v>
      </c>
      <c r="L40" s="80">
        <f t="shared" si="3"/>
        <v>260870</v>
      </c>
      <c r="M40" s="18"/>
    </row>
    <row r="41" spans="1:18" ht="21.95" customHeight="1" x14ac:dyDescent="0.2">
      <c r="A41" s="34"/>
      <c r="B41" s="59"/>
      <c r="C41" s="29" t="s">
        <v>103</v>
      </c>
      <c r="D41" s="35" t="s">
        <v>1</v>
      </c>
      <c r="E41" s="103">
        <v>1</v>
      </c>
      <c r="F41" s="79">
        <v>258020</v>
      </c>
      <c r="G41" s="78">
        <v>2850</v>
      </c>
      <c r="H41" s="80">
        <v>1</v>
      </c>
      <c r="I41" s="80">
        <f t="shared" si="1"/>
        <v>258020</v>
      </c>
      <c r="J41" s="80">
        <f t="shared" si="0"/>
        <v>1</v>
      </c>
      <c r="K41" s="80">
        <f t="shared" si="2"/>
        <v>2850</v>
      </c>
      <c r="L41" s="80">
        <f t="shared" si="3"/>
        <v>260870</v>
      </c>
      <c r="M41" s="18"/>
    </row>
    <row r="42" spans="1:18" ht="21.95" customHeight="1" x14ac:dyDescent="0.2">
      <c r="A42" s="34"/>
      <c r="B42" s="59"/>
      <c r="C42" s="27" t="s">
        <v>104</v>
      </c>
      <c r="D42" s="35" t="s">
        <v>1</v>
      </c>
      <c r="E42" s="103">
        <v>1</v>
      </c>
      <c r="F42" s="79">
        <v>267995</v>
      </c>
      <c r="G42" s="78">
        <v>2850</v>
      </c>
      <c r="H42" s="80">
        <v>1</v>
      </c>
      <c r="I42" s="80">
        <f t="shared" si="1"/>
        <v>267995</v>
      </c>
      <c r="J42" s="80">
        <f t="shared" si="0"/>
        <v>1</v>
      </c>
      <c r="K42" s="80">
        <f t="shared" si="2"/>
        <v>2850</v>
      </c>
      <c r="L42" s="80">
        <f t="shared" si="3"/>
        <v>270845</v>
      </c>
      <c r="M42" s="18"/>
    </row>
    <row r="43" spans="1:18" ht="21.95" customHeight="1" x14ac:dyDescent="0.2">
      <c r="A43" s="34"/>
      <c r="B43" s="59"/>
      <c r="C43" s="27" t="s">
        <v>105</v>
      </c>
      <c r="D43" s="35" t="s">
        <v>1</v>
      </c>
      <c r="E43" s="103">
        <v>1</v>
      </c>
      <c r="F43" s="79">
        <v>258020</v>
      </c>
      <c r="G43" s="78">
        <v>2850</v>
      </c>
      <c r="H43" s="80">
        <v>1</v>
      </c>
      <c r="I43" s="80">
        <f t="shared" si="1"/>
        <v>258020</v>
      </c>
      <c r="J43" s="80">
        <f t="shared" si="0"/>
        <v>1</v>
      </c>
      <c r="K43" s="80">
        <f t="shared" si="2"/>
        <v>2850</v>
      </c>
      <c r="L43" s="80">
        <f t="shared" si="3"/>
        <v>260870</v>
      </c>
      <c r="M43" s="18"/>
    </row>
    <row r="44" spans="1:18" ht="21.95" customHeight="1" x14ac:dyDescent="0.2">
      <c r="A44" s="34"/>
      <c r="B44" s="59"/>
      <c r="C44" s="27" t="s">
        <v>106</v>
      </c>
      <c r="D44" s="35" t="s">
        <v>1</v>
      </c>
      <c r="E44" s="103">
        <v>1</v>
      </c>
      <c r="F44" s="79">
        <v>251037.5</v>
      </c>
      <c r="G44" s="78">
        <v>2850</v>
      </c>
      <c r="H44" s="80">
        <v>1</v>
      </c>
      <c r="I44" s="80">
        <f t="shared" si="1"/>
        <v>251037.5</v>
      </c>
      <c r="J44" s="80">
        <f t="shared" si="0"/>
        <v>1</v>
      </c>
      <c r="K44" s="80">
        <f t="shared" si="2"/>
        <v>2850</v>
      </c>
      <c r="L44" s="80">
        <f t="shared" si="3"/>
        <v>253887.5</v>
      </c>
      <c r="M44" s="18"/>
    </row>
    <row r="45" spans="1:18" ht="21.95" customHeight="1" x14ac:dyDescent="0.2">
      <c r="A45" s="34"/>
      <c r="B45" s="59"/>
      <c r="C45" s="29" t="s">
        <v>107</v>
      </c>
      <c r="D45" s="35" t="s">
        <v>1</v>
      </c>
      <c r="E45" s="103">
        <v>1</v>
      </c>
      <c r="F45" s="78">
        <v>258020</v>
      </c>
      <c r="G45" s="78">
        <v>2850</v>
      </c>
      <c r="H45" s="80">
        <v>1</v>
      </c>
      <c r="I45" s="80">
        <f t="shared" si="1"/>
        <v>258020</v>
      </c>
      <c r="J45" s="80">
        <f t="shared" si="0"/>
        <v>1</v>
      </c>
      <c r="K45" s="80">
        <f t="shared" si="2"/>
        <v>2850</v>
      </c>
      <c r="L45" s="80">
        <f t="shared" si="3"/>
        <v>260870</v>
      </c>
      <c r="M45" s="18"/>
      <c r="O45" s="144">
        <f>SUM(E29:E45)</f>
        <v>20</v>
      </c>
    </row>
    <row r="46" spans="1:18" ht="196.5" customHeight="1" x14ac:dyDescent="0.2">
      <c r="A46" s="34">
        <v>8</v>
      </c>
      <c r="B46" s="59"/>
      <c r="C46" s="29" t="s">
        <v>78</v>
      </c>
      <c r="D46" s="35"/>
      <c r="E46" s="58"/>
      <c r="F46" s="94"/>
      <c r="G46" s="98"/>
      <c r="H46" s="98"/>
      <c r="I46" s="98"/>
      <c r="J46" s="80">
        <f t="shared" si="0"/>
        <v>0</v>
      </c>
      <c r="K46" s="98"/>
      <c r="L46" s="98"/>
      <c r="M46" s="17"/>
    </row>
    <row r="47" spans="1:18" x14ac:dyDescent="0.2">
      <c r="A47" s="46">
        <v>8.1</v>
      </c>
      <c r="B47" s="60">
        <v>8.1</v>
      </c>
      <c r="C47" s="29" t="s">
        <v>79</v>
      </c>
      <c r="D47" s="35" t="s">
        <v>7</v>
      </c>
      <c r="E47" s="54">
        <v>1</v>
      </c>
      <c r="F47" s="78">
        <v>22325</v>
      </c>
      <c r="G47" s="78">
        <v>2850</v>
      </c>
      <c r="H47" s="80">
        <v>1</v>
      </c>
      <c r="I47" s="80">
        <f t="shared" ref="I47:I52" si="4">H47*F47</f>
        <v>22325</v>
      </c>
      <c r="J47" s="80">
        <f t="shared" si="0"/>
        <v>1</v>
      </c>
      <c r="K47" s="80">
        <f t="shared" ref="K47:K52" si="5">J47*G47</f>
        <v>2850</v>
      </c>
      <c r="L47" s="80">
        <f t="shared" ref="L47:L52" si="6">K47+I47</f>
        <v>25175</v>
      </c>
    </row>
    <row r="48" spans="1:18" ht="19.7" customHeight="1" x14ac:dyDescent="0.2">
      <c r="A48" s="46">
        <v>8.1999999999999993</v>
      </c>
      <c r="B48" s="60">
        <v>8.1999999999999993</v>
      </c>
      <c r="C48" s="29" t="s">
        <v>80</v>
      </c>
      <c r="D48" s="35" t="s">
        <v>7</v>
      </c>
      <c r="E48" s="58">
        <v>2</v>
      </c>
      <c r="F48" s="78">
        <v>54150</v>
      </c>
      <c r="G48" s="78">
        <v>2850</v>
      </c>
      <c r="H48" s="80">
        <v>2</v>
      </c>
      <c r="I48" s="80">
        <f t="shared" si="4"/>
        <v>108300</v>
      </c>
      <c r="J48" s="80">
        <f t="shared" si="0"/>
        <v>2</v>
      </c>
      <c r="K48" s="80">
        <f t="shared" si="5"/>
        <v>5700</v>
      </c>
      <c r="L48" s="80">
        <f t="shared" si="6"/>
        <v>114000</v>
      </c>
      <c r="R48" s="142" t="e">
        <f>#REF!+#REF!+#REF!</f>
        <v>#REF!</v>
      </c>
    </row>
    <row r="49" spans="1:12" ht="19.7" customHeight="1" x14ac:dyDescent="0.2">
      <c r="A49" s="46"/>
      <c r="B49" s="56">
        <v>8.3000000000000007</v>
      </c>
      <c r="C49" s="29" t="s">
        <v>81</v>
      </c>
      <c r="D49" s="35" t="s">
        <v>7</v>
      </c>
      <c r="E49" s="58">
        <v>2</v>
      </c>
      <c r="F49" s="78">
        <v>61275</v>
      </c>
      <c r="G49" s="78">
        <v>2850</v>
      </c>
      <c r="H49" s="80">
        <v>2</v>
      </c>
      <c r="I49" s="80">
        <f t="shared" si="4"/>
        <v>122550</v>
      </c>
      <c r="J49" s="80">
        <f t="shared" si="0"/>
        <v>2</v>
      </c>
      <c r="K49" s="80">
        <f t="shared" si="5"/>
        <v>5700</v>
      </c>
      <c r="L49" s="80">
        <f t="shared" si="6"/>
        <v>128250</v>
      </c>
    </row>
    <row r="50" spans="1:12" ht="206.25" x14ac:dyDescent="0.2">
      <c r="A50" s="47">
        <v>9</v>
      </c>
      <c r="B50" s="58"/>
      <c r="C50" s="29" t="s">
        <v>108</v>
      </c>
      <c r="D50" s="35" t="s">
        <v>14</v>
      </c>
      <c r="E50" s="58">
        <v>900</v>
      </c>
      <c r="F50" s="78">
        <v>5225</v>
      </c>
      <c r="G50" s="78">
        <v>627</v>
      </c>
      <c r="H50" s="153">
        <v>508.5</v>
      </c>
      <c r="I50" s="80">
        <f t="shared" si="4"/>
        <v>2656912.5</v>
      </c>
      <c r="J50" s="153">
        <f t="shared" si="0"/>
        <v>508.5</v>
      </c>
      <c r="K50" s="80">
        <f t="shared" si="5"/>
        <v>318829.5</v>
      </c>
      <c r="L50" s="80">
        <f t="shared" si="6"/>
        <v>2975742</v>
      </c>
    </row>
    <row r="51" spans="1:12" ht="135.75" customHeight="1" x14ac:dyDescent="0.2">
      <c r="A51" s="47">
        <v>10</v>
      </c>
      <c r="B51" s="56"/>
      <c r="C51" s="29" t="s">
        <v>87</v>
      </c>
      <c r="D51" s="35" t="s">
        <v>14</v>
      </c>
      <c r="E51" s="58">
        <v>900</v>
      </c>
      <c r="F51" s="78">
        <v>5462.5</v>
      </c>
      <c r="G51" s="78">
        <v>522.5</v>
      </c>
      <c r="H51" s="153">
        <v>508.5</v>
      </c>
      <c r="I51" s="80">
        <f t="shared" si="4"/>
        <v>2777681.25</v>
      </c>
      <c r="J51" s="153">
        <f t="shared" si="0"/>
        <v>508.5</v>
      </c>
      <c r="K51" s="80">
        <f t="shared" si="5"/>
        <v>265691.25</v>
      </c>
      <c r="L51" s="80">
        <f t="shared" si="6"/>
        <v>3043372.5</v>
      </c>
    </row>
    <row r="52" spans="1:12" ht="123" customHeight="1" x14ac:dyDescent="0.2">
      <c r="A52" s="47">
        <v>11</v>
      </c>
      <c r="B52" s="58"/>
      <c r="C52" s="29" t="s">
        <v>88</v>
      </c>
      <c r="D52" s="35" t="s">
        <v>14</v>
      </c>
      <c r="E52" s="58">
        <v>60</v>
      </c>
      <c r="F52" s="78">
        <v>5177.5</v>
      </c>
      <c r="G52" s="78">
        <v>522.5</v>
      </c>
      <c r="H52" s="80">
        <v>0</v>
      </c>
      <c r="I52" s="80">
        <f t="shared" si="4"/>
        <v>0</v>
      </c>
      <c r="J52" s="80">
        <f t="shared" si="0"/>
        <v>0</v>
      </c>
      <c r="K52" s="80">
        <f t="shared" si="5"/>
        <v>0</v>
      </c>
      <c r="L52" s="80">
        <f t="shared" si="6"/>
        <v>0</v>
      </c>
    </row>
    <row r="53" spans="1:12" ht="175.5" customHeight="1" x14ac:dyDescent="0.2">
      <c r="A53" s="47">
        <v>12</v>
      </c>
      <c r="B53" s="58"/>
      <c r="C53" s="30" t="s">
        <v>26</v>
      </c>
      <c r="D53" s="38"/>
      <c r="E53" s="54"/>
      <c r="F53" s="93"/>
      <c r="G53" s="93"/>
      <c r="H53" s="93"/>
      <c r="I53" s="93"/>
      <c r="J53" s="80">
        <f t="shared" si="0"/>
        <v>0</v>
      </c>
      <c r="K53" s="93"/>
      <c r="L53" s="104"/>
    </row>
    <row r="54" spans="1:12" ht="37.5" x14ac:dyDescent="0.2">
      <c r="A54" s="46"/>
      <c r="B54" s="58"/>
      <c r="C54" s="27" t="s">
        <v>15</v>
      </c>
      <c r="D54" s="38"/>
      <c r="E54" s="54"/>
      <c r="F54" s="93"/>
      <c r="G54" s="93"/>
      <c r="H54" s="93"/>
      <c r="I54" s="93"/>
      <c r="J54" s="80">
        <f t="shared" si="0"/>
        <v>0</v>
      </c>
      <c r="K54" s="93"/>
      <c r="L54" s="104"/>
    </row>
    <row r="55" spans="1:12" ht="20.45" customHeight="1" x14ac:dyDescent="0.2">
      <c r="A55" s="34"/>
      <c r="B55" s="55">
        <v>12.1</v>
      </c>
      <c r="C55" s="27" t="s">
        <v>27</v>
      </c>
      <c r="D55" s="35" t="s">
        <v>7</v>
      </c>
      <c r="E55" s="105">
        <v>15</v>
      </c>
      <c r="F55" s="78">
        <v>3800</v>
      </c>
      <c r="G55" s="78">
        <v>665</v>
      </c>
      <c r="H55" s="80">
        <v>0</v>
      </c>
      <c r="I55" s="80">
        <f>H55*F55</f>
        <v>0</v>
      </c>
      <c r="J55" s="80">
        <f t="shared" si="0"/>
        <v>0</v>
      </c>
      <c r="K55" s="80">
        <f>J55*G55</f>
        <v>0</v>
      </c>
      <c r="L55" s="80">
        <f>K55+I55</f>
        <v>0</v>
      </c>
    </row>
    <row r="56" spans="1:12" ht="19.5" customHeight="1" x14ac:dyDescent="0.2">
      <c r="A56" s="34"/>
      <c r="B56" s="55">
        <v>12.2</v>
      </c>
      <c r="C56" s="27" t="s">
        <v>16</v>
      </c>
      <c r="D56" s="35" t="s">
        <v>7</v>
      </c>
      <c r="E56" s="58">
        <v>4</v>
      </c>
      <c r="F56" s="78">
        <v>8550</v>
      </c>
      <c r="G56" s="78">
        <v>950</v>
      </c>
      <c r="H56" s="80">
        <v>0</v>
      </c>
      <c r="I56" s="80">
        <f>H56*F56</f>
        <v>0</v>
      </c>
      <c r="J56" s="80">
        <f t="shared" si="0"/>
        <v>0</v>
      </c>
      <c r="K56" s="80">
        <f>J56*G56</f>
        <v>0</v>
      </c>
      <c r="L56" s="80">
        <f>K56+I56</f>
        <v>0</v>
      </c>
    </row>
    <row r="57" spans="1:12" ht="18.75" customHeight="1" x14ac:dyDescent="0.2">
      <c r="A57" s="49"/>
      <c r="B57" s="63"/>
      <c r="C57" s="27" t="s">
        <v>28</v>
      </c>
      <c r="D57" s="38"/>
      <c r="E57" s="54"/>
      <c r="F57" s="93"/>
      <c r="G57" s="93"/>
      <c r="H57" s="93"/>
      <c r="I57" s="93"/>
      <c r="J57" s="80">
        <f t="shared" si="0"/>
        <v>0</v>
      </c>
      <c r="K57" s="93"/>
      <c r="L57" s="104"/>
    </row>
    <row r="58" spans="1:12" ht="19.5" customHeight="1" x14ac:dyDescent="0.2">
      <c r="A58" s="34"/>
      <c r="B58" s="55">
        <v>12.3</v>
      </c>
      <c r="C58" s="27" t="s">
        <v>29</v>
      </c>
      <c r="D58" s="35" t="s">
        <v>7</v>
      </c>
      <c r="E58" s="58">
        <v>2</v>
      </c>
      <c r="F58" s="78">
        <v>4275</v>
      </c>
      <c r="G58" s="78">
        <v>665</v>
      </c>
      <c r="H58" s="80">
        <v>0</v>
      </c>
      <c r="I58" s="80">
        <f>H58*F58</f>
        <v>0</v>
      </c>
      <c r="J58" s="80">
        <f t="shared" si="0"/>
        <v>0</v>
      </c>
      <c r="K58" s="80">
        <f>J58*G58</f>
        <v>0</v>
      </c>
      <c r="L58" s="80">
        <f>K58+I58</f>
        <v>0</v>
      </c>
    </row>
    <row r="59" spans="1:12" ht="19.5" customHeight="1" x14ac:dyDescent="0.2">
      <c r="A59" s="46"/>
      <c r="B59" s="55">
        <v>12.4</v>
      </c>
      <c r="C59" s="27" t="s">
        <v>89</v>
      </c>
      <c r="D59" s="35" t="s">
        <v>30</v>
      </c>
      <c r="E59" s="58">
        <v>2</v>
      </c>
      <c r="F59" s="78">
        <v>2850</v>
      </c>
      <c r="G59" s="78">
        <v>475</v>
      </c>
      <c r="H59" s="80">
        <v>0</v>
      </c>
      <c r="I59" s="80">
        <f>H59*F59</f>
        <v>0</v>
      </c>
      <c r="J59" s="80">
        <f t="shared" si="0"/>
        <v>0</v>
      </c>
      <c r="K59" s="80">
        <f>J59*G59</f>
        <v>0</v>
      </c>
      <c r="L59" s="80">
        <f>K59+I59</f>
        <v>0</v>
      </c>
    </row>
    <row r="60" spans="1:12" ht="18.95" customHeight="1" x14ac:dyDescent="0.2">
      <c r="A60" s="50"/>
      <c r="B60" s="64"/>
      <c r="C60" s="27" t="s">
        <v>109</v>
      </c>
      <c r="D60" s="38"/>
      <c r="E60" s="54"/>
      <c r="F60" s="93"/>
      <c r="G60" s="93"/>
      <c r="H60" s="93"/>
      <c r="I60" s="93"/>
      <c r="J60" s="80">
        <f t="shared" si="0"/>
        <v>0</v>
      </c>
      <c r="K60" s="93"/>
      <c r="L60" s="104"/>
    </row>
    <row r="61" spans="1:12" ht="18.2" customHeight="1" x14ac:dyDescent="0.2">
      <c r="A61" s="34"/>
      <c r="B61" s="55">
        <v>12.5</v>
      </c>
      <c r="C61" s="27" t="s">
        <v>18</v>
      </c>
      <c r="D61" s="35" t="s">
        <v>31</v>
      </c>
      <c r="E61" s="58">
        <v>110</v>
      </c>
      <c r="F61" s="78">
        <v>4275</v>
      </c>
      <c r="G61" s="78">
        <v>665</v>
      </c>
      <c r="H61" s="80">
        <v>0</v>
      </c>
      <c r="I61" s="80">
        <f>H61*F61</f>
        <v>0</v>
      </c>
      <c r="J61" s="80">
        <f t="shared" si="0"/>
        <v>0</v>
      </c>
      <c r="K61" s="80">
        <f>J61*G61</f>
        <v>0</v>
      </c>
      <c r="L61" s="80">
        <f>K61+I61</f>
        <v>0</v>
      </c>
    </row>
    <row r="62" spans="1:12" ht="79.5" customHeight="1" x14ac:dyDescent="0.2">
      <c r="A62" s="45">
        <v>13</v>
      </c>
      <c r="B62" s="61"/>
      <c r="C62" s="27" t="s">
        <v>32</v>
      </c>
      <c r="D62" s="38"/>
      <c r="E62" s="54"/>
      <c r="F62" s="93"/>
      <c r="G62" s="93"/>
      <c r="H62" s="93"/>
      <c r="I62" s="93"/>
      <c r="J62" s="80">
        <f t="shared" si="0"/>
        <v>0</v>
      </c>
      <c r="K62" s="93"/>
      <c r="L62" s="104"/>
    </row>
    <row r="63" spans="1:12" ht="21" customHeight="1" x14ac:dyDescent="0.2">
      <c r="A63" s="46"/>
      <c r="B63" s="56">
        <v>13.1</v>
      </c>
      <c r="C63" s="27" t="s">
        <v>19</v>
      </c>
      <c r="D63" s="35" t="s">
        <v>10</v>
      </c>
      <c r="E63" s="58">
        <v>120</v>
      </c>
      <c r="F63" s="78">
        <v>1377.5</v>
      </c>
      <c r="G63" s="78">
        <v>285</v>
      </c>
      <c r="H63" s="80">
        <v>0</v>
      </c>
      <c r="I63" s="80">
        <f>H63*F63</f>
        <v>0</v>
      </c>
      <c r="J63" s="80">
        <f t="shared" si="0"/>
        <v>0</v>
      </c>
      <c r="K63" s="80">
        <f>J63*G63</f>
        <v>0</v>
      </c>
      <c r="L63" s="80">
        <f>K63+I63</f>
        <v>0</v>
      </c>
    </row>
    <row r="64" spans="1:12" ht="96" customHeight="1" x14ac:dyDescent="0.2">
      <c r="A64" s="47">
        <v>14</v>
      </c>
      <c r="B64" s="58"/>
      <c r="C64" s="30" t="s">
        <v>90</v>
      </c>
      <c r="D64" s="38"/>
      <c r="E64" s="54"/>
      <c r="F64" s="93"/>
      <c r="G64" s="93"/>
      <c r="H64" s="93"/>
      <c r="I64" s="93"/>
      <c r="J64" s="80">
        <f t="shared" si="0"/>
        <v>0</v>
      </c>
      <c r="K64" s="93"/>
      <c r="L64" s="104"/>
    </row>
    <row r="65" spans="1:17" ht="19.350000000000001" customHeight="1" x14ac:dyDescent="0.2">
      <c r="A65" s="46"/>
      <c r="B65" s="56">
        <v>14.1</v>
      </c>
      <c r="C65" s="27" t="s">
        <v>19</v>
      </c>
      <c r="D65" s="35" t="s">
        <v>7</v>
      </c>
      <c r="E65" s="58">
        <v>120</v>
      </c>
      <c r="F65" s="78">
        <v>2612.5</v>
      </c>
      <c r="G65" s="78">
        <v>237.5</v>
      </c>
      <c r="H65" s="80">
        <v>0</v>
      </c>
      <c r="I65" s="80">
        <f>H65*F65</f>
        <v>0</v>
      </c>
      <c r="J65" s="80">
        <f t="shared" si="0"/>
        <v>0</v>
      </c>
      <c r="K65" s="80">
        <f>J65*G65</f>
        <v>0</v>
      </c>
      <c r="L65" s="80">
        <f>K65+I65</f>
        <v>0</v>
      </c>
    </row>
    <row r="66" spans="1:17" ht="120" customHeight="1" x14ac:dyDescent="0.2">
      <c r="A66" s="47">
        <v>15</v>
      </c>
      <c r="B66" s="58"/>
      <c r="C66" s="29" t="s">
        <v>91</v>
      </c>
      <c r="D66" s="35" t="s">
        <v>30</v>
      </c>
      <c r="E66" s="54">
        <v>6</v>
      </c>
      <c r="F66" s="78">
        <v>43225</v>
      </c>
      <c r="G66" s="78">
        <v>4750</v>
      </c>
      <c r="H66" s="80">
        <v>0</v>
      </c>
      <c r="I66" s="80">
        <f>H66*F66</f>
        <v>0</v>
      </c>
      <c r="J66" s="80">
        <f t="shared" si="0"/>
        <v>0</v>
      </c>
      <c r="K66" s="80">
        <f>J66*G66</f>
        <v>0</v>
      </c>
      <c r="L66" s="80">
        <f>K66+I66</f>
        <v>0</v>
      </c>
    </row>
    <row r="67" spans="1:17" ht="157.5" customHeight="1" x14ac:dyDescent="0.2">
      <c r="A67" s="47">
        <v>16</v>
      </c>
      <c r="B67" s="58"/>
      <c r="C67" s="29" t="s">
        <v>92</v>
      </c>
      <c r="D67" s="35" t="s">
        <v>20</v>
      </c>
      <c r="E67" s="54">
        <v>1</v>
      </c>
      <c r="F67" s="78">
        <v>19000</v>
      </c>
      <c r="G67" s="78">
        <v>14250</v>
      </c>
      <c r="H67" s="153">
        <v>0.5</v>
      </c>
      <c r="I67" s="80">
        <f>H67*F67</f>
        <v>9500</v>
      </c>
      <c r="J67" s="153">
        <f t="shared" si="0"/>
        <v>0.5</v>
      </c>
      <c r="K67" s="80">
        <f>J67*G67</f>
        <v>7125</v>
      </c>
      <c r="L67" s="80">
        <f>K67+I67</f>
        <v>16625</v>
      </c>
    </row>
    <row r="68" spans="1:17" ht="168.75" x14ac:dyDescent="0.2">
      <c r="A68" s="47">
        <v>17</v>
      </c>
      <c r="B68" s="58"/>
      <c r="C68" s="29" t="s">
        <v>110</v>
      </c>
      <c r="D68" s="35" t="s">
        <v>33</v>
      </c>
      <c r="E68" s="106">
        <v>1</v>
      </c>
      <c r="F68" s="78">
        <v>0</v>
      </c>
      <c r="G68" s="78">
        <v>47500</v>
      </c>
      <c r="H68" s="80"/>
      <c r="I68" s="80">
        <f>H68*F68</f>
        <v>0</v>
      </c>
      <c r="J68" s="80">
        <f t="shared" si="0"/>
        <v>0</v>
      </c>
      <c r="K68" s="80">
        <f>J68*G68</f>
        <v>0</v>
      </c>
      <c r="L68" s="80">
        <f>K68+I68</f>
        <v>0</v>
      </c>
    </row>
    <row r="69" spans="1:17" ht="150" x14ac:dyDescent="0.2">
      <c r="A69" s="47">
        <v>18</v>
      </c>
      <c r="B69" s="58"/>
      <c r="C69" s="32" t="s">
        <v>111</v>
      </c>
      <c r="D69" s="35" t="s">
        <v>33</v>
      </c>
      <c r="E69" s="106">
        <v>1</v>
      </c>
      <c r="F69" s="78">
        <v>9500</v>
      </c>
      <c r="G69" s="78">
        <v>14250</v>
      </c>
      <c r="H69" s="169">
        <v>0.5</v>
      </c>
      <c r="I69" s="80">
        <f>H69*F69</f>
        <v>4750</v>
      </c>
      <c r="J69" s="169">
        <f t="shared" si="0"/>
        <v>0.5</v>
      </c>
      <c r="K69" s="80">
        <f t="shared" ref="K69" si="7">J69+H69</f>
        <v>1</v>
      </c>
      <c r="L69" s="80">
        <f>K69+I69</f>
        <v>4751</v>
      </c>
    </row>
    <row r="70" spans="1:17" s="139" customFormat="1" ht="27" customHeight="1" x14ac:dyDescent="0.2">
      <c r="A70" s="133"/>
      <c r="B70" s="134"/>
      <c r="C70" s="135" t="s">
        <v>153</v>
      </c>
      <c r="D70" s="136"/>
      <c r="E70" s="134"/>
      <c r="F70" s="137"/>
      <c r="G70" s="138"/>
      <c r="H70" s="138"/>
      <c r="I70" s="91">
        <f t="shared" ref="I70:K70" si="8">SUM(I6:I69)</f>
        <v>11122433.75</v>
      </c>
      <c r="J70" s="91"/>
      <c r="K70" s="91">
        <f t="shared" si="8"/>
        <v>756946.75</v>
      </c>
      <c r="L70" s="91">
        <f>SUM(L6:L69)</f>
        <v>11879380.5</v>
      </c>
      <c r="O70" s="141">
        <f>L70/95%</f>
        <v>12504611.052631579</v>
      </c>
      <c r="P70" s="141">
        <f>O70*5%</f>
        <v>625230.55263157899</v>
      </c>
      <c r="Q70" s="141">
        <f>O70-P70</f>
        <v>11879380.5</v>
      </c>
    </row>
  </sheetData>
  <mergeCells count="6">
    <mergeCell ref="M13:M20"/>
    <mergeCell ref="M21:M22"/>
    <mergeCell ref="A1:F1"/>
    <mergeCell ref="G1:L1"/>
    <mergeCell ref="A2:G2"/>
    <mergeCell ref="H2:L2"/>
  </mergeCells>
  <phoneticPr fontId="35" type="noConversion"/>
  <pageMargins left="0.7" right="0.7" top="0.75" bottom="0.75" header="0.3" footer="0.3"/>
  <pageSetup scale="63"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P24"/>
  <sheetViews>
    <sheetView topLeftCell="A7" zoomScaleNormal="100" workbookViewId="0">
      <selection activeCell="G21" sqref="G21"/>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7" width="14.1640625" style="67" customWidth="1"/>
    <col min="8" max="8" width="17.33203125" style="67" customWidth="1"/>
    <col min="9" max="10" width="14.1640625" style="67" customWidth="1"/>
    <col min="11" max="11" width="17.5" style="67" customWidth="1"/>
    <col min="12" max="13" width="9.33203125" style="67"/>
    <col min="14" max="16" width="19.33203125" style="67" customWidth="1"/>
    <col min="17" max="16384" width="9.33203125" style="67"/>
  </cols>
  <sheetData>
    <row r="1" spans="1:11" ht="78.75" customHeight="1" x14ac:dyDescent="0.2">
      <c r="A1" s="201" t="s">
        <v>167</v>
      </c>
      <c r="B1" s="201"/>
      <c r="C1" s="201"/>
      <c r="D1" s="201"/>
      <c r="E1" s="201"/>
      <c r="F1" s="202"/>
      <c r="G1" s="202"/>
      <c r="H1" s="202"/>
      <c r="I1" s="202"/>
      <c r="J1" s="202"/>
      <c r="K1" s="202"/>
    </row>
    <row r="2" spans="1:11" ht="28.5" x14ac:dyDescent="0.2">
      <c r="A2" s="200" t="s">
        <v>154</v>
      </c>
      <c r="B2" s="200"/>
      <c r="C2" s="200"/>
      <c r="D2" s="200"/>
      <c r="E2" s="200"/>
      <c r="F2" s="200"/>
      <c r="G2" s="188" t="s">
        <v>155</v>
      </c>
      <c r="H2" s="188"/>
      <c r="I2" s="188"/>
      <c r="J2" s="188"/>
      <c r="K2" s="188"/>
    </row>
    <row r="3" spans="1:11" ht="31.5" x14ac:dyDescent="0.2">
      <c r="A3" s="69" t="s">
        <v>116</v>
      </c>
      <c r="B3" s="143" t="s">
        <v>45</v>
      </c>
      <c r="C3" s="69" t="s">
        <v>118</v>
      </c>
      <c r="D3" s="69" t="s">
        <v>119</v>
      </c>
      <c r="E3" s="149" t="s">
        <v>163</v>
      </c>
      <c r="F3" s="150" t="s">
        <v>164</v>
      </c>
      <c r="G3" s="151" t="s">
        <v>159</v>
      </c>
      <c r="H3" s="151" t="s">
        <v>160</v>
      </c>
      <c r="I3" s="151" t="s">
        <v>159</v>
      </c>
      <c r="J3" s="151" t="s">
        <v>161</v>
      </c>
      <c r="K3" s="151" t="s">
        <v>162</v>
      </c>
    </row>
    <row r="4" spans="1:11" s="6" customFormat="1" ht="144.75" customHeight="1" x14ac:dyDescent="0.3">
      <c r="A4" s="203" t="s">
        <v>120</v>
      </c>
      <c r="B4" s="73" t="s">
        <v>121</v>
      </c>
      <c r="C4" s="74" t="s">
        <v>6</v>
      </c>
      <c r="D4" s="75">
        <v>1</v>
      </c>
      <c r="E4" s="152"/>
      <c r="F4" s="152"/>
      <c r="G4" s="152"/>
      <c r="H4" s="152">
        <f>G4*E4</f>
        <v>0</v>
      </c>
      <c r="I4" s="152"/>
      <c r="J4" s="152">
        <f>I4*F4</f>
        <v>0</v>
      </c>
      <c r="K4" s="152">
        <f>J4+H4</f>
        <v>0</v>
      </c>
    </row>
    <row r="5" spans="1:11" s="6" customFormat="1" ht="47.25" x14ac:dyDescent="0.25">
      <c r="A5" s="204"/>
      <c r="B5" s="73" t="s">
        <v>122</v>
      </c>
      <c r="C5" s="74"/>
      <c r="D5" s="75"/>
      <c r="E5" s="11"/>
      <c r="F5" s="11"/>
      <c r="G5" s="11"/>
      <c r="H5" s="11"/>
      <c r="I5" s="11"/>
      <c r="J5" s="11"/>
      <c r="K5" s="11"/>
    </row>
    <row r="6" spans="1:11" s="6" customFormat="1" ht="110.25" x14ac:dyDescent="0.2">
      <c r="A6" s="204"/>
      <c r="B6" s="73" t="s">
        <v>123</v>
      </c>
      <c r="C6" s="76"/>
      <c r="D6" s="76"/>
      <c r="E6" s="11"/>
      <c r="F6" s="11"/>
      <c r="G6" s="11"/>
      <c r="H6" s="11"/>
      <c r="I6" s="11"/>
      <c r="J6" s="11"/>
      <c r="K6" s="11"/>
    </row>
    <row r="7" spans="1:11" s="6" customFormat="1" ht="18.75" x14ac:dyDescent="0.2">
      <c r="A7" s="204"/>
      <c r="B7" s="11" t="s">
        <v>54</v>
      </c>
      <c r="C7" s="76" t="s">
        <v>10</v>
      </c>
      <c r="D7" s="76">
        <v>250</v>
      </c>
      <c r="E7" s="80">
        <v>2850</v>
      </c>
      <c r="F7" s="80">
        <v>712.5</v>
      </c>
      <c r="G7" s="154">
        <v>215.92</v>
      </c>
      <c r="H7" s="66">
        <f t="shared" ref="H7:H21" si="0">G7*E7</f>
        <v>615372</v>
      </c>
      <c r="I7" s="154">
        <f>G7</f>
        <v>215.92</v>
      </c>
      <c r="J7" s="66">
        <f t="shared" ref="J7:J21" si="1">I7*F7</f>
        <v>153843</v>
      </c>
      <c r="K7" s="66">
        <f t="shared" ref="K7:K21" si="2">J7+H7</f>
        <v>769215</v>
      </c>
    </row>
    <row r="8" spans="1:11" s="6" customFormat="1" ht="18.75" x14ac:dyDescent="0.2">
      <c r="A8" s="204"/>
      <c r="B8" s="11" t="s">
        <v>53</v>
      </c>
      <c r="C8" s="76" t="s">
        <v>10</v>
      </c>
      <c r="D8" s="76">
        <v>25</v>
      </c>
      <c r="E8" s="80">
        <v>3562.5</v>
      </c>
      <c r="F8" s="80">
        <v>760</v>
      </c>
      <c r="G8" s="154">
        <v>23.45</v>
      </c>
      <c r="H8" s="66">
        <f t="shared" si="0"/>
        <v>83540.625</v>
      </c>
      <c r="I8" s="154">
        <f t="shared" ref="I8:I20" si="3">G8</f>
        <v>23.45</v>
      </c>
      <c r="J8" s="66">
        <f t="shared" si="1"/>
        <v>17822</v>
      </c>
      <c r="K8" s="66">
        <f t="shared" si="2"/>
        <v>101362.625</v>
      </c>
    </row>
    <row r="9" spans="1:11" s="6" customFormat="1" ht="18.75" x14ac:dyDescent="0.2">
      <c r="A9" s="204"/>
      <c r="B9" s="12" t="s">
        <v>55</v>
      </c>
      <c r="C9" s="76" t="s">
        <v>10</v>
      </c>
      <c r="D9" s="76">
        <v>30</v>
      </c>
      <c r="E9" s="80">
        <v>4275</v>
      </c>
      <c r="F9" s="80">
        <v>855</v>
      </c>
      <c r="G9" s="154">
        <v>10.66</v>
      </c>
      <c r="H9" s="66">
        <f t="shared" si="0"/>
        <v>45571.5</v>
      </c>
      <c r="I9" s="154">
        <f t="shared" si="3"/>
        <v>10.66</v>
      </c>
      <c r="J9" s="66">
        <f t="shared" si="1"/>
        <v>9114.2999999999993</v>
      </c>
      <c r="K9" s="66">
        <f t="shared" si="2"/>
        <v>54685.8</v>
      </c>
    </row>
    <row r="10" spans="1:11" s="6" customFormat="1" ht="18.75" x14ac:dyDescent="0.2">
      <c r="A10" s="204"/>
      <c r="B10" s="12" t="s">
        <v>56</v>
      </c>
      <c r="C10" s="76" t="s">
        <v>10</v>
      </c>
      <c r="D10" s="76">
        <v>30</v>
      </c>
      <c r="E10" s="80">
        <v>5652.5</v>
      </c>
      <c r="F10" s="80">
        <v>950</v>
      </c>
      <c r="G10" s="154">
        <v>23.93</v>
      </c>
      <c r="H10" s="66">
        <f t="shared" si="0"/>
        <v>135264.32500000001</v>
      </c>
      <c r="I10" s="154">
        <f t="shared" si="3"/>
        <v>23.93</v>
      </c>
      <c r="J10" s="66">
        <f t="shared" si="1"/>
        <v>22733.5</v>
      </c>
      <c r="K10" s="66">
        <f t="shared" si="2"/>
        <v>157997.82500000001</v>
      </c>
    </row>
    <row r="11" spans="1:11" s="6" customFormat="1" ht="18.75" x14ac:dyDescent="0.2">
      <c r="A11" s="204"/>
      <c r="B11" s="12" t="s">
        <v>58</v>
      </c>
      <c r="C11" s="76" t="s">
        <v>10</v>
      </c>
      <c r="D11" s="76">
        <v>30</v>
      </c>
      <c r="E11" s="80">
        <v>9262.5</v>
      </c>
      <c r="F11" s="80">
        <v>1045</v>
      </c>
      <c r="G11" s="154">
        <v>49.72</v>
      </c>
      <c r="H11" s="66">
        <f t="shared" si="0"/>
        <v>460531.5</v>
      </c>
      <c r="I11" s="154">
        <f t="shared" si="3"/>
        <v>49.72</v>
      </c>
      <c r="J11" s="66">
        <f t="shared" si="1"/>
        <v>51957.4</v>
      </c>
      <c r="K11" s="66">
        <f t="shared" si="2"/>
        <v>512488.9</v>
      </c>
    </row>
    <row r="12" spans="1:11" s="6" customFormat="1" ht="18.75" x14ac:dyDescent="0.2">
      <c r="A12" s="204"/>
      <c r="B12" s="12" t="s">
        <v>57</v>
      </c>
      <c r="C12" s="76" t="s">
        <v>10</v>
      </c>
      <c r="D12" s="76">
        <v>35</v>
      </c>
      <c r="E12" s="80">
        <v>12112.5</v>
      </c>
      <c r="F12" s="80">
        <v>1140</v>
      </c>
      <c r="G12" s="154">
        <v>6.2</v>
      </c>
      <c r="H12" s="66">
        <f t="shared" si="0"/>
        <v>75097.5</v>
      </c>
      <c r="I12" s="154">
        <f t="shared" si="3"/>
        <v>6.2</v>
      </c>
      <c r="J12" s="66">
        <f t="shared" si="1"/>
        <v>7068</v>
      </c>
      <c r="K12" s="66">
        <f t="shared" si="2"/>
        <v>82165.5</v>
      </c>
    </row>
    <row r="13" spans="1:11" s="6" customFormat="1" ht="18.75" x14ac:dyDescent="0.2">
      <c r="A13" s="204"/>
      <c r="B13" s="12" t="s">
        <v>124</v>
      </c>
      <c r="C13" s="76" t="s">
        <v>10</v>
      </c>
      <c r="D13" s="76">
        <v>2</v>
      </c>
      <c r="E13" s="80">
        <v>15675</v>
      </c>
      <c r="F13" s="80">
        <v>1425</v>
      </c>
      <c r="G13" s="154">
        <v>8.2799999999999994</v>
      </c>
      <c r="H13" s="66">
        <f t="shared" si="0"/>
        <v>129788.99999999999</v>
      </c>
      <c r="I13" s="154">
        <f t="shared" si="3"/>
        <v>8.2799999999999994</v>
      </c>
      <c r="J13" s="66">
        <f t="shared" si="1"/>
        <v>11798.999999999998</v>
      </c>
      <c r="K13" s="66">
        <f t="shared" si="2"/>
        <v>141587.99999999997</v>
      </c>
    </row>
    <row r="14" spans="1:11" s="6" customFormat="1" ht="47.25" x14ac:dyDescent="0.2">
      <c r="A14" s="71"/>
      <c r="B14" s="11" t="s">
        <v>135</v>
      </c>
      <c r="C14" s="76" t="s">
        <v>133</v>
      </c>
      <c r="D14" s="76">
        <v>87</v>
      </c>
      <c r="E14" s="80">
        <v>7647.5</v>
      </c>
      <c r="F14" s="80">
        <v>475</v>
      </c>
      <c r="G14" s="66">
        <v>70</v>
      </c>
      <c r="H14" s="66">
        <f t="shared" si="0"/>
        <v>535325</v>
      </c>
      <c r="I14" s="66">
        <f t="shared" si="3"/>
        <v>70</v>
      </c>
      <c r="J14" s="66">
        <f t="shared" si="1"/>
        <v>33250</v>
      </c>
      <c r="K14" s="66">
        <f t="shared" si="2"/>
        <v>568575</v>
      </c>
    </row>
    <row r="15" spans="1:11" s="6" customFormat="1" ht="47.25" x14ac:dyDescent="0.2">
      <c r="A15" s="71"/>
      <c r="B15" s="11" t="s">
        <v>126</v>
      </c>
      <c r="C15" s="76" t="s">
        <v>133</v>
      </c>
      <c r="D15" s="76">
        <v>1</v>
      </c>
      <c r="E15" s="80">
        <v>35150</v>
      </c>
      <c r="F15" s="80">
        <v>475</v>
      </c>
      <c r="G15" s="66">
        <v>0</v>
      </c>
      <c r="H15" s="66">
        <f t="shared" si="0"/>
        <v>0</v>
      </c>
      <c r="I15" s="66">
        <f t="shared" si="3"/>
        <v>0</v>
      </c>
      <c r="J15" s="66">
        <f t="shared" si="1"/>
        <v>0</v>
      </c>
      <c r="K15" s="66">
        <f t="shared" si="2"/>
        <v>0</v>
      </c>
    </row>
    <row r="16" spans="1:11" s="157" customFormat="1" ht="31.5" x14ac:dyDescent="0.2">
      <c r="A16" s="155"/>
      <c r="B16" s="156" t="s">
        <v>127</v>
      </c>
      <c r="C16" s="52" t="s">
        <v>133</v>
      </c>
      <c r="D16" s="52">
        <v>1</v>
      </c>
      <c r="E16" s="80">
        <v>56050</v>
      </c>
      <c r="F16" s="80">
        <v>475</v>
      </c>
      <c r="G16" s="66">
        <v>0</v>
      </c>
      <c r="H16" s="66">
        <f t="shared" si="0"/>
        <v>0</v>
      </c>
      <c r="I16" s="66">
        <f t="shared" si="3"/>
        <v>0</v>
      </c>
      <c r="J16" s="66">
        <f t="shared" si="1"/>
        <v>0</v>
      </c>
      <c r="K16" s="66">
        <f t="shared" si="2"/>
        <v>0</v>
      </c>
    </row>
    <row r="17" spans="1:16" s="157" customFormat="1" ht="89.25" customHeight="1" x14ac:dyDescent="0.2">
      <c r="A17" s="155"/>
      <c r="B17" s="156" t="s">
        <v>134</v>
      </c>
      <c r="C17" s="52" t="s">
        <v>6</v>
      </c>
      <c r="D17" s="52">
        <v>1</v>
      </c>
      <c r="E17" s="80">
        <v>33250</v>
      </c>
      <c r="F17" s="80">
        <v>14250</v>
      </c>
      <c r="G17" s="66">
        <v>0</v>
      </c>
      <c r="H17" s="66">
        <f t="shared" si="0"/>
        <v>0</v>
      </c>
      <c r="I17" s="66">
        <f t="shared" si="3"/>
        <v>0</v>
      </c>
      <c r="J17" s="66">
        <f t="shared" si="1"/>
        <v>0</v>
      </c>
      <c r="K17" s="66">
        <f t="shared" si="2"/>
        <v>0</v>
      </c>
    </row>
    <row r="18" spans="1:16" s="6" customFormat="1" ht="46.5" customHeight="1" x14ac:dyDescent="0.2">
      <c r="A18" s="72"/>
      <c r="B18" s="73" t="s">
        <v>130</v>
      </c>
      <c r="C18" s="76" t="s">
        <v>6</v>
      </c>
      <c r="D18" s="76">
        <v>1</v>
      </c>
      <c r="E18" s="80">
        <v>9500</v>
      </c>
      <c r="F18" s="80">
        <v>9500</v>
      </c>
      <c r="G18" s="170">
        <v>0.5</v>
      </c>
      <c r="H18" s="66">
        <f t="shared" si="0"/>
        <v>4750</v>
      </c>
      <c r="I18" s="170">
        <f t="shared" si="3"/>
        <v>0.5</v>
      </c>
      <c r="J18" s="66">
        <f t="shared" si="1"/>
        <v>4750</v>
      </c>
      <c r="K18" s="66">
        <f t="shared" si="2"/>
        <v>9500</v>
      </c>
    </row>
    <row r="19" spans="1:16" s="6" customFormat="1" ht="31.5" x14ac:dyDescent="0.2">
      <c r="A19" s="72"/>
      <c r="B19" s="73" t="s">
        <v>128</v>
      </c>
      <c r="C19" s="76" t="s">
        <v>6</v>
      </c>
      <c r="D19" s="76">
        <v>1</v>
      </c>
      <c r="E19" s="80">
        <v>19000</v>
      </c>
      <c r="F19" s="80">
        <v>19000</v>
      </c>
      <c r="G19" s="170">
        <v>0.8</v>
      </c>
      <c r="H19" s="66">
        <f t="shared" si="0"/>
        <v>15200</v>
      </c>
      <c r="I19" s="170">
        <f t="shared" si="3"/>
        <v>0.8</v>
      </c>
      <c r="J19" s="66">
        <f t="shared" si="1"/>
        <v>15200</v>
      </c>
      <c r="K19" s="66">
        <f t="shared" si="2"/>
        <v>30400</v>
      </c>
    </row>
    <row r="20" spans="1:16" s="6" customFormat="1" ht="31.5" x14ac:dyDescent="0.2">
      <c r="A20" s="72"/>
      <c r="B20" s="73" t="s">
        <v>129</v>
      </c>
      <c r="C20" s="76" t="s">
        <v>6</v>
      </c>
      <c r="D20" s="76">
        <v>1</v>
      </c>
      <c r="E20" s="80">
        <v>19000</v>
      </c>
      <c r="F20" s="80">
        <v>28500</v>
      </c>
      <c r="G20" s="66">
        <v>1</v>
      </c>
      <c r="H20" s="66">
        <f t="shared" si="0"/>
        <v>19000</v>
      </c>
      <c r="I20" s="66">
        <f t="shared" si="3"/>
        <v>1</v>
      </c>
      <c r="J20" s="66">
        <f t="shared" si="1"/>
        <v>28500</v>
      </c>
      <c r="K20" s="66">
        <f t="shared" si="2"/>
        <v>47500</v>
      </c>
    </row>
    <row r="21" spans="1:16" s="6" customFormat="1" ht="31.5" x14ac:dyDescent="0.2">
      <c r="A21" s="72"/>
      <c r="B21" s="73" t="s">
        <v>131</v>
      </c>
      <c r="C21" s="76" t="s">
        <v>6</v>
      </c>
      <c r="D21" s="76">
        <v>1</v>
      </c>
      <c r="E21" s="80">
        <v>0</v>
      </c>
      <c r="F21" s="80">
        <v>19000</v>
      </c>
      <c r="G21" s="66">
        <v>1</v>
      </c>
      <c r="H21" s="66">
        <f t="shared" si="0"/>
        <v>0</v>
      </c>
      <c r="I21" s="171">
        <v>0.8</v>
      </c>
      <c r="J21" s="66">
        <f t="shared" si="1"/>
        <v>15200</v>
      </c>
      <c r="K21" s="66">
        <f t="shared" si="2"/>
        <v>15200</v>
      </c>
      <c r="M21" s="6" t="s">
        <v>168</v>
      </c>
    </row>
    <row r="22" spans="1:16" s="6" customFormat="1" ht="18.75" x14ac:dyDescent="0.3">
      <c r="A22" s="70"/>
      <c r="B22" s="110" t="s">
        <v>132</v>
      </c>
      <c r="C22" s="109"/>
      <c r="D22" s="109"/>
      <c r="E22" s="109"/>
      <c r="F22" s="111"/>
      <c r="G22" s="111"/>
      <c r="H22" s="111">
        <f t="shared" ref="H22:J22" si="4">SUM(H4:H21)</f>
        <v>2119441.4500000002</v>
      </c>
      <c r="I22" s="111"/>
      <c r="J22" s="111">
        <f t="shared" si="4"/>
        <v>371237.19999999995</v>
      </c>
      <c r="K22" s="111">
        <f>SUM(K4:K21)</f>
        <v>2490678.65</v>
      </c>
      <c r="N22" s="141"/>
      <c r="O22" s="141"/>
      <c r="P22" s="141"/>
    </row>
    <row r="23" spans="1:16" ht="13.5" customHeight="1" x14ac:dyDescent="0.2">
      <c r="A23" s="205"/>
      <c r="B23" s="205"/>
      <c r="C23" s="205"/>
      <c r="D23" s="205"/>
      <c r="E23" s="205"/>
      <c r="F23" s="206"/>
      <c r="G23" s="206"/>
      <c r="H23" s="206"/>
      <c r="I23" s="206"/>
      <c r="J23" s="206"/>
      <c r="K23" s="206"/>
    </row>
    <row r="24" spans="1:16" ht="14.25" x14ac:dyDescent="0.2">
      <c r="A24" s="198"/>
      <c r="B24" s="198"/>
      <c r="C24" s="198"/>
      <c r="D24" s="198"/>
      <c r="E24" s="198"/>
      <c r="F24" s="199"/>
      <c r="G24" s="199"/>
      <c r="H24" s="199"/>
      <c r="I24" s="199"/>
      <c r="J24" s="199"/>
      <c r="K24" s="199"/>
    </row>
  </sheetData>
  <mergeCells count="9">
    <mergeCell ref="A24:E24"/>
    <mergeCell ref="F24:K24"/>
    <mergeCell ref="A2:F2"/>
    <mergeCell ref="G2:K2"/>
    <mergeCell ref="A1:E1"/>
    <mergeCell ref="F1:K1"/>
    <mergeCell ref="A4:A13"/>
    <mergeCell ref="A23:E23"/>
    <mergeCell ref="F23:K23"/>
  </mergeCells>
  <pageMargins left="0.7" right="0.7" top="0.75" bottom="0.75" header="0.3" footer="0.3"/>
  <pageSetup scale="68"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P25"/>
  <sheetViews>
    <sheetView topLeftCell="A22" zoomScaleNormal="100" workbookViewId="0">
      <selection activeCell="K27" sqref="K27"/>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7" width="14.1640625" style="67" customWidth="1"/>
    <col min="8" max="8" width="16.5" style="67" customWidth="1"/>
    <col min="9" max="10" width="14.1640625" style="67" customWidth="1"/>
    <col min="11" max="11" width="17.5" style="67" customWidth="1"/>
    <col min="12" max="13" width="9.33203125" style="67"/>
    <col min="14" max="14" width="18.1640625" style="67" customWidth="1"/>
    <col min="15" max="16" width="14.33203125" style="67" customWidth="1"/>
    <col min="17" max="16384" width="9.33203125" style="67"/>
  </cols>
  <sheetData>
    <row r="1" spans="1:13" ht="78.75" customHeight="1" x14ac:dyDescent="0.2">
      <c r="A1" s="201" t="s">
        <v>115</v>
      </c>
      <c r="B1" s="201"/>
      <c r="C1" s="201"/>
      <c r="D1" s="201"/>
      <c r="E1" s="201"/>
      <c r="F1" s="202"/>
      <c r="G1" s="202"/>
      <c r="H1" s="202"/>
      <c r="I1" s="202"/>
      <c r="J1" s="202"/>
      <c r="K1" s="202"/>
    </row>
    <row r="2" spans="1:13" ht="28.5" x14ac:dyDescent="0.2">
      <c r="A2" s="200" t="s">
        <v>154</v>
      </c>
      <c r="B2" s="200"/>
      <c r="C2" s="200"/>
      <c r="D2" s="200"/>
      <c r="E2" s="200"/>
      <c r="F2" s="200"/>
      <c r="G2" s="188" t="s">
        <v>155</v>
      </c>
      <c r="H2" s="188"/>
      <c r="I2" s="188"/>
      <c r="J2" s="188"/>
      <c r="K2" s="188"/>
    </row>
    <row r="3" spans="1:13" ht="31.5" x14ac:dyDescent="0.2">
      <c r="A3" s="69" t="s">
        <v>116</v>
      </c>
      <c r="B3" s="143" t="s">
        <v>45</v>
      </c>
      <c r="C3" s="69" t="s">
        <v>118</v>
      </c>
      <c r="D3" s="69" t="s">
        <v>119</v>
      </c>
      <c r="E3" s="149" t="s">
        <v>163</v>
      </c>
      <c r="F3" s="150" t="s">
        <v>164</v>
      </c>
      <c r="G3" s="151" t="s">
        <v>159</v>
      </c>
      <c r="H3" s="151" t="s">
        <v>160</v>
      </c>
      <c r="I3" s="151" t="s">
        <v>159</v>
      </c>
      <c r="J3" s="151" t="s">
        <v>161</v>
      </c>
      <c r="K3" s="151" t="s">
        <v>162</v>
      </c>
    </row>
    <row r="4" spans="1:13" s="6" customFormat="1" ht="144.75" customHeight="1" x14ac:dyDescent="0.25">
      <c r="A4" s="203" t="s">
        <v>120</v>
      </c>
      <c r="B4" s="73" t="s">
        <v>121</v>
      </c>
      <c r="C4" s="74" t="s">
        <v>6</v>
      </c>
      <c r="D4" s="75">
        <v>1</v>
      </c>
      <c r="E4" s="81"/>
      <c r="F4" s="81"/>
      <c r="G4" s="81"/>
      <c r="H4" s="81">
        <f>G4*E4</f>
        <v>0</v>
      </c>
      <c r="I4" s="81"/>
      <c r="J4" s="81">
        <f>I4*F4</f>
        <v>0</v>
      </c>
      <c r="K4" s="81">
        <f>J4+H4</f>
        <v>0</v>
      </c>
    </row>
    <row r="5" spans="1:13" s="6" customFormat="1" ht="47.25" x14ac:dyDescent="0.25">
      <c r="A5" s="204"/>
      <c r="B5" s="73" t="s">
        <v>122</v>
      </c>
      <c r="C5" s="74"/>
      <c r="D5" s="75"/>
      <c r="E5" s="11"/>
      <c r="F5" s="11"/>
      <c r="G5" s="11"/>
      <c r="H5" s="11"/>
      <c r="I5" s="11"/>
      <c r="J5" s="11"/>
      <c r="K5" s="11"/>
    </row>
    <row r="6" spans="1:13" s="6" customFormat="1" ht="110.25" x14ac:dyDescent="0.2">
      <c r="A6" s="204"/>
      <c r="B6" s="73" t="s">
        <v>123</v>
      </c>
      <c r="C6" s="76"/>
      <c r="D6" s="76"/>
      <c r="E6" s="11"/>
      <c r="F6" s="11"/>
      <c r="G6" s="11"/>
      <c r="H6" s="11"/>
      <c r="I6" s="11"/>
      <c r="J6" s="11"/>
      <c r="K6" s="11"/>
    </row>
    <row r="7" spans="1:13" s="6" customFormat="1" ht="18.75" x14ac:dyDescent="0.2">
      <c r="A7" s="204"/>
      <c r="B7" s="11" t="s">
        <v>54</v>
      </c>
      <c r="C7" s="76" t="s">
        <v>10</v>
      </c>
      <c r="D7" s="76">
        <v>230</v>
      </c>
      <c r="E7" s="80">
        <v>2850</v>
      </c>
      <c r="F7" s="80">
        <v>712.5</v>
      </c>
      <c r="G7" s="154">
        <v>147</v>
      </c>
      <c r="H7" s="80">
        <f t="shared" ref="H7:H22" si="0">G7*E7</f>
        <v>418950</v>
      </c>
      <c r="I7" s="154">
        <f>G7</f>
        <v>147</v>
      </c>
      <c r="J7" s="80">
        <f t="shared" ref="J7:J22" si="1">I7*F7</f>
        <v>104737.5</v>
      </c>
      <c r="K7" s="80">
        <f t="shared" ref="K7:K22" si="2">J7+H7</f>
        <v>523687.5</v>
      </c>
    </row>
    <row r="8" spans="1:13" s="6" customFormat="1" ht="18.75" x14ac:dyDescent="0.2">
      <c r="A8" s="204"/>
      <c r="B8" s="11" t="s">
        <v>53</v>
      </c>
      <c r="C8" s="76" t="s">
        <v>10</v>
      </c>
      <c r="D8" s="76">
        <v>15</v>
      </c>
      <c r="E8" s="80">
        <v>3562.5</v>
      </c>
      <c r="F8" s="80">
        <v>760</v>
      </c>
      <c r="G8" s="154">
        <v>20.34</v>
      </c>
      <c r="H8" s="80">
        <f t="shared" si="0"/>
        <v>72461.25</v>
      </c>
      <c r="I8" s="154">
        <f t="shared" ref="I8:I22" si="3">G8</f>
        <v>20.34</v>
      </c>
      <c r="J8" s="80">
        <f t="shared" si="1"/>
        <v>15458.4</v>
      </c>
      <c r="K8" s="80">
        <f t="shared" si="2"/>
        <v>87919.65</v>
      </c>
    </row>
    <row r="9" spans="1:13" s="6" customFormat="1" ht="18.75" x14ac:dyDescent="0.2">
      <c r="A9" s="204"/>
      <c r="B9" s="12" t="s">
        <v>55</v>
      </c>
      <c r="C9" s="76" t="s">
        <v>10</v>
      </c>
      <c r="D9" s="76">
        <v>20</v>
      </c>
      <c r="E9" s="80">
        <v>4275</v>
      </c>
      <c r="F9" s="80">
        <v>855</v>
      </c>
      <c r="G9" s="154">
        <v>3.63</v>
      </c>
      <c r="H9" s="80">
        <f t="shared" si="0"/>
        <v>15518.25</v>
      </c>
      <c r="I9" s="154">
        <f t="shared" si="3"/>
        <v>3.63</v>
      </c>
      <c r="J9" s="80">
        <f t="shared" si="1"/>
        <v>3103.65</v>
      </c>
      <c r="K9" s="80">
        <f t="shared" si="2"/>
        <v>18621.900000000001</v>
      </c>
    </row>
    <row r="10" spans="1:13" s="6" customFormat="1" ht="18.75" x14ac:dyDescent="0.2">
      <c r="A10" s="204"/>
      <c r="B10" s="12" t="s">
        <v>56</v>
      </c>
      <c r="C10" s="76" t="s">
        <v>10</v>
      </c>
      <c r="D10" s="76">
        <v>25</v>
      </c>
      <c r="E10" s="80">
        <v>5652.5</v>
      </c>
      <c r="F10" s="80">
        <v>950</v>
      </c>
      <c r="G10" s="154">
        <v>25.2</v>
      </c>
      <c r="H10" s="80">
        <f t="shared" si="0"/>
        <v>142443</v>
      </c>
      <c r="I10" s="154">
        <f t="shared" si="3"/>
        <v>25.2</v>
      </c>
      <c r="J10" s="80">
        <f t="shared" si="1"/>
        <v>23940</v>
      </c>
      <c r="K10" s="80">
        <f t="shared" si="2"/>
        <v>166383</v>
      </c>
    </row>
    <row r="11" spans="1:13" s="6" customFormat="1" ht="18.75" x14ac:dyDescent="0.2">
      <c r="A11" s="204"/>
      <c r="B11" s="12" t="s">
        <v>58</v>
      </c>
      <c r="C11" s="76" t="s">
        <v>10</v>
      </c>
      <c r="D11" s="76">
        <v>25</v>
      </c>
      <c r="E11" s="80">
        <v>9262.5</v>
      </c>
      <c r="F11" s="80">
        <v>1045</v>
      </c>
      <c r="G11" s="154">
        <v>25.94</v>
      </c>
      <c r="H11" s="80">
        <f t="shared" si="0"/>
        <v>240269.25</v>
      </c>
      <c r="I11" s="154">
        <f t="shared" si="3"/>
        <v>25.94</v>
      </c>
      <c r="J11" s="80">
        <f t="shared" si="1"/>
        <v>27107.300000000003</v>
      </c>
      <c r="K11" s="80">
        <f t="shared" si="2"/>
        <v>267376.55</v>
      </c>
    </row>
    <row r="12" spans="1:13" s="6" customFormat="1" ht="18.75" x14ac:dyDescent="0.2">
      <c r="A12" s="204"/>
      <c r="B12" s="12" t="s">
        <v>57</v>
      </c>
      <c r="C12" s="76" t="s">
        <v>10</v>
      </c>
      <c r="D12" s="76">
        <v>30</v>
      </c>
      <c r="E12" s="80">
        <v>12112.5</v>
      </c>
      <c r="F12" s="80">
        <v>1140</v>
      </c>
      <c r="G12" s="154">
        <v>8.4600000000000009</v>
      </c>
      <c r="H12" s="80">
        <f t="shared" si="0"/>
        <v>102471.75000000001</v>
      </c>
      <c r="I12" s="154">
        <f t="shared" si="3"/>
        <v>8.4600000000000009</v>
      </c>
      <c r="J12" s="80">
        <f t="shared" si="1"/>
        <v>9644.4000000000015</v>
      </c>
      <c r="K12" s="80">
        <f t="shared" si="2"/>
        <v>112116.15000000002</v>
      </c>
    </row>
    <row r="13" spans="1:13" s="6" customFormat="1" ht="18.75" x14ac:dyDescent="0.2">
      <c r="A13" s="204"/>
      <c r="B13" s="12" t="s">
        <v>124</v>
      </c>
      <c r="C13" s="76" t="s">
        <v>10</v>
      </c>
      <c r="D13" s="76">
        <v>2</v>
      </c>
      <c r="E13" s="80">
        <v>15675</v>
      </c>
      <c r="F13" s="80">
        <v>1425</v>
      </c>
      <c r="G13" s="154">
        <v>17.63</v>
      </c>
      <c r="H13" s="80">
        <f t="shared" si="0"/>
        <v>276350.25</v>
      </c>
      <c r="I13" s="154">
        <f t="shared" si="3"/>
        <v>17.63</v>
      </c>
      <c r="J13" s="80">
        <f t="shared" si="1"/>
        <v>25122.75</v>
      </c>
      <c r="K13" s="80">
        <f t="shared" si="2"/>
        <v>301473</v>
      </c>
    </row>
    <row r="14" spans="1:13" s="6" customFormat="1" ht="47.25" x14ac:dyDescent="0.2">
      <c r="A14" s="71"/>
      <c r="B14" s="11" t="s">
        <v>125</v>
      </c>
      <c r="C14" s="52" t="s">
        <v>133</v>
      </c>
      <c r="D14" s="52">
        <v>1</v>
      </c>
      <c r="E14" s="80">
        <v>2850</v>
      </c>
      <c r="F14" s="80">
        <v>475</v>
      </c>
      <c r="G14" s="80">
        <v>0</v>
      </c>
      <c r="H14" s="80">
        <f t="shared" si="0"/>
        <v>0</v>
      </c>
      <c r="I14" s="80">
        <f t="shared" si="3"/>
        <v>0</v>
      </c>
      <c r="J14" s="80">
        <f t="shared" si="1"/>
        <v>0</v>
      </c>
      <c r="K14" s="80">
        <f t="shared" si="2"/>
        <v>0</v>
      </c>
    </row>
    <row r="15" spans="1:13" s="6" customFormat="1" ht="31.5" x14ac:dyDescent="0.2">
      <c r="A15" s="71"/>
      <c r="B15" s="11" t="s">
        <v>63</v>
      </c>
      <c r="C15" s="52" t="s">
        <v>48</v>
      </c>
      <c r="D15" s="52">
        <v>75</v>
      </c>
      <c r="E15" s="80">
        <v>7647.5</v>
      </c>
      <c r="F15" s="80">
        <v>475</v>
      </c>
      <c r="G15" s="80">
        <v>75</v>
      </c>
      <c r="H15" s="80">
        <f t="shared" si="0"/>
        <v>573562.5</v>
      </c>
      <c r="I15" s="80">
        <v>0</v>
      </c>
      <c r="J15" s="80">
        <f t="shared" si="1"/>
        <v>0</v>
      </c>
      <c r="K15" s="80">
        <f t="shared" si="2"/>
        <v>573562.5</v>
      </c>
      <c r="M15" s="157" t="s">
        <v>168</v>
      </c>
    </row>
    <row r="16" spans="1:13" s="6" customFormat="1" ht="47.25" x14ac:dyDescent="0.2">
      <c r="A16" s="71"/>
      <c r="B16" s="11" t="s">
        <v>126</v>
      </c>
      <c r="C16" s="52" t="s">
        <v>133</v>
      </c>
      <c r="D16" s="52">
        <v>1</v>
      </c>
      <c r="E16" s="80">
        <v>35150</v>
      </c>
      <c r="F16" s="80">
        <v>475</v>
      </c>
      <c r="G16" s="80">
        <v>0</v>
      </c>
      <c r="H16" s="80">
        <f t="shared" si="0"/>
        <v>0</v>
      </c>
      <c r="I16" s="80">
        <f t="shared" si="3"/>
        <v>0</v>
      </c>
      <c r="J16" s="80">
        <f t="shared" si="1"/>
        <v>0</v>
      </c>
      <c r="K16" s="80">
        <f t="shared" si="2"/>
        <v>0</v>
      </c>
    </row>
    <row r="17" spans="1:16" s="6" customFormat="1" ht="31.5" x14ac:dyDescent="0.2">
      <c r="A17" s="71"/>
      <c r="B17" s="11" t="s">
        <v>127</v>
      </c>
      <c r="C17" s="52" t="s">
        <v>133</v>
      </c>
      <c r="D17" s="52">
        <v>1</v>
      </c>
      <c r="E17" s="80">
        <v>56050</v>
      </c>
      <c r="F17" s="80">
        <v>475</v>
      </c>
      <c r="G17" s="80">
        <v>0</v>
      </c>
      <c r="H17" s="80">
        <f t="shared" si="0"/>
        <v>0</v>
      </c>
      <c r="I17" s="80">
        <f t="shared" si="3"/>
        <v>0</v>
      </c>
      <c r="J17" s="80">
        <f t="shared" si="1"/>
        <v>0</v>
      </c>
      <c r="K17" s="80">
        <f t="shared" si="2"/>
        <v>0</v>
      </c>
    </row>
    <row r="18" spans="1:16" s="6" customFormat="1" ht="94.5" x14ac:dyDescent="0.2">
      <c r="A18" s="71"/>
      <c r="B18" s="11" t="s">
        <v>134</v>
      </c>
      <c r="C18" s="52" t="s">
        <v>6</v>
      </c>
      <c r="D18" s="52">
        <v>1</v>
      </c>
      <c r="E18" s="80">
        <v>33250</v>
      </c>
      <c r="F18" s="80">
        <v>14250</v>
      </c>
      <c r="G18" s="80">
        <v>0</v>
      </c>
      <c r="H18" s="80">
        <f t="shared" si="0"/>
        <v>0</v>
      </c>
      <c r="I18" s="80">
        <f t="shared" si="3"/>
        <v>0</v>
      </c>
      <c r="J18" s="80">
        <f t="shared" si="1"/>
        <v>0</v>
      </c>
      <c r="K18" s="80">
        <f t="shared" si="2"/>
        <v>0</v>
      </c>
    </row>
    <row r="19" spans="1:16" s="6" customFormat="1" ht="46.5" customHeight="1" x14ac:dyDescent="0.2">
      <c r="A19" s="72"/>
      <c r="B19" s="73" t="s">
        <v>139</v>
      </c>
      <c r="C19" s="76" t="s">
        <v>6</v>
      </c>
      <c r="D19" s="76">
        <v>1</v>
      </c>
      <c r="E19" s="80">
        <v>9500</v>
      </c>
      <c r="F19" s="80">
        <v>9500</v>
      </c>
      <c r="G19" s="80">
        <v>1</v>
      </c>
      <c r="H19" s="80">
        <f t="shared" si="0"/>
        <v>9500</v>
      </c>
      <c r="I19" s="153">
        <v>0.5</v>
      </c>
      <c r="J19" s="80">
        <f t="shared" si="1"/>
        <v>4750</v>
      </c>
      <c r="K19" s="80">
        <f t="shared" si="2"/>
        <v>14250</v>
      </c>
      <c r="M19" s="157" t="s">
        <v>168</v>
      </c>
    </row>
    <row r="20" spans="1:16" s="6" customFormat="1" ht="31.5" x14ac:dyDescent="0.2">
      <c r="A20" s="72"/>
      <c r="B20" s="73" t="s">
        <v>128</v>
      </c>
      <c r="C20" s="76" t="s">
        <v>6</v>
      </c>
      <c r="D20" s="76">
        <v>1</v>
      </c>
      <c r="E20" s="80">
        <v>19000</v>
      </c>
      <c r="F20" s="80">
        <v>19000</v>
      </c>
      <c r="G20" s="80">
        <v>1</v>
      </c>
      <c r="H20" s="80">
        <f t="shared" si="0"/>
        <v>19000</v>
      </c>
      <c r="I20" s="153">
        <v>0.5</v>
      </c>
      <c r="J20" s="80">
        <f t="shared" si="1"/>
        <v>9500</v>
      </c>
      <c r="K20" s="80">
        <f t="shared" si="2"/>
        <v>28500</v>
      </c>
      <c r="M20" s="157" t="s">
        <v>168</v>
      </c>
    </row>
    <row r="21" spans="1:16" s="6" customFormat="1" ht="31.5" x14ac:dyDescent="0.2">
      <c r="A21" s="72"/>
      <c r="B21" s="73" t="s">
        <v>129</v>
      </c>
      <c r="C21" s="76" t="s">
        <v>6</v>
      </c>
      <c r="D21" s="76">
        <v>1</v>
      </c>
      <c r="E21" s="80">
        <v>19000</v>
      </c>
      <c r="F21" s="80">
        <v>28500</v>
      </c>
      <c r="G21" s="153">
        <v>1</v>
      </c>
      <c r="H21" s="80">
        <f t="shared" si="0"/>
        <v>19000</v>
      </c>
      <c r="I21" s="153">
        <v>0.5</v>
      </c>
      <c r="J21" s="80">
        <f t="shared" si="1"/>
        <v>14250</v>
      </c>
      <c r="K21" s="80">
        <f t="shared" si="2"/>
        <v>33250</v>
      </c>
      <c r="M21" s="157" t="s">
        <v>168</v>
      </c>
    </row>
    <row r="22" spans="1:16" s="6" customFormat="1" ht="31.5" x14ac:dyDescent="0.2">
      <c r="A22" s="72"/>
      <c r="B22" s="73" t="s">
        <v>131</v>
      </c>
      <c r="C22" s="76" t="s">
        <v>6</v>
      </c>
      <c r="D22" s="76">
        <v>1</v>
      </c>
      <c r="E22" s="80">
        <v>0</v>
      </c>
      <c r="F22" s="80">
        <v>19000</v>
      </c>
      <c r="G22" s="80">
        <v>0</v>
      </c>
      <c r="H22" s="80">
        <f t="shared" si="0"/>
        <v>0</v>
      </c>
      <c r="I22" s="80">
        <f t="shared" si="3"/>
        <v>0</v>
      </c>
      <c r="J22" s="80">
        <f t="shared" si="1"/>
        <v>0</v>
      </c>
      <c r="K22" s="80">
        <f t="shared" si="2"/>
        <v>0</v>
      </c>
      <c r="M22" s="157" t="s">
        <v>168</v>
      </c>
    </row>
    <row r="23" spans="1:16" s="6" customFormat="1" ht="18.75" x14ac:dyDescent="0.3">
      <c r="A23" s="70"/>
      <c r="B23" s="110" t="s">
        <v>132</v>
      </c>
      <c r="C23" s="109"/>
      <c r="D23" s="109"/>
      <c r="E23" s="109"/>
      <c r="F23" s="111"/>
      <c r="G23" s="111"/>
      <c r="H23" s="111">
        <f>SUM(H7:H22)</f>
        <v>1889526.25</v>
      </c>
      <c r="I23" s="111"/>
      <c r="J23" s="111">
        <f>SUM(J7:J22)</f>
        <v>237613.99999999997</v>
      </c>
      <c r="K23" s="111">
        <f>SUM(K7:K22)</f>
        <v>2127140.25</v>
      </c>
      <c r="N23" s="141"/>
      <c r="O23" s="141"/>
      <c r="P23" s="141"/>
    </row>
    <row r="24" spans="1:16" ht="13.5" customHeight="1" x14ac:dyDescent="0.2">
      <c r="A24" s="205"/>
      <c r="B24" s="205"/>
      <c r="C24" s="205"/>
      <c r="D24" s="205"/>
      <c r="E24" s="205"/>
      <c r="F24" s="206"/>
      <c r="G24" s="206"/>
      <c r="H24" s="206"/>
      <c r="I24" s="206"/>
      <c r="J24" s="206"/>
      <c r="K24" s="206"/>
    </row>
    <row r="25" spans="1:16" ht="14.25" x14ac:dyDescent="0.2">
      <c r="A25" s="198"/>
      <c r="B25" s="198"/>
      <c r="C25" s="198"/>
      <c r="D25" s="198"/>
      <c r="E25" s="198"/>
      <c r="F25" s="199"/>
      <c r="G25" s="199"/>
      <c r="H25" s="199"/>
      <c r="I25" s="199"/>
      <c r="J25" s="199"/>
      <c r="K25" s="199"/>
    </row>
  </sheetData>
  <mergeCells count="9">
    <mergeCell ref="A2:F2"/>
    <mergeCell ref="G2:K2"/>
    <mergeCell ref="A1:E1"/>
    <mergeCell ref="F1:K1"/>
    <mergeCell ref="A25:E25"/>
    <mergeCell ref="F25:K25"/>
    <mergeCell ref="A24:E24"/>
    <mergeCell ref="F24:K24"/>
    <mergeCell ref="A4:A13"/>
  </mergeCells>
  <pageMargins left="0.7" right="0.7" top="0.75" bottom="0.75" header="0.3" footer="0.3"/>
  <pageSetup scale="68"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5E98-D344-4B16-A801-B249402918F9}">
  <dimension ref="A1:E347"/>
  <sheetViews>
    <sheetView topLeftCell="A10" workbookViewId="0">
      <selection activeCell="A35" sqref="A35:A36"/>
    </sheetView>
  </sheetViews>
  <sheetFormatPr defaultRowHeight="12.75" x14ac:dyDescent="0.2"/>
  <cols>
    <col min="1" max="1" width="83" customWidth="1"/>
    <col min="2" max="3" width="9.33203125" style="14"/>
  </cols>
  <sheetData>
    <row r="1" spans="1:5" ht="21" x14ac:dyDescent="0.2">
      <c r="A1" s="207" t="s">
        <v>66</v>
      </c>
      <c r="B1" s="207"/>
      <c r="C1" s="207"/>
      <c r="D1" s="207"/>
      <c r="E1" s="207"/>
    </row>
    <row r="2" spans="1:5" ht="26.25" customHeight="1" x14ac:dyDescent="0.2">
      <c r="A2" s="15"/>
      <c r="B2" s="208" t="s">
        <v>51</v>
      </c>
      <c r="C2" s="209"/>
      <c r="D2" s="208" t="s">
        <v>50</v>
      </c>
      <c r="E2" s="209"/>
    </row>
    <row r="3" spans="1:5" ht="21" x14ac:dyDescent="0.2">
      <c r="A3" s="15" t="s">
        <v>45</v>
      </c>
      <c r="B3" s="15" t="s">
        <v>46</v>
      </c>
      <c r="C3" s="15" t="s">
        <v>47</v>
      </c>
      <c r="D3" s="15" t="s">
        <v>46</v>
      </c>
      <c r="E3" s="15" t="s">
        <v>47</v>
      </c>
    </row>
    <row r="4" spans="1:5" ht="15.75" x14ac:dyDescent="0.2">
      <c r="A4" s="9" t="s">
        <v>40</v>
      </c>
      <c r="B4" s="13"/>
      <c r="C4" s="13"/>
      <c r="D4" s="13"/>
      <c r="E4" s="13"/>
    </row>
    <row r="5" spans="1:5" ht="15.75" x14ac:dyDescent="0.2">
      <c r="A5" s="11" t="s">
        <v>9</v>
      </c>
      <c r="B5" s="13" t="s">
        <v>48</v>
      </c>
      <c r="C5" s="13">
        <v>8</v>
      </c>
      <c r="D5" s="13" t="s">
        <v>48</v>
      </c>
      <c r="E5" s="13">
        <v>8</v>
      </c>
    </row>
    <row r="6" spans="1:5" ht="15.75" x14ac:dyDescent="0.2">
      <c r="A6" s="12" t="s">
        <v>8</v>
      </c>
      <c r="B6" s="13"/>
      <c r="C6" s="13"/>
      <c r="D6" s="13"/>
      <c r="E6" s="13"/>
    </row>
    <row r="7" spans="1:5" ht="15.75" x14ac:dyDescent="0.2">
      <c r="A7" s="12" t="s">
        <v>9</v>
      </c>
      <c r="B7" s="13" t="s">
        <v>48</v>
      </c>
      <c r="C7" s="13">
        <v>2</v>
      </c>
      <c r="D7" s="13" t="s">
        <v>48</v>
      </c>
      <c r="E7" s="13">
        <v>2</v>
      </c>
    </row>
    <row r="8" spans="1:5" ht="15.75" x14ac:dyDescent="0.2">
      <c r="A8" s="9" t="s">
        <v>39</v>
      </c>
      <c r="B8" s="13"/>
      <c r="C8" s="13"/>
      <c r="D8" s="13"/>
      <c r="E8" s="13"/>
    </row>
    <row r="9" spans="1:5" ht="15.75" x14ac:dyDescent="0.2">
      <c r="A9" s="11" t="s">
        <v>9</v>
      </c>
      <c r="B9" s="13" t="s">
        <v>48</v>
      </c>
      <c r="C9" s="13">
        <v>2</v>
      </c>
      <c r="D9" s="13" t="s">
        <v>48</v>
      </c>
      <c r="E9" s="13">
        <v>2</v>
      </c>
    </row>
    <row r="10" spans="1:5" ht="22.5" customHeight="1" x14ac:dyDescent="0.2">
      <c r="A10" s="11" t="s">
        <v>34</v>
      </c>
      <c r="B10" s="13" t="s">
        <v>48</v>
      </c>
      <c r="C10" s="13">
        <v>4</v>
      </c>
      <c r="D10" s="13" t="s">
        <v>48</v>
      </c>
      <c r="E10" s="13">
        <v>4</v>
      </c>
    </row>
    <row r="11" spans="1:5" ht="31.5" x14ac:dyDescent="0.2">
      <c r="A11" s="11" t="s">
        <v>35</v>
      </c>
      <c r="B11" s="13" t="s">
        <v>48</v>
      </c>
      <c r="C11" s="13">
        <v>4</v>
      </c>
      <c r="D11" s="13" t="s">
        <v>48</v>
      </c>
      <c r="E11" s="13">
        <v>4</v>
      </c>
    </row>
    <row r="12" spans="1:5" ht="15.75" x14ac:dyDescent="0.2">
      <c r="A12" s="11" t="s">
        <v>36</v>
      </c>
      <c r="B12" s="13"/>
      <c r="C12" s="13"/>
      <c r="D12" s="13"/>
      <c r="E12" s="13"/>
    </row>
    <row r="13" spans="1:5" ht="15.75" x14ac:dyDescent="0.2">
      <c r="A13" s="12" t="s">
        <v>9</v>
      </c>
      <c r="B13" s="13" t="s">
        <v>48</v>
      </c>
      <c r="C13" s="13">
        <v>2</v>
      </c>
      <c r="D13" s="13" t="s">
        <v>48</v>
      </c>
      <c r="E13" s="13">
        <v>2</v>
      </c>
    </row>
    <row r="14" spans="1:5" ht="15.75" x14ac:dyDescent="0.2">
      <c r="A14" s="11" t="s">
        <v>41</v>
      </c>
      <c r="B14" s="13"/>
      <c r="C14" s="13"/>
      <c r="D14" s="13"/>
      <c r="E14" s="13"/>
    </row>
    <row r="15" spans="1:5" ht="15.75" x14ac:dyDescent="0.2">
      <c r="A15" s="12" t="s">
        <v>9</v>
      </c>
      <c r="B15" s="13" t="s">
        <v>49</v>
      </c>
      <c r="C15" s="13">
        <v>30</v>
      </c>
      <c r="D15" s="13" t="s">
        <v>49</v>
      </c>
      <c r="E15" s="13">
        <v>25</v>
      </c>
    </row>
    <row r="16" spans="1:5" ht="15.75" x14ac:dyDescent="0.2">
      <c r="A16" s="12" t="s">
        <v>42</v>
      </c>
      <c r="B16" s="13" t="s">
        <v>49</v>
      </c>
      <c r="C16" s="13">
        <v>15</v>
      </c>
      <c r="D16" s="13" t="s">
        <v>49</v>
      </c>
      <c r="E16" s="13">
        <v>15</v>
      </c>
    </row>
    <row r="17" spans="1:5" ht="15.75" x14ac:dyDescent="0.2">
      <c r="A17" s="11" t="s">
        <v>43</v>
      </c>
      <c r="B17" s="13"/>
      <c r="C17" s="13"/>
      <c r="D17" s="13"/>
      <c r="E17" s="13"/>
    </row>
    <row r="18" spans="1:5" ht="15.75" x14ac:dyDescent="0.2">
      <c r="A18" s="12" t="s">
        <v>9</v>
      </c>
      <c r="B18" s="13" t="s">
        <v>49</v>
      </c>
      <c r="C18" s="13">
        <v>30</v>
      </c>
      <c r="D18" s="13" t="s">
        <v>49</v>
      </c>
      <c r="E18" s="13">
        <v>25</v>
      </c>
    </row>
    <row r="19" spans="1:5" ht="15.75" x14ac:dyDescent="0.2">
      <c r="A19" s="12" t="s">
        <v>42</v>
      </c>
      <c r="B19" s="13" t="s">
        <v>49</v>
      </c>
      <c r="C19" s="13">
        <v>15</v>
      </c>
      <c r="D19" s="13" t="s">
        <v>49</v>
      </c>
      <c r="E19" s="13">
        <v>15</v>
      </c>
    </row>
    <row r="20" spans="1:5" ht="15.75" x14ac:dyDescent="0.2">
      <c r="A20" s="11" t="s">
        <v>44</v>
      </c>
      <c r="B20" s="13" t="s">
        <v>49</v>
      </c>
      <c r="C20" s="13">
        <v>110</v>
      </c>
      <c r="D20" s="13" t="s">
        <v>49</v>
      </c>
      <c r="E20" s="13">
        <v>120</v>
      </c>
    </row>
    <row r="21" spans="1:5" ht="15.75" x14ac:dyDescent="0.2">
      <c r="A21" s="10"/>
      <c r="B21" s="13"/>
      <c r="C21" s="13"/>
    </row>
    <row r="22" spans="1:5" ht="21" x14ac:dyDescent="0.2">
      <c r="A22" s="207" t="s">
        <v>67</v>
      </c>
      <c r="B22" s="207"/>
      <c r="C22" s="207"/>
      <c r="D22" s="207"/>
      <c r="E22" s="207"/>
    </row>
    <row r="23" spans="1:5" ht="21" x14ac:dyDescent="0.2">
      <c r="A23" s="15"/>
      <c r="B23" s="208" t="s">
        <v>51</v>
      </c>
      <c r="C23" s="209"/>
      <c r="D23" s="208" t="s">
        <v>50</v>
      </c>
      <c r="E23" s="209"/>
    </row>
    <row r="24" spans="1:5" ht="21" x14ac:dyDescent="0.2">
      <c r="A24" s="15" t="s">
        <v>45</v>
      </c>
      <c r="B24" s="15" t="s">
        <v>46</v>
      </c>
      <c r="C24" s="15" t="s">
        <v>47</v>
      </c>
      <c r="D24" s="15" t="s">
        <v>46</v>
      </c>
      <c r="E24" s="15" t="s">
        <v>47</v>
      </c>
    </row>
    <row r="25" spans="1:5" ht="15.75" x14ac:dyDescent="0.2">
      <c r="A25" s="9" t="s">
        <v>52</v>
      </c>
      <c r="B25" s="13"/>
      <c r="C25" s="13"/>
      <c r="D25" s="13"/>
      <c r="E25" s="13"/>
    </row>
    <row r="26" spans="1:5" ht="15.75" x14ac:dyDescent="0.2">
      <c r="A26" s="11" t="s">
        <v>54</v>
      </c>
      <c r="B26" s="13" t="s">
        <v>49</v>
      </c>
      <c r="C26" s="13">
        <v>250</v>
      </c>
      <c r="D26" s="13" t="s">
        <v>49</v>
      </c>
      <c r="E26" s="13">
        <v>230</v>
      </c>
    </row>
    <row r="27" spans="1:5" ht="15.75" x14ac:dyDescent="0.2">
      <c r="A27" s="11" t="s">
        <v>53</v>
      </c>
      <c r="B27" s="13" t="s">
        <v>49</v>
      </c>
      <c r="C27" s="13">
        <v>25</v>
      </c>
      <c r="D27" s="13" t="s">
        <v>49</v>
      </c>
      <c r="E27" s="13">
        <v>15</v>
      </c>
    </row>
    <row r="28" spans="1:5" ht="15.75" x14ac:dyDescent="0.2">
      <c r="A28" s="12" t="s">
        <v>55</v>
      </c>
      <c r="B28" s="13" t="s">
        <v>49</v>
      </c>
      <c r="C28" s="13">
        <v>30</v>
      </c>
      <c r="D28" s="13" t="s">
        <v>49</v>
      </c>
      <c r="E28" s="13">
        <v>20</v>
      </c>
    </row>
    <row r="29" spans="1:5" ht="15.75" x14ac:dyDescent="0.2">
      <c r="A29" s="12" t="s">
        <v>56</v>
      </c>
      <c r="B29" s="13" t="s">
        <v>49</v>
      </c>
      <c r="C29" s="13">
        <v>30</v>
      </c>
      <c r="D29" s="13" t="s">
        <v>49</v>
      </c>
      <c r="E29" s="13">
        <v>25</v>
      </c>
    </row>
    <row r="30" spans="1:5" ht="15.75" x14ac:dyDescent="0.2">
      <c r="A30" s="12" t="s">
        <v>58</v>
      </c>
      <c r="B30" s="13" t="s">
        <v>49</v>
      </c>
      <c r="C30" s="13">
        <v>30</v>
      </c>
      <c r="D30" s="13" t="s">
        <v>49</v>
      </c>
      <c r="E30" s="13">
        <v>25</v>
      </c>
    </row>
    <row r="31" spans="1:5" ht="15.75" x14ac:dyDescent="0.2">
      <c r="A31" s="12" t="s">
        <v>57</v>
      </c>
      <c r="B31" s="13" t="s">
        <v>49</v>
      </c>
      <c r="C31" s="13">
        <v>35</v>
      </c>
      <c r="D31" s="13" t="s">
        <v>49</v>
      </c>
      <c r="E31" s="13">
        <v>30</v>
      </c>
    </row>
    <row r="32" spans="1:5" ht="15.75" x14ac:dyDescent="0.2">
      <c r="A32" s="12" t="s">
        <v>59</v>
      </c>
      <c r="B32" s="13" t="s">
        <v>49</v>
      </c>
      <c r="C32" s="13">
        <v>2</v>
      </c>
      <c r="D32" s="13" t="s">
        <v>49</v>
      </c>
      <c r="E32" s="13">
        <v>2</v>
      </c>
    </row>
    <row r="33" spans="1:5" ht="47.25" x14ac:dyDescent="0.2">
      <c r="A33" s="11" t="s">
        <v>60</v>
      </c>
      <c r="B33" s="13" t="s">
        <v>48</v>
      </c>
      <c r="C33" s="13">
        <v>87</v>
      </c>
      <c r="D33" s="13" t="s">
        <v>48</v>
      </c>
      <c r="E33" s="13">
        <v>1</v>
      </c>
    </row>
    <row r="34" spans="1:5" ht="31.5" x14ac:dyDescent="0.2">
      <c r="A34" s="11" t="s">
        <v>63</v>
      </c>
      <c r="B34" s="13" t="s">
        <v>48</v>
      </c>
      <c r="C34" s="13" t="s">
        <v>64</v>
      </c>
      <c r="D34" s="13" t="s">
        <v>65</v>
      </c>
      <c r="E34" s="13">
        <v>75</v>
      </c>
    </row>
    <row r="35" spans="1:5" ht="31.5" x14ac:dyDescent="0.2">
      <c r="A35" s="11" t="s">
        <v>61</v>
      </c>
      <c r="B35" s="13" t="s">
        <v>48</v>
      </c>
      <c r="C35" s="13">
        <v>1</v>
      </c>
      <c r="D35" s="13" t="s">
        <v>48</v>
      </c>
      <c r="E35" s="13">
        <v>1</v>
      </c>
    </row>
    <row r="36" spans="1:5" ht="15.75" x14ac:dyDescent="0.2">
      <c r="A36" s="11" t="s">
        <v>62</v>
      </c>
      <c r="B36" s="13" t="s">
        <v>48</v>
      </c>
      <c r="C36" s="13">
        <v>1</v>
      </c>
      <c r="D36" s="13" t="s">
        <v>48</v>
      </c>
      <c r="E36" s="13">
        <v>1</v>
      </c>
    </row>
    <row r="37" spans="1:5" ht="21" x14ac:dyDescent="0.2">
      <c r="A37" s="207" t="s">
        <v>66</v>
      </c>
      <c r="B37" s="207"/>
      <c r="C37" s="207"/>
      <c r="D37" s="207"/>
      <c r="E37" s="207"/>
    </row>
    <row r="38" spans="1:5" ht="21" x14ac:dyDescent="0.2">
      <c r="A38" s="10"/>
      <c r="B38" s="207" t="s">
        <v>51</v>
      </c>
      <c r="C38" s="207"/>
      <c r="D38" s="207" t="s">
        <v>50</v>
      </c>
      <c r="E38" s="207"/>
    </row>
    <row r="39" spans="1:5" ht="21" x14ac:dyDescent="0.2">
      <c r="A39" s="8" t="s">
        <v>45</v>
      </c>
      <c r="B39" s="8" t="s">
        <v>46</v>
      </c>
      <c r="C39" s="8" t="s">
        <v>47</v>
      </c>
      <c r="D39" s="8" t="s">
        <v>46</v>
      </c>
      <c r="E39" s="8" t="s">
        <v>47</v>
      </c>
    </row>
    <row r="40" spans="1:5" ht="15.75" x14ac:dyDescent="0.2">
      <c r="A40" s="16" t="s">
        <v>15</v>
      </c>
      <c r="B40" s="13"/>
      <c r="C40" s="13"/>
      <c r="D40" s="13"/>
      <c r="E40" s="13"/>
    </row>
    <row r="41" spans="1:5" ht="15.75" x14ac:dyDescent="0.2">
      <c r="A41" s="10" t="s">
        <v>68</v>
      </c>
      <c r="B41" s="13" t="s">
        <v>7</v>
      </c>
      <c r="C41" s="13">
        <v>6</v>
      </c>
      <c r="D41" s="13" t="s">
        <v>7</v>
      </c>
      <c r="E41" s="13">
        <v>15</v>
      </c>
    </row>
    <row r="42" spans="1:5" ht="15.75" x14ac:dyDescent="0.2">
      <c r="A42" s="10" t="s">
        <v>72</v>
      </c>
      <c r="B42" s="13" t="s">
        <v>48</v>
      </c>
      <c r="C42" s="13">
        <v>2</v>
      </c>
      <c r="D42" s="13" t="s">
        <v>48</v>
      </c>
      <c r="E42" s="13" t="s">
        <v>64</v>
      </c>
    </row>
    <row r="43" spans="1:5" ht="15.75" x14ac:dyDescent="0.2">
      <c r="A43" s="10" t="s">
        <v>16</v>
      </c>
      <c r="B43" s="13" t="s">
        <v>7</v>
      </c>
      <c r="C43" s="13">
        <v>4</v>
      </c>
      <c r="D43" s="13" t="s">
        <v>7</v>
      </c>
      <c r="E43" s="13">
        <v>4</v>
      </c>
    </row>
    <row r="44" spans="1:5" ht="15.75" x14ac:dyDescent="0.2">
      <c r="A44" s="16" t="s">
        <v>69</v>
      </c>
      <c r="B44" s="13"/>
      <c r="C44" s="13"/>
      <c r="D44" s="13"/>
      <c r="E44" s="13"/>
    </row>
    <row r="45" spans="1:5" ht="15.75" x14ac:dyDescent="0.2">
      <c r="A45" s="10" t="s">
        <v>70</v>
      </c>
      <c r="B45" s="13" t="s">
        <v>7</v>
      </c>
      <c r="C45" s="13">
        <v>2</v>
      </c>
      <c r="D45" s="13" t="s">
        <v>7</v>
      </c>
      <c r="E45" s="13">
        <v>2</v>
      </c>
    </row>
    <row r="46" spans="1:5" ht="15.75" x14ac:dyDescent="0.2">
      <c r="A46" s="10" t="s">
        <v>74</v>
      </c>
      <c r="B46" s="13" t="s">
        <v>14</v>
      </c>
      <c r="C46" s="13">
        <v>3</v>
      </c>
      <c r="D46" s="13" t="s">
        <v>14</v>
      </c>
      <c r="E46" s="13">
        <v>2</v>
      </c>
    </row>
    <row r="47" spans="1:5" ht="15.75" x14ac:dyDescent="0.2">
      <c r="A47" s="16" t="s">
        <v>17</v>
      </c>
      <c r="B47" s="13"/>
      <c r="C47" s="13"/>
      <c r="D47" s="13"/>
      <c r="E47" s="13"/>
    </row>
    <row r="48" spans="1:5" ht="15.75" x14ac:dyDescent="0.2">
      <c r="A48" s="10" t="s">
        <v>18</v>
      </c>
      <c r="B48" s="13" t="s">
        <v>10</v>
      </c>
      <c r="C48" s="13">
        <v>110</v>
      </c>
      <c r="D48" s="13" t="s">
        <v>10</v>
      </c>
      <c r="E48" s="13">
        <v>110</v>
      </c>
    </row>
    <row r="49" spans="1:5" ht="15.75" x14ac:dyDescent="0.2">
      <c r="A49" s="11" t="s">
        <v>71</v>
      </c>
      <c r="B49" s="13" t="s">
        <v>7</v>
      </c>
      <c r="C49" s="13">
        <v>105</v>
      </c>
      <c r="D49" s="13" t="s">
        <v>7</v>
      </c>
      <c r="E49" s="13">
        <v>120</v>
      </c>
    </row>
    <row r="50" spans="1:5" ht="15.75" x14ac:dyDescent="0.2">
      <c r="A50" s="10" t="s">
        <v>73</v>
      </c>
      <c r="B50" s="13" t="s">
        <v>14</v>
      </c>
      <c r="C50" s="13">
        <v>3</v>
      </c>
      <c r="D50" s="13" t="s">
        <v>7</v>
      </c>
      <c r="E50" s="13">
        <v>6</v>
      </c>
    </row>
    <row r="51" spans="1:5" ht="15.75" x14ac:dyDescent="0.2">
      <c r="A51" s="10"/>
      <c r="B51" s="13"/>
      <c r="C51" s="13"/>
    </row>
    <row r="52" spans="1:5" ht="15.75" x14ac:dyDescent="0.2">
      <c r="A52" s="10"/>
      <c r="B52" s="13"/>
      <c r="C52" s="13"/>
    </row>
    <row r="53" spans="1:5" ht="15.75" x14ac:dyDescent="0.2">
      <c r="A53" s="10"/>
      <c r="B53" s="13"/>
      <c r="C53" s="13"/>
    </row>
    <row r="54" spans="1:5" ht="15.75" x14ac:dyDescent="0.2">
      <c r="A54" s="10"/>
      <c r="B54" s="13"/>
      <c r="C54" s="13"/>
    </row>
    <row r="55" spans="1:5" ht="15.75" x14ac:dyDescent="0.2">
      <c r="A55" s="10"/>
      <c r="B55" s="13"/>
      <c r="C55" s="13"/>
    </row>
    <row r="56" spans="1:5" ht="15.75" x14ac:dyDescent="0.2">
      <c r="A56" s="10"/>
      <c r="B56" s="13"/>
      <c r="C56" s="13"/>
    </row>
    <row r="57" spans="1:5" ht="15.75" x14ac:dyDescent="0.2">
      <c r="A57" s="10"/>
      <c r="B57" s="13"/>
      <c r="C57" s="13"/>
    </row>
    <row r="58" spans="1:5" ht="15.75" x14ac:dyDescent="0.2">
      <c r="A58" s="10"/>
      <c r="B58" s="13"/>
      <c r="C58" s="13"/>
    </row>
    <row r="59" spans="1:5" ht="15.75" x14ac:dyDescent="0.2">
      <c r="A59" s="10"/>
      <c r="B59" s="13"/>
      <c r="C59" s="13"/>
    </row>
    <row r="60" spans="1:5" ht="15.75" x14ac:dyDescent="0.2">
      <c r="A60" s="10"/>
      <c r="B60" s="13"/>
      <c r="C60" s="13"/>
    </row>
    <row r="61" spans="1:5" ht="15.75" x14ac:dyDescent="0.2">
      <c r="A61" s="10"/>
      <c r="B61" s="13"/>
      <c r="C61" s="13"/>
    </row>
    <row r="62" spans="1:5" ht="15.75" x14ac:dyDescent="0.2">
      <c r="A62" s="10"/>
      <c r="B62" s="13"/>
      <c r="C62" s="13"/>
    </row>
    <row r="63" spans="1:5" ht="15.75" x14ac:dyDescent="0.2">
      <c r="A63" s="10"/>
      <c r="B63" s="13"/>
      <c r="C63" s="13"/>
    </row>
    <row r="64" spans="1:5" ht="15.75" x14ac:dyDescent="0.2">
      <c r="A64" s="10"/>
      <c r="B64" s="13"/>
      <c r="C64" s="13"/>
    </row>
    <row r="65" spans="1:3" ht="15.75" x14ac:dyDescent="0.2">
      <c r="A65" s="10"/>
      <c r="B65" s="13"/>
      <c r="C65" s="13"/>
    </row>
    <row r="66" spans="1:3" ht="15.75" x14ac:dyDescent="0.2">
      <c r="A66" s="10"/>
      <c r="B66" s="13"/>
      <c r="C66" s="13"/>
    </row>
    <row r="67" spans="1:3" ht="15.75" x14ac:dyDescent="0.2">
      <c r="A67" s="10"/>
      <c r="B67" s="13"/>
      <c r="C67" s="13"/>
    </row>
    <row r="68" spans="1:3" ht="15.75" x14ac:dyDescent="0.2">
      <c r="A68" s="10"/>
      <c r="B68" s="13"/>
      <c r="C68" s="13"/>
    </row>
    <row r="69" spans="1:3" ht="15.75" x14ac:dyDescent="0.2">
      <c r="A69" s="10"/>
      <c r="B69" s="13"/>
      <c r="C69" s="13"/>
    </row>
    <row r="70" spans="1:3" ht="15.75" x14ac:dyDescent="0.2">
      <c r="A70" s="10"/>
      <c r="B70" s="13"/>
      <c r="C70" s="13"/>
    </row>
    <row r="71" spans="1:3" ht="15.75" x14ac:dyDescent="0.2">
      <c r="A71" s="10"/>
      <c r="B71" s="13"/>
      <c r="C71" s="13"/>
    </row>
    <row r="72" spans="1:3" ht="15.75" x14ac:dyDescent="0.2">
      <c r="A72" s="10"/>
      <c r="B72" s="13"/>
      <c r="C72" s="13"/>
    </row>
    <row r="73" spans="1:3" ht="15.75" x14ac:dyDescent="0.2">
      <c r="A73" s="10"/>
      <c r="B73" s="13"/>
      <c r="C73" s="13"/>
    </row>
    <row r="74" spans="1:3" ht="15.75" x14ac:dyDescent="0.2">
      <c r="A74" s="10"/>
      <c r="B74" s="13"/>
      <c r="C74" s="13"/>
    </row>
    <row r="75" spans="1:3" ht="15.75" x14ac:dyDescent="0.2">
      <c r="A75" s="10"/>
      <c r="B75" s="13"/>
      <c r="C75" s="13"/>
    </row>
    <row r="76" spans="1:3" ht="15.75" x14ac:dyDescent="0.2">
      <c r="A76" s="10"/>
      <c r="B76" s="13"/>
      <c r="C76" s="13"/>
    </row>
    <row r="77" spans="1:3" ht="15.75" x14ac:dyDescent="0.2">
      <c r="A77" s="10"/>
      <c r="B77" s="13"/>
      <c r="C77" s="13"/>
    </row>
    <row r="78" spans="1:3" ht="15.75" x14ac:dyDescent="0.2">
      <c r="A78" s="10"/>
      <c r="B78" s="13"/>
      <c r="C78" s="13"/>
    </row>
    <row r="79" spans="1:3" ht="15.75" x14ac:dyDescent="0.2">
      <c r="A79" s="10"/>
      <c r="B79" s="13"/>
      <c r="C79" s="13"/>
    </row>
    <row r="80" spans="1:3" ht="15.75" x14ac:dyDescent="0.2">
      <c r="A80" s="10"/>
      <c r="B80" s="13"/>
      <c r="C80" s="13"/>
    </row>
    <row r="81" spans="1:3" ht="15.75" x14ac:dyDescent="0.2">
      <c r="A81" s="10"/>
      <c r="B81" s="13"/>
      <c r="C81" s="13"/>
    </row>
    <row r="82" spans="1:3" ht="15.75" x14ac:dyDescent="0.2">
      <c r="A82" s="10"/>
      <c r="B82" s="13"/>
      <c r="C82" s="13"/>
    </row>
    <row r="83" spans="1:3" ht="15.75" x14ac:dyDescent="0.2">
      <c r="A83" s="10"/>
      <c r="B83" s="13"/>
      <c r="C83" s="13"/>
    </row>
    <row r="84" spans="1:3" ht="15.75" x14ac:dyDescent="0.2">
      <c r="A84" s="10"/>
      <c r="B84" s="13"/>
      <c r="C84" s="13"/>
    </row>
    <row r="85" spans="1:3" ht="15.75" x14ac:dyDescent="0.2">
      <c r="A85" s="10"/>
      <c r="B85" s="13"/>
      <c r="C85" s="13"/>
    </row>
    <row r="86" spans="1:3" ht="15.75" x14ac:dyDescent="0.2">
      <c r="A86" s="10"/>
      <c r="B86" s="13"/>
      <c r="C86" s="13"/>
    </row>
    <row r="87" spans="1:3" ht="15.75" x14ac:dyDescent="0.2">
      <c r="A87" s="10"/>
      <c r="B87" s="13"/>
      <c r="C87" s="13"/>
    </row>
    <row r="88" spans="1:3" ht="15.75" x14ac:dyDescent="0.2">
      <c r="A88" s="10"/>
      <c r="B88" s="13"/>
      <c r="C88" s="13"/>
    </row>
    <row r="89" spans="1:3" ht="15.75" x14ac:dyDescent="0.2">
      <c r="A89" s="10"/>
      <c r="B89" s="13"/>
      <c r="C89" s="13"/>
    </row>
    <row r="90" spans="1:3" ht="15.75" x14ac:dyDescent="0.2">
      <c r="A90" s="10"/>
      <c r="B90" s="13"/>
      <c r="C90" s="13"/>
    </row>
    <row r="91" spans="1:3" ht="15.75" x14ac:dyDescent="0.2">
      <c r="A91" s="10"/>
      <c r="B91" s="13"/>
      <c r="C91" s="13"/>
    </row>
    <row r="92" spans="1:3" ht="15.75" x14ac:dyDescent="0.2">
      <c r="A92" s="10"/>
      <c r="B92" s="13"/>
      <c r="C92" s="13"/>
    </row>
    <row r="93" spans="1:3" ht="15.75" x14ac:dyDescent="0.2">
      <c r="A93" s="10"/>
      <c r="B93" s="13"/>
      <c r="C93" s="13"/>
    </row>
    <row r="94" spans="1:3" ht="15.75" x14ac:dyDescent="0.2">
      <c r="A94" s="10"/>
      <c r="B94" s="13"/>
      <c r="C94" s="13"/>
    </row>
    <row r="95" spans="1:3" ht="15.75" x14ac:dyDescent="0.2">
      <c r="A95" s="10"/>
      <c r="B95" s="13"/>
      <c r="C95" s="13"/>
    </row>
    <row r="96" spans="1:3" ht="15.75" x14ac:dyDescent="0.2">
      <c r="A96" s="10"/>
      <c r="B96" s="13"/>
      <c r="C96" s="13"/>
    </row>
    <row r="97" spans="1:3" ht="15.75" x14ac:dyDescent="0.2">
      <c r="A97" s="10"/>
      <c r="B97" s="13"/>
      <c r="C97" s="13"/>
    </row>
    <row r="98" spans="1:3" ht="15.75" x14ac:dyDescent="0.2">
      <c r="A98" s="10"/>
      <c r="B98" s="13"/>
      <c r="C98" s="13"/>
    </row>
    <row r="99" spans="1:3" ht="15.75" x14ac:dyDescent="0.2">
      <c r="A99" s="10"/>
      <c r="B99" s="13"/>
      <c r="C99" s="13"/>
    </row>
    <row r="100" spans="1:3" ht="15.75" x14ac:dyDescent="0.2">
      <c r="A100" s="10"/>
      <c r="B100" s="13"/>
      <c r="C100" s="13"/>
    </row>
    <row r="101" spans="1:3" ht="15.75" x14ac:dyDescent="0.2">
      <c r="A101" s="10"/>
      <c r="B101" s="13"/>
      <c r="C101" s="13"/>
    </row>
    <row r="102" spans="1:3" ht="15.75" x14ac:dyDescent="0.2">
      <c r="A102" s="10"/>
      <c r="B102" s="13"/>
      <c r="C102" s="13"/>
    </row>
    <row r="103" spans="1:3" ht="15.75" x14ac:dyDescent="0.2">
      <c r="A103" s="10"/>
      <c r="B103" s="13"/>
      <c r="C103" s="13"/>
    </row>
    <row r="104" spans="1:3" ht="15.75" x14ac:dyDescent="0.2">
      <c r="A104" s="10"/>
      <c r="B104" s="13"/>
      <c r="C104" s="13"/>
    </row>
    <row r="105" spans="1:3" ht="15.75" x14ac:dyDescent="0.2">
      <c r="A105" s="10"/>
      <c r="B105" s="13"/>
      <c r="C105" s="13"/>
    </row>
    <row r="106" spans="1:3" ht="15.75" x14ac:dyDescent="0.2">
      <c r="A106" s="10"/>
      <c r="B106" s="13"/>
      <c r="C106" s="13"/>
    </row>
    <row r="107" spans="1:3" ht="15.75" x14ac:dyDescent="0.2">
      <c r="A107" s="10"/>
      <c r="B107" s="13"/>
      <c r="C107" s="13"/>
    </row>
    <row r="108" spans="1:3" ht="15.75" x14ac:dyDescent="0.2">
      <c r="A108" s="10"/>
      <c r="B108" s="13"/>
      <c r="C108" s="13"/>
    </row>
    <row r="109" spans="1:3" ht="15.75" x14ac:dyDescent="0.2">
      <c r="A109" s="10"/>
      <c r="B109" s="13"/>
      <c r="C109" s="13"/>
    </row>
    <row r="110" spans="1:3" ht="15.75" x14ac:dyDescent="0.2">
      <c r="A110" s="10"/>
      <c r="B110" s="13"/>
      <c r="C110" s="13"/>
    </row>
    <row r="111" spans="1:3" ht="15.75" x14ac:dyDescent="0.2">
      <c r="A111" s="10"/>
      <c r="B111" s="13"/>
      <c r="C111" s="13"/>
    </row>
    <row r="112" spans="1:3" ht="15.75" x14ac:dyDescent="0.2">
      <c r="A112" s="10"/>
      <c r="B112" s="13"/>
      <c r="C112" s="13"/>
    </row>
    <row r="113" spans="1:3" ht="15.75" x14ac:dyDescent="0.2">
      <c r="A113" s="10"/>
      <c r="B113" s="13"/>
      <c r="C113" s="13"/>
    </row>
    <row r="114" spans="1:3" ht="15.75" x14ac:dyDescent="0.2">
      <c r="A114" s="10"/>
      <c r="B114" s="13"/>
      <c r="C114" s="13"/>
    </row>
    <row r="115" spans="1:3" ht="15.75" x14ac:dyDescent="0.2">
      <c r="A115" s="10"/>
      <c r="B115" s="13"/>
      <c r="C115" s="13"/>
    </row>
    <row r="116" spans="1:3" ht="15.75" x14ac:dyDescent="0.2">
      <c r="A116" s="10"/>
      <c r="B116" s="13"/>
      <c r="C116" s="13"/>
    </row>
    <row r="117" spans="1:3" ht="15.75" x14ac:dyDescent="0.2">
      <c r="A117" s="10"/>
      <c r="B117" s="13"/>
      <c r="C117" s="13"/>
    </row>
    <row r="118" spans="1:3" ht="15.75" x14ac:dyDescent="0.2">
      <c r="A118" s="10"/>
      <c r="B118" s="13"/>
      <c r="C118" s="13"/>
    </row>
    <row r="119" spans="1:3" ht="15.75" x14ac:dyDescent="0.2">
      <c r="A119" s="10"/>
      <c r="B119" s="13"/>
      <c r="C119" s="13"/>
    </row>
    <row r="120" spans="1:3" ht="15.75" x14ac:dyDescent="0.2">
      <c r="A120" s="10"/>
      <c r="B120" s="13"/>
      <c r="C120" s="13"/>
    </row>
    <row r="121" spans="1:3" ht="15.75" x14ac:dyDescent="0.2">
      <c r="A121" s="10"/>
      <c r="B121" s="13"/>
      <c r="C121" s="13"/>
    </row>
    <row r="122" spans="1:3" ht="15.75" x14ac:dyDescent="0.2">
      <c r="A122" s="10"/>
      <c r="B122" s="13"/>
      <c r="C122" s="13"/>
    </row>
    <row r="123" spans="1:3" ht="15.75" x14ac:dyDescent="0.2">
      <c r="A123" s="10"/>
      <c r="B123" s="13"/>
      <c r="C123" s="13"/>
    </row>
    <row r="124" spans="1:3" ht="15.75" x14ac:dyDescent="0.2">
      <c r="A124" s="6"/>
      <c r="B124" s="7"/>
      <c r="C124" s="7"/>
    </row>
    <row r="125" spans="1:3" ht="15.75" x14ac:dyDescent="0.2">
      <c r="A125" s="6"/>
      <c r="B125" s="7"/>
      <c r="C125" s="7"/>
    </row>
    <row r="126" spans="1:3" ht="15.75" x14ac:dyDescent="0.2">
      <c r="A126" s="6"/>
      <c r="B126" s="7"/>
      <c r="C126" s="7"/>
    </row>
    <row r="127" spans="1:3" ht="15.75" x14ac:dyDescent="0.2">
      <c r="A127" s="6"/>
      <c r="B127" s="7"/>
      <c r="C127" s="7"/>
    </row>
    <row r="128" spans="1:3" ht="15.75" x14ac:dyDescent="0.2">
      <c r="A128" s="6"/>
      <c r="B128" s="7"/>
      <c r="C128" s="7"/>
    </row>
    <row r="129" spans="1:3" ht="15.75" x14ac:dyDescent="0.2">
      <c r="A129" s="6"/>
      <c r="B129" s="7"/>
      <c r="C129" s="7"/>
    </row>
    <row r="130" spans="1:3" ht="15.75" x14ac:dyDescent="0.2">
      <c r="A130" s="6"/>
      <c r="B130" s="7"/>
      <c r="C130" s="7"/>
    </row>
    <row r="131" spans="1:3" ht="15.75" x14ac:dyDescent="0.2">
      <c r="A131" s="6"/>
      <c r="B131" s="7"/>
      <c r="C131" s="7"/>
    </row>
    <row r="132" spans="1:3" ht="15.75" x14ac:dyDescent="0.2">
      <c r="A132" s="6"/>
      <c r="B132" s="7"/>
      <c r="C132" s="7"/>
    </row>
    <row r="133" spans="1:3" ht="15.75" x14ac:dyDescent="0.2">
      <c r="A133" s="6"/>
      <c r="B133" s="7"/>
      <c r="C133" s="7"/>
    </row>
    <row r="134" spans="1:3" ht="15.75" x14ac:dyDescent="0.2">
      <c r="A134" s="6"/>
      <c r="B134" s="7"/>
      <c r="C134" s="7"/>
    </row>
    <row r="135" spans="1:3" ht="15.75" x14ac:dyDescent="0.2">
      <c r="A135" s="6"/>
      <c r="B135" s="7"/>
      <c r="C135" s="7"/>
    </row>
    <row r="136" spans="1:3" ht="15.75" x14ac:dyDescent="0.2">
      <c r="A136" s="6"/>
      <c r="B136" s="7"/>
      <c r="C136" s="7"/>
    </row>
    <row r="137" spans="1:3" ht="15.75" x14ac:dyDescent="0.2">
      <c r="A137" s="6"/>
      <c r="B137" s="7"/>
      <c r="C137" s="7"/>
    </row>
    <row r="138" spans="1:3" ht="15.75" x14ac:dyDescent="0.2">
      <c r="A138" s="6"/>
      <c r="B138" s="7"/>
      <c r="C138" s="7"/>
    </row>
    <row r="139" spans="1:3" ht="15.75" x14ac:dyDescent="0.2">
      <c r="A139" s="6"/>
      <c r="B139" s="7"/>
      <c r="C139" s="7"/>
    </row>
    <row r="140" spans="1:3" ht="15.75" x14ac:dyDescent="0.2">
      <c r="A140" s="6"/>
      <c r="B140" s="7"/>
      <c r="C140" s="7"/>
    </row>
    <row r="141" spans="1:3" ht="15.75" x14ac:dyDescent="0.2">
      <c r="A141" s="6"/>
      <c r="B141" s="7"/>
      <c r="C141" s="7"/>
    </row>
    <row r="142" spans="1:3" ht="15.75" x14ac:dyDescent="0.2">
      <c r="A142" s="6"/>
      <c r="B142" s="7"/>
      <c r="C142" s="7"/>
    </row>
    <row r="143" spans="1:3" ht="15.75" x14ac:dyDescent="0.2">
      <c r="A143" s="6"/>
      <c r="B143" s="7"/>
      <c r="C143" s="7"/>
    </row>
    <row r="144" spans="1:3" ht="15.75" x14ac:dyDescent="0.2">
      <c r="A144" s="6"/>
      <c r="B144" s="7"/>
      <c r="C144" s="7"/>
    </row>
    <row r="145" spans="1:3" ht="15.75" x14ac:dyDescent="0.2">
      <c r="A145" s="6"/>
      <c r="B145" s="7"/>
      <c r="C145" s="7"/>
    </row>
    <row r="146" spans="1:3" ht="15.75" x14ac:dyDescent="0.2">
      <c r="A146" s="6"/>
      <c r="B146" s="7"/>
      <c r="C146" s="7"/>
    </row>
    <row r="147" spans="1:3" ht="15.75" x14ac:dyDescent="0.2">
      <c r="A147" s="6"/>
      <c r="B147" s="7"/>
      <c r="C147" s="7"/>
    </row>
    <row r="148" spans="1:3" ht="15.75" x14ac:dyDescent="0.2">
      <c r="A148" s="6"/>
      <c r="B148" s="7"/>
      <c r="C148" s="7"/>
    </row>
    <row r="149" spans="1:3" ht="15.75" x14ac:dyDescent="0.2">
      <c r="A149" s="6"/>
      <c r="B149" s="7"/>
      <c r="C149" s="7"/>
    </row>
    <row r="150" spans="1:3" ht="15.75" x14ac:dyDescent="0.2">
      <c r="A150" s="6"/>
      <c r="B150" s="7"/>
      <c r="C150" s="7"/>
    </row>
    <row r="151" spans="1:3" ht="15.75" x14ac:dyDescent="0.2">
      <c r="A151" s="6"/>
      <c r="B151" s="7"/>
      <c r="C151" s="7"/>
    </row>
    <row r="152" spans="1:3" ht="15.75" x14ac:dyDescent="0.2">
      <c r="A152" s="6"/>
      <c r="B152" s="7"/>
      <c r="C152" s="7"/>
    </row>
    <row r="153" spans="1:3" ht="15.75" x14ac:dyDescent="0.2">
      <c r="A153" s="6"/>
      <c r="B153" s="7"/>
      <c r="C153" s="7"/>
    </row>
    <row r="154" spans="1:3" ht="15.75" x14ac:dyDescent="0.2">
      <c r="A154" s="6"/>
      <c r="B154" s="7"/>
      <c r="C154" s="7"/>
    </row>
    <row r="155" spans="1:3" ht="15.75" x14ac:dyDescent="0.2">
      <c r="A155" s="6"/>
      <c r="B155" s="7"/>
      <c r="C155" s="7"/>
    </row>
    <row r="156" spans="1:3" ht="15.75" x14ac:dyDescent="0.2">
      <c r="A156" s="6"/>
      <c r="B156" s="7"/>
      <c r="C156" s="7"/>
    </row>
    <row r="157" spans="1:3" ht="15.75" x14ac:dyDescent="0.2">
      <c r="A157" s="6"/>
      <c r="B157" s="7"/>
      <c r="C157" s="7"/>
    </row>
    <row r="158" spans="1:3" ht="15.75" x14ac:dyDescent="0.2">
      <c r="A158" s="6"/>
      <c r="B158" s="7"/>
      <c r="C158" s="7"/>
    </row>
    <row r="159" spans="1:3" ht="15.75" x14ac:dyDescent="0.2">
      <c r="A159" s="6"/>
      <c r="B159" s="7"/>
      <c r="C159" s="7"/>
    </row>
    <row r="160" spans="1:3" ht="15.75" x14ac:dyDescent="0.2">
      <c r="A160" s="6"/>
      <c r="B160" s="7"/>
      <c r="C160" s="7"/>
    </row>
    <row r="161" spans="1:3" ht="15.75" x14ac:dyDescent="0.2">
      <c r="A161" s="6"/>
      <c r="B161" s="7"/>
      <c r="C161" s="7"/>
    </row>
    <row r="162" spans="1:3" ht="15.75" x14ac:dyDescent="0.2">
      <c r="A162" s="6"/>
      <c r="B162" s="7"/>
      <c r="C162" s="7"/>
    </row>
    <row r="163" spans="1:3" ht="15.75" x14ac:dyDescent="0.2">
      <c r="A163" s="6"/>
      <c r="B163" s="7"/>
      <c r="C163" s="7"/>
    </row>
    <row r="164" spans="1:3" ht="15.75" x14ac:dyDescent="0.2">
      <c r="A164" s="6"/>
      <c r="B164" s="7"/>
      <c r="C164" s="7"/>
    </row>
    <row r="165" spans="1:3" ht="15.75" x14ac:dyDescent="0.2">
      <c r="A165" s="6"/>
      <c r="B165" s="7"/>
      <c r="C165" s="7"/>
    </row>
    <row r="166" spans="1:3" ht="15.75" x14ac:dyDescent="0.2">
      <c r="A166" s="6"/>
      <c r="B166" s="7"/>
      <c r="C166" s="7"/>
    </row>
    <row r="167" spans="1:3" ht="15.75" x14ac:dyDescent="0.2">
      <c r="A167" s="6"/>
      <c r="B167" s="7"/>
      <c r="C167" s="7"/>
    </row>
    <row r="168" spans="1:3" ht="15.75" x14ac:dyDescent="0.2">
      <c r="A168" s="6"/>
      <c r="B168" s="7"/>
      <c r="C168" s="7"/>
    </row>
    <row r="169" spans="1:3" ht="15.75" x14ac:dyDescent="0.2">
      <c r="A169" s="6"/>
      <c r="B169" s="7"/>
      <c r="C169" s="7"/>
    </row>
    <row r="170" spans="1:3" ht="15.75" x14ac:dyDescent="0.2">
      <c r="A170" s="6"/>
      <c r="B170" s="7"/>
      <c r="C170" s="7"/>
    </row>
    <row r="171" spans="1:3" ht="15.75" x14ac:dyDescent="0.2">
      <c r="A171" s="6"/>
      <c r="B171" s="7"/>
      <c r="C171" s="7"/>
    </row>
    <row r="172" spans="1:3" ht="15.75" x14ac:dyDescent="0.2">
      <c r="A172" s="6"/>
      <c r="B172" s="7"/>
      <c r="C172" s="7"/>
    </row>
    <row r="173" spans="1:3" ht="15.75" x14ac:dyDescent="0.2">
      <c r="A173" s="6"/>
      <c r="B173" s="7"/>
      <c r="C173" s="7"/>
    </row>
    <row r="174" spans="1:3" ht="15.75" x14ac:dyDescent="0.2">
      <c r="A174" s="6"/>
      <c r="B174" s="7"/>
      <c r="C174" s="7"/>
    </row>
    <row r="175" spans="1:3" ht="15.75" x14ac:dyDescent="0.2">
      <c r="A175" s="6"/>
      <c r="B175" s="7"/>
      <c r="C175" s="7"/>
    </row>
    <row r="176" spans="1:3" ht="15.75" x14ac:dyDescent="0.2">
      <c r="A176" s="6"/>
      <c r="B176" s="7"/>
      <c r="C176" s="7"/>
    </row>
    <row r="177" spans="1:3" ht="15.75" x14ac:dyDescent="0.2">
      <c r="A177" s="6"/>
      <c r="B177" s="7"/>
      <c r="C177" s="7"/>
    </row>
    <row r="178" spans="1:3" ht="15.75" x14ac:dyDescent="0.2">
      <c r="A178" s="6"/>
      <c r="B178" s="7"/>
      <c r="C178" s="7"/>
    </row>
    <row r="179" spans="1:3" ht="15.75" x14ac:dyDescent="0.2">
      <c r="A179" s="6"/>
      <c r="B179" s="7"/>
      <c r="C179" s="7"/>
    </row>
    <row r="180" spans="1:3" ht="15.75" x14ac:dyDescent="0.2">
      <c r="A180" s="6"/>
      <c r="B180" s="7"/>
      <c r="C180" s="7"/>
    </row>
    <row r="181" spans="1:3" ht="15.75" x14ac:dyDescent="0.2">
      <c r="A181" s="6"/>
      <c r="B181" s="7"/>
      <c r="C181" s="7"/>
    </row>
    <row r="182" spans="1:3" ht="15.75" x14ac:dyDescent="0.2">
      <c r="A182" s="6"/>
      <c r="B182" s="7"/>
      <c r="C182" s="7"/>
    </row>
    <row r="183" spans="1:3" ht="15.75" x14ac:dyDescent="0.2">
      <c r="A183" s="6"/>
      <c r="B183" s="7"/>
      <c r="C183" s="7"/>
    </row>
    <row r="184" spans="1:3" ht="15.75" x14ac:dyDescent="0.2">
      <c r="A184" s="6"/>
      <c r="B184" s="7"/>
      <c r="C184" s="7"/>
    </row>
    <row r="185" spans="1:3" ht="15.75" x14ac:dyDescent="0.2">
      <c r="A185" s="6"/>
      <c r="B185" s="7"/>
      <c r="C185" s="7"/>
    </row>
    <row r="186" spans="1:3" ht="15.75" x14ac:dyDescent="0.2">
      <c r="A186" s="6"/>
      <c r="B186" s="7"/>
      <c r="C186" s="7"/>
    </row>
    <row r="187" spans="1:3" ht="15.75" x14ac:dyDescent="0.2">
      <c r="A187" s="6"/>
      <c r="B187" s="7"/>
      <c r="C187" s="7"/>
    </row>
    <row r="188" spans="1:3" ht="15.75" x14ac:dyDescent="0.2">
      <c r="A188" s="6"/>
      <c r="B188" s="7"/>
      <c r="C188" s="7"/>
    </row>
    <row r="189" spans="1:3" ht="15.75" x14ac:dyDescent="0.2">
      <c r="A189" s="6"/>
      <c r="B189" s="7"/>
      <c r="C189" s="7"/>
    </row>
    <row r="190" spans="1:3" ht="15.75" x14ac:dyDescent="0.2">
      <c r="A190" s="6"/>
      <c r="B190" s="7"/>
      <c r="C190" s="7"/>
    </row>
    <row r="191" spans="1:3" ht="15.75" x14ac:dyDescent="0.2">
      <c r="A191" s="6"/>
      <c r="B191" s="7"/>
      <c r="C191" s="7"/>
    </row>
    <row r="192" spans="1:3" ht="15.75" x14ac:dyDescent="0.2">
      <c r="A192" s="6"/>
      <c r="B192" s="7"/>
      <c r="C192" s="7"/>
    </row>
    <row r="193" spans="1:3" ht="15.75" x14ac:dyDescent="0.2">
      <c r="A193" s="6"/>
      <c r="B193" s="7"/>
      <c r="C193" s="7"/>
    </row>
    <row r="194" spans="1:3" ht="15.75" x14ac:dyDescent="0.2">
      <c r="A194" s="6"/>
      <c r="B194" s="7"/>
      <c r="C194" s="7"/>
    </row>
    <row r="195" spans="1:3" ht="15.75" x14ac:dyDescent="0.2">
      <c r="A195" s="6"/>
      <c r="B195" s="7"/>
      <c r="C195" s="7"/>
    </row>
    <row r="196" spans="1:3" ht="15.75" x14ac:dyDescent="0.2">
      <c r="A196" s="6"/>
      <c r="B196" s="7"/>
      <c r="C196" s="7"/>
    </row>
    <row r="197" spans="1:3" ht="15.75" x14ac:dyDescent="0.2">
      <c r="A197" s="6"/>
      <c r="B197" s="7"/>
      <c r="C197" s="7"/>
    </row>
    <row r="198" spans="1:3" ht="15.75" x14ac:dyDescent="0.2">
      <c r="A198" s="6"/>
      <c r="B198" s="7"/>
      <c r="C198" s="7"/>
    </row>
    <row r="199" spans="1:3" ht="15.75" x14ac:dyDescent="0.2">
      <c r="A199" s="6"/>
      <c r="B199" s="7"/>
      <c r="C199" s="7"/>
    </row>
    <row r="200" spans="1:3" ht="15.75" x14ac:dyDescent="0.2">
      <c r="A200" s="6"/>
      <c r="B200" s="7"/>
      <c r="C200" s="7"/>
    </row>
    <row r="201" spans="1:3" ht="15.75" x14ac:dyDescent="0.2">
      <c r="A201" s="6"/>
      <c r="B201" s="7"/>
      <c r="C201" s="7"/>
    </row>
    <row r="202" spans="1:3" ht="15.75" x14ac:dyDescent="0.2">
      <c r="A202" s="6"/>
      <c r="B202" s="7"/>
      <c r="C202" s="7"/>
    </row>
    <row r="203" spans="1:3" ht="15.75" x14ac:dyDescent="0.2">
      <c r="A203" s="6"/>
      <c r="B203" s="7"/>
      <c r="C203" s="7"/>
    </row>
    <row r="204" spans="1:3" ht="15.75" x14ac:dyDescent="0.2">
      <c r="A204" s="6"/>
      <c r="B204" s="7"/>
      <c r="C204" s="7"/>
    </row>
    <row r="205" spans="1:3" ht="15.75" x14ac:dyDescent="0.2">
      <c r="A205" s="6"/>
      <c r="B205" s="7"/>
      <c r="C205" s="7"/>
    </row>
    <row r="206" spans="1:3" ht="15.75" x14ac:dyDescent="0.2">
      <c r="A206" s="6"/>
      <c r="B206" s="7"/>
      <c r="C206" s="7"/>
    </row>
    <row r="207" spans="1:3" ht="15.75" x14ac:dyDescent="0.2">
      <c r="A207" s="6"/>
      <c r="B207" s="7"/>
      <c r="C207" s="7"/>
    </row>
    <row r="208" spans="1:3" ht="15.75" x14ac:dyDescent="0.2">
      <c r="A208" s="6"/>
      <c r="B208" s="7"/>
      <c r="C208" s="7"/>
    </row>
    <row r="209" spans="1:3" ht="15.75" x14ac:dyDescent="0.2">
      <c r="A209" s="6"/>
      <c r="B209" s="7"/>
      <c r="C209" s="7"/>
    </row>
    <row r="210" spans="1:3" ht="15.75" x14ac:dyDescent="0.2">
      <c r="A210" s="6"/>
      <c r="B210" s="7"/>
      <c r="C210" s="7"/>
    </row>
    <row r="211" spans="1:3" ht="15.75" x14ac:dyDescent="0.2">
      <c r="A211" s="6"/>
      <c r="B211" s="7"/>
      <c r="C211" s="7"/>
    </row>
    <row r="212" spans="1:3" ht="15.75" x14ac:dyDescent="0.2">
      <c r="A212" s="6"/>
      <c r="B212" s="7"/>
      <c r="C212" s="7"/>
    </row>
    <row r="213" spans="1:3" ht="15.75" x14ac:dyDescent="0.2">
      <c r="A213" s="6"/>
      <c r="B213" s="7"/>
      <c r="C213" s="7"/>
    </row>
    <row r="214" spans="1:3" ht="15.75" x14ac:dyDescent="0.2">
      <c r="A214" s="6"/>
      <c r="B214" s="7"/>
      <c r="C214" s="7"/>
    </row>
    <row r="215" spans="1:3" ht="15.75" x14ac:dyDescent="0.2">
      <c r="A215" s="6"/>
      <c r="B215" s="7"/>
      <c r="C215" s="7"/>
    </row>
    <row r="216" spans="1:3" ht="15.75" x14ac:dyDescent="0.2">
      <c r="A216" s="6"/>
      <c r="B216" s="7"/>
      <c r="C216" s="7"/>
    </row>
    <row r="217" spans="1:3" ht="15.75" x14ac:dyDescent="0.2">
      <c r="A217" s="6"/>
      <c r="B217" s="7"/>
      <c r="C217" s="7"/>
    </row>
    <row r="218" spans="1:3" ht="15.75" x14ac:dyDescent="0.2">
      <c r="A218" s="6"/>
      <c r="B218" s="7"/>
      <c r="C218" s="7"/>
    </row>
    <row r="219" spans="1:3" ht="15.75" x14ac:dyDescent="0.2">
      <c r="A219" s="6"/>
      <c r="B219" s="7"/>
      <c r="C219" s="7"/>
    </row>
    <row r="220" spans="1:3" ht="15.75" x14ac:dyDescent="0.2">
      <c r="A220" s="6"/>
      <c r="B220" s="7"/>
      <c r="C220" s="7"/>
    </row>
    <row r="221" spans="1:3" ht="15.75" x14ac:dyDescent="0.2">
      <c r="A221" s="6"/>
      <c r="B221" s="7"/>
      <c r="C221" s="7"/>
    </row>
    <row r="222" spans="1:3" ht="15.75" x14ac:dyDescent="0.2">
      <c r="A222" s="6"/>
      <c r="B222" s="7"/>
      <c r="C222" s="7"/>
    </row>
    <row r="223" spans="1:3" ht="15.75" x14ac:dyDescent="0.2">
      <c r="A223" s="6"/>
      <c r="B223" s="7"/>
      <c r="C223" s="7"/>
    </row>
    <row r="224" spans="1:3" ht="15.75" x14ac:dyDescent="0.2">
      <c r="A224" s="6"/>
      <c r="B224" s="7"/>
      <c r="C224" s="7"/>
    </row>
    <row r="225" spans="1:3" ht="15.75" x14ac:dyDescent="0.2">
      <c r="A225" s="6"/>
      <c r="B225" s="7"/>
      <c r="C225" s="7"/>
    </row>
    <row r="226" spans="1:3" ht="15.75" x14ac:dyDescent="0.2">
      <c r="A226" s="6"/>
      <c r="B226" s="7"/>
      <c r="C226" s="7"/>
    </row>
    <row r="227" spans="1:3" ht="15.75" x14ac:dyDescent="0.2">
      <c r="A227" s="6"/>
      <c r="B227" s="7"/>
      <c r="C227" s="7"/>
    </row>
    <row r="228" spans="1:3" ht="15.75" x14ac:dyDescent="0.2">
      <c r="A228" s="6"/>
      <c r="B228" s="7"/>
      <c r="C228" s="7"/>
    </row>
    <row r="229" spans="1:3" ht="15.75" x14ac:dyDescent="0.2">
      <c r="A229" s="6"/>
      <c r="B229" s="7"/>
      <c r="C229" s="7"/>
    </row>
    <row r="230" spans="1:3" ht="15.75" x14ac:dyDescent="0.2">
      <c r="A230" s="6"/>
      <c r="B230" s="7"/>
      <c r="C230" s="7"/>
    </row>
    <row r="231" spans="1:3" ht="15.75" x14ac:dyDescent="0.2">
      <c r="A231" s="6"/>
      <c r="B231" s="7"/>
      <c r="C231" s="7"/>
    </row>
    <row r="232" spans="1:3" ht="15.75" x14ac:dyDescent="0.2">
      <c r="A232" s="6"/>
      <c r="B232" s="7"/>
      <c r="C232" s="7"/>
    </row>
    <row r="233" spans="1:3" ht="15.75" x14ac:dyDescent="0.2">
      <c r="A233" s="6"/>
      <c r="B233" s="7"/>
      <c r="C233" s="7"/>
    </row>
    <row r="234" spans="1:3" ht="15.75" x14ac:dyDescent="0.2">
      <c r="A234" s="6"/>
      <c r="B234" s="7"/>
      <c r="C234" s="7"/>
    </row>
    <row r="235" spans="1:3" ht="15.75" x14ac:dyDescent="0.2">
      <c r="A235" s="6"/>
      <c r="B235" s="7"/>
      <c r="C235" s="7"/>
    </row>
    <row r="236" spans="1:3" ht="15.75" x14ac:dyDescent="0.2">
      <c r="A236" s="6"/>
      <c r="B236" s="7"/>
      <c r="C236" s="7"/>
    </row>
    <row r="237" spans="1:3" ht="15.75" x14ac:dyDescent="0.2">
      <c r="A237" s="6"/>
      <c r="B237" s="7"/>
      <c r="C237" s="7"/>
    </row>
    <row r="238" spans="1:3" ht="15.75" x14ac:dyDescent="0.2">
      <c r="A238" s="6"/>
      <c r="B238" s="7"/>
      <c r="C238" s="7"/>
    </row>
    <row r="239" spans="1:3" ht="15.75" x14ac:dyDescent="0.2">
      <c r="A239" s="6"/>
      <c r="B239" s="7"/>
      <c r="C239" s="7"/>
    </row>
    <row r="240" spans="1:3" ht="15.75" x14ac:dyDescent="0.2">
      <c r="A240" s="6"/>
      <c r="B240" s="7"/>
      <c r="C240" s="7"/>
    </row>
    <row r="241" spans="1:3" ht="15.75" x14ac:dyDescent="0.2">
      <c r="A241" s="6"/>
      <c r="B241" s="7"/>
      <c r="C241" s="7"/>
    </row>
    <row r="242" spans="1:3" ht="15.75" x14ac:dyDescent="0.2">
      <c r="A242" s="6"/>
      <c r="B242" s="7"/>
      <c r="C242" s="7"/>
    </row>
    <row r="243" spans="1:3" ht="15.75" x14ac:dyDescent="0.2">
      <c r="A243" s="6"/>
      <c r="B243" s="7"/>
      <c r="C243" s="7"/>
    </row>
    <row r="244" spans="1:3" ht="15.75" x14ac:dyDescent="0.2">
      <c r="A244" s="6"/>
      <c r="B244" s="7"/>
      <c r="C244" s="7"/>
    </row>
    <row r="245" spans="1:3" ht="15.75" x14ac:dyDescent="0.2">
      <c r="A245" s="6"/>
      <c r="B245" s="7"/>
      <c r="C245" s="7"/>
    </row>
    <row r="246" spans="1:3" ht="15.75" x14ac:dyDescent="0.2">
      <c r="A246" s="6"/>
      <c r="B246" s="7"/>
      <c r="C246" s="7"/>
    </row>
    <row r="247" spans="1:3" ht="15.75" x14ac:dyDescent="0.2">
      <c r="A247" s="6"/>
      <c r="B247" s="7"/>
      <c r="C247" s="7"/>
    </row>
    <row r="248" spans="1:3" ht="15.75" x14ac:dyDescent="0.2">
      <c r="A248" s="6"/>
      <c r="B248" s="7"/>
      <c r="C248" s="7"/>
    </row>
    <row r="249" spans="1:3" ht="15.75" x14ac:dyDescent="0.2">
      <c r="A249" s="6"/>
      <c r="B249" s="7"/>
      <c r="C249" s="7"/>
    </row>
    <row r="250" spans="1:3" ht="15.75" x14ac:dyDescent="0.2">
      <c r="A250" s="6"/>
      <c r="B250" s="7"/>
      <c r="C250" s="7"/>
    </row>
    <row r="251" spans="1:3" ht="15.75" x14ac:dyDescent="0.2">
      <c r="A251" s="6"/>
      <c r="B251" s="7"/>
      <c r="C251" s="7"/>
    </row>
    <row r="252" spans="1:3" ht="15.75" x14ac:dyDescent="0.2">
      <c r="A252" s="6"/>
      <c r="B252" s="7"/>
      <c r="C252" s="7"/>
    </row>
    <row r="253" spans="1:3" ht="15.75" x14ac:dyDescent="0.2">
      <c r="A253" s="6"/>
      <c r="B253" s="7"/>
      <c r="C253" s="7"/>
    </row>
    <row r="254" spans="1:3" ht="15.75" x14ac:dyDescent="0.2">
      <c r="A254" s="6"/>
      <c r="B254" s="7"/>
      <c r="C254" s="7"/>
    </row>
    <row r="255" spans="1:3" ht="15.75" x14ac:dyDescent="0.2">
      <c r="A255" s="6"/>
      <c r="B255" s="7"/>
      <c r="C255" s="7"/>
    </row>
    <row r="256" spans="1:3" ht="15.75" x14ac:dyDescent="0.2">
      <c r="A256" s="6"/>
      <c r="B256" s="7"/>
      <c r="C256" s="7"/>
    </row>
    <row r="257" spans="1:3" ht="15.75" x14ac:dyDescent="0.2">
      <c r="A257" s="6"/>
      <c r="B257" s="7"/>
      <c r="C257" s="7"/>
    </row>
    <row r="258" spans="1:3" ht="15.75" x14ac:dyDescent="0.2">
      <c r="A258" s="6"/>
      <c r="B258" s="7"/>
      <c r="C258" s="7"/>
    </row>
    <row r="259" spans="1:3" ht="15.75" x14ac:dyDescent="0.2">
      <c r="A259" s="6"/>
      <c r="B259" s="7"/>
      <c r="C259" s="7"/>
    </row>
    <row r="260" spans="1:3" ht="15.75" x14ac:dyDescent="0.2">
      <c r="A260" s="6"/>
      <c r="B260" s="7"/>
      <c r="C260" s="7"/>
    </row>
    <row r="261" spans="1:3" ht="15.75" x14ac:dyDescent="0.2">
      <c r="A261" s="6"/>
      <c r="B261" s="7"/>
      <c r="C261" s="7"/>
    </row>
    <row r="262" spans="1:3" ht="15.75" x14ac:dyDescent="0.2">
      <c r="A262" s="6"/>
      <c r="B262" s="7"/>
      <c r="C262" s="7"/>
    </row>
    <row r="263" spans="1:3" ht="15.75" x14ac:dyDescent="0.2">
      <c r="A263" s="6"/>
      <c r="B263" s="7"/>
      <c r="C263" s="7"/>
    </row>
    <row r="264" spans="1:3" ht="15.75" x14ac:dyDescent="0.2">
      <c r="A264" s="6"/>
      <c r="B264" s="7"/>
      <c r="C264" s="7"/>
    </row>
    <row r="265" spans="1:3" ht="15.75" x14ac:dyDescent="0.2">
      <c r="A265" s="6"/>
      <c r="B265" s="7"/>
      <c r="C265" s="7"/>
    </row>
    <row r="266" spans="1:3" ht="15.75" x14ac:dyDescent="0.2">
      <c r="A266" s="6"/>
      <c r="B266" s="7"/>
      <c r="C266" s="7"/>
    </row>
    <row r="267" spans="1:3" ht="15.75" x14ac:dyDescent="0.2">
      <c r="A267" s="6"/>
      <c r="B267" s="7"/>
      <c r="C267" s="7"/>
    </row>
    <row r="268" spans="1:3" ht="15.75" x14ac:dyDescent="0.2">
      <c r="A268" s="6"/>
      <c r="B268" s="7"/>
      <c r="C268" s="7"/>
    </row>
    <row r="269" spans="1:3" ht="15.75" x14ac:dyDescent="0.2">
      <c r="A269" s="6"/>
      <c r="B269" s="7"/>
      <c r="C269" s="7"/>
    </row>
    <row r="270" spans="1:3" ht="15.75" x14ac:dyDescent="0.2">
      <c r="A270" s="6"/>
      <c r="B270" s="7"/>
      <c r="C270" s="7"/>
    </row>
    <row r="271" spans="1:3" ht="15.75" x14ac:dyDescent="0.2">
      <c r="A271" s="6"/>
      <c r="B271" s="7"/>
      <c r="C271" s="7"/>
    </row>
    <row r="272" spans="1:3" ht="15.75" x14ac:dyDescent="0.2">
      <c r="A272" s="6"/>
      <c r="B272" s="7"/>
      <c r="C272" s="7"/>
    </row>
    <row r="273" spans="1:3" ht="15.75" x14ac:dyDescent="0.2">
      <c r="A273" s="6"/>
      <c r="B273" s="7"/>
      <c r="C273" s="7"/>
    </row>
    <row r="274" spans="1:3" ht="15.75" x14ac:dyDescent="0.2">
      <c r="A274" s="6"/>
      <c r="B274" s="7"/>
      <c r="C274" s="7"/>
    </row>
    <row r="275" spans="1:3" ht="15.75" x14ac:dyDescent="0.2">
      <c r="A275" s="6"/>
      <c r="B275" s="7"/>
      <c r="C275" s="7"/>
    </row>
    <row r="276" spans="1:3" ht="15.75" x14ac:dyDescent="0.2">
      <c r="A276" s="6"/>
      <c r="B276" s="7"/>
      <c r="C276" s="7"/>
    </row>
    <row r="277" spans="1:3" ht="15.75" x14ac:dyDescent="0.2">
      <c r="A277" s="6"/>
      <c r="B277" s="7"/>
      <c r="C277" s="7"/>
    </row>
    <row r="278" spans="1:3" ht="15.75" x14ac:dyDescent="0.2">
      <c r="A278" s="6"/>
      <c r="B278" s="7"/>
      <c r="C278" s="7"/>
    </row>
    <row r="279" spans="1:3" ht="15.75" x14ac:dyDescent="0.2">
      <c r="A279" s="6"/>
      <c r="B279" s="7"/>
      <c r="C279" s="7"/>
    </row>
    <row r="280" spans="1:3" ht="15.75" x14ac:dyDescent="0.2">
      <c r="A280" s="6"/>
      <c r="B280" s="7"/>
      <c r="C280" s="7"/>
    </row>
    <row r="281" spans="1:3" ht="15.75" x14ac:dyDescent="0.2">
      <c r="A281" s="6"/>
      <c r="B281" s="7"/>
      <c r="C281" s="7"/>
    </row>
    <row r="282" spans="1:3" ht="15.75" x14ac:dyDescent="0.2">
      <c r="A282" s="6"/>
      <c r="B282" s="7"/>
      <c r="C282" s="7"/>
    </row>
    <row r="283" spans="1:3" ht="15.75" x14ac:dyDescent="0.2">
      <c r="A283" s="6"/>
      <c r="B283" s="7"/>
      <c r="C283" s="7"/>
    </row>
    <row r="284" spans="1:3" ht="15.75" x14ac:dyDescent="0.2">
      <c r="A284" s="6"/>
      <c r="B284" s="7"/>
      <c r="C284" s="7"/>
    </row>
    <row r="285" spans="1:3" ht="15.75" x14ac:dyDescent="0.2">
      <c r="A285" s="6"/>
      <c r="B285" s="7"/>
      <c r="C285" s="7"/>
    </row>
    <row r="286" spans="1:3" ht="15.75" x14ac:dyDescent="0.2">
      <c r="A286" s="6"/>
      <c r="B286" s="7"/>
      <c r="C286" s="7"/>
    </row>
    <row r="287" spans="1:3" ht="15.75" x14ac:dyDescent="0.2">
      <c r="A287" s="6"/>
      <c r="B287" s="7"/>
      <c r="C287" s="7"/>
    </row>
    <row r="288" spans="1:3" ht="15.75" x14ac:dyDescent="0.2">
      <c r="A288" s="6"/>
      <c r="B288" s="7"/>
      <c r="C288" s="7"/>
    </row>
    <row r="289" spans="1:3" ht="15.75" x14ac:dyDescent="0.2">
      <c r="A289" s="6"/>
      <c r="B289" s="7"/>
      <c r="C289" s="7"/>
    </row>
    <row r="290" spans="1:3" ht="15.75" x14ac:dyDescent="0.2">
      <c r="A290" s="6"/>
      <c r="B290" s="7"/>
      <c r="C290" s="7"/>
    </row>
    <row r="291" spans="1:3" ht="15.75" x14ac:dyDescent="0.2">
      <c r="A291" s="6"/>
      <c r="B291" s="7"/>
      <c r="C291" s="7"/>
    </row>
    <row r="292" spans="1:3" ht="15.75" x14ac:dyDescent="0.2">
      <c r="A292" s="6"/>
      <c r="B292" s="7"/>
      <c r="C292" s="7"/>
    </row>
    <row r="293" spans="1:3" ht="15.75" x14ac:dyDescent="0.2">
      <c r="A293" s="6"/>
      <c r="B293" s="7"/>
      <c r="C293" s="7"/>
    </row>
    <row r="294" spans="1:3" ht="15.75" x14ac:dyDescent="0.2">
      <c r="A294" s="6"/>
      <c r="B294" s="7"/>
      <c r="C294" s="7"/>
    </row>
    <row r="295" spans="1:3" ht="15.75" x14ac:dyDescent="0.2">
      <c r="A295" s="6"/>
      <c r="B295" s="7"/>
      <c r="C295" s="7"/>
    </row>
    <row r="296" spans="1:3" ht="15.75" x14ac:dyDescent="0.2">
      <c r="A296" s="6"/>
      <c r="B296" s="7"/>
      <c r="C296" s="7"/>
    </row>
    <row r="297" spans="1:3" ht="15.75" x14ac:dyDescent="0.2">
      <c r="A297" s="6"/>
      <c r="B297" s="7"/>
      <c r="C297" s="7"/>
    </row>
    <row r="298" spans="1:3" ht="15.75" x14ac:dyDescent="0.2">
      <c r="A298" s="6"/>
      <c r="B298" s="7"/>
      <c r="C298" s="7"/>
    </row>
    <row r="299" spans="1:3" ht="15.75" x14ac:dyDescent="0.2">
      <c r="A299" s="6"/>
      <c r="B299" s="7"/>
      <c r="C299" s="7"/>
    </row>
    <row r="300" spans="1:3" ht="15.75" x14ac:dyDescent="0.2">
      <c r="A300" s="6"/>
      <c r="B300" s="7"/>
      <c r="C300" s="7"/>
    </row>
    <row r="301" spans="1:3" ht="15.75" x14ac:dyDescent="0.2">
      <c r="A301" s="6"/>
      <c r="B301" s="7"/>
      <c r="C301" s="7"/>
    </row>
    <row r="302" spans="1:3" ht="15.75" x14ac:dyDescent="0.2">
      <c r="A302" s="6"/>
      <c r="B302" s="7"/>
      <c r="C302" s="7"/>
    </row>
    <row r="303" spans="1:3" ht="15.75" x14ac:dyDescent="0.2">
      <c r="A303" s="6"/>
      <c r="B303" s="7"/>
      <c r="C303" s="7"/>
    </row>
    <row r="304" spans="1:3" ht="15.75" x14ac:dyDescent="0.2">
      <c r="A304" s="6"/>
      <c r="B304" s="7"/>
      <c r="C304" s="7"/>
    </row>
    <row r="305" spans="1:3" ht="15.75" x14ac:dyDescent="0.2">
      <c r="A305" s="6"/>
      <c r="B305" s="7"/>
      <c r="C305" s="7"/>
    </row>
    <row r="306" spans="1:3" ht="15.75" x14ac:dyDescent="0.2">
      <c r="A306" s="6"/>
      <c r="B306" s="7"/>
      <c r="C306" s="7"/>
    </row>
    <row r="307" spans="1:3" ht="15.75" x14ac:dyDescent="0.2">
      <c r="A307" s="6"/>
      <c r="B307" s="7"/>
      <c r="C307" s="7"/>
    </row>
    <row r="308" spans="1:3" ht="15.75" x14ac:dyDescent="0.2">
      <c r="A308" s="6"/>
      <c r="B308" s="7"/>
      <c r="C308" s="7"/>
    </row>
    <row r="309" spans="1:3" ht="15.75" x14ac:dyDescent="0.2">
      <c r="A309" s="6"/>
      <c r="B309" s="7"/>
      <c r="C309" s="7"/>
    </row>
    <row r="310" spans="1:3" ht="15.75" x14ac:dyDescent="0.2">
      <c r="A310" s="6"/>
      <c r="B310" s="7"/>
      <c r="C310" s="7"/>
    </row>
    <row r="311" spans="1:3" ht="15.75" x14ac:dyDescent="0.2">
      <c r="A311" s="6"/>
      <c r="B311" s="7"/>
      <c r="C311" s="7"/>
    </row>
    <row r="312" spans="1:3" ht="15.75" x14ac:dyDescent="0.2">
      <c r="A312" s="6"/>
      <c r="B312" s="7"/>
      <c r="C312" s="7"/>
    </row>
    <row r="313" spans="1:3" ht="15.75" x14ac:dyDescent="0.2">
      <c r="A313" s="6"/>
      <c r="B313" s="7"/>
      <c r="C313" s="7"/>
    </row>
    <row r="314" spans="1:3" ht="15.75" x14ac:dyDescent="0.2">
      <c r="A314" s="6"/>
      <c r="B314" s="7"/>
      <c r="C314" s="7"/>
    </row>
    <row r="315" spans="1:3" ht="15.75" x14ac:dyDescent="0.2">
      <c r="A315" s="6"/>
      <c r="B315" s="7"/>
      <c r="C315" s="7"/>
    </row>
    <row r="316" spans="1:3" ht="15.75" x14ac:dyDescent="0.2">
      <c r="A316" s="6"/>
      <c r="B316" s="7"/>
      <c r="C316" s="7"/>
    </row>
    <row r="317" spans="1:3" ht="15.75" x14ac:dyDescent="0.2">
      <c r="A317" s="6"/>
      <c r="B317" s="7"/>
      <c r="C317" s="7"/>
    </row>
    <row r="318" spans="1:3" ht="15.75" x14ac:dyDescent="0.2">
      <c r="A318" s="6"/>
      <c r="B318" s="7"/>
      <c r="C318" s="7"/>
    </row>
    <row r="319" spans="1:3" ht="15.75" x14ac:dyDescent="0.2">
      <c r="A319" s="6"/>
      <c r="B319" s="7"/>
      <c r="C319" s="7"/>
    </row>
    <row r="320" spans="1:3" ht="15.75" x14ac:dyDescent="0.2">
      <c r="A320" s="6"/>
      <c r="B320" s="7"/>
      <c r="C320" s="7"/>
    </row>
    <row r="321" spans="1:3" ht="15.75" x14ac:dyDescent="0.2">
      <c r="A321" s="6"/>
      <c r="B321" s="7"/>
      <c r="C321" s="7"/>
    </row>
    <row r="322" spans="1:3" ht="15.75" x14ac:dyDescent="0.2">
      <c r="A322" s="6"/>
      <c r="B322" s="7"/>
      <c r="C322" s="7"/>
    </row>
    <row r="323" spans="1:3" ht="15.75" x14ac:dyDescent="0.2">
      <c r="A323" s="6"/>
      <c r="B323" s="7"/>
      <c r="C323" s="7"/>
    </row>
    <row r="324" spans="1:3" ht="15.75" x14ac:dyDescent="0.2">
      <c r="A324" s="6"/>
      <c r="B324" s="7"/>
      <c r="C324" s="7"/>
    </row>
    <row r="325" spans="1:3" ht="15.75" x14ac:dyDescent="0.2">
      <c r="A325" s="6"/>
      <c r="B325" s="7"/>
      <c r="C325" s="7"/>
    </row>
    <row r="326" spans="1:3" ht="15.75" x14ac:dyDescent="0.2">
      <c r="A326" s="6"/>
      <c r="B326" s="7"/>
      <c r="C326" s="7"/>
    </row>
    <row r="327" spans="1:3" ht="15.75" x14ac:dyDescent="0.2">
      <c r="A327" s="6"/>
      <c r="B327" s="7"/>
      <c r="C327" s="7"/>
    </row>
    <row r="328" spans="1:3" ht="15.75" x14ac:dyDescent="0.2">
      <c r="A328" s="6"/>
      <c r="B328" s="7"/>
      <c r="C328" s="7"/>
    </row>
    <row r="329" spans="1:3" ht="15.75" x14ac:dyDescent="0.2">
      <c r="A329" s="6"/>
      <c r="B329" s="7"/>
      <c r="C329" s="7"/>
    </row>
    <row r="330" spans="1:3" ht="15.75" x14ac:dyDescent="0.2">
      <c r="A330" s="6"/>
      <c r="B330" s="7"/>
      <c r="C330" s="7"/>
    </row>
    <row r="331" spans="1:3" ht="15.75" x14ac:dyDescent="0.2">
      <c r="A331" s="6"/>
      <c r="B331" s="7"/>
      <c r="C331" s="7"/>
    </row>
    <row r="332" spans="1:3" ht="15.75" x14ac:dyDescent="0.2">
      <c r="A332" s="6"/>
      <c r="B332" s="7"/>
      <c r="C332" s="7"/>
    </row>
    <row r="333" spans="1:3" ht="15.75" x14ac:dyDescent="0.2">
      <c r="A333" s="6"/>
      <c r="B333" s="7"/>
      <c r="C333" s="7"/>
    </row>
    <row r="334" spans="1:3" ht="15.75" x14ac:dyDescent="0.2">
      <c r="A334" s="6"/>
      <c r="B334" s="7"/>
      <c r="C334" s="7"/>
    </row>
    <row r="335" spans="1:3" ht="15.75" x14ac:dyDescent="0.2">
      <c r="A335" s="6"/>
      <c r="B335" s="7"/>
      <c r="C335" s="7"/>
    </row>
    <row r="336" spans="1:3" ht="15.75" x14ac:dyDescent="0.2">
      <c r="A336" s="6"/>
      <c r="B336" s="7"/>
      <c r="C336" s="7"/>
    </row>
    <row r="337" spans="1:3" ht="15.75" x14ac:dyDescent="0.2">
      <c r="A337" s="6"/>
      <c r="B337" s="7"/>
      <c r="C337" s="7"/>
    </row>
    <row r="338" spans="1:3" ht="15.75" x14ac:dyDescent="0.2">
      <c r="A338" s="6"/>
      <c r="B338" s="7"/>
      <c r="C338" s="7"/>
    </row>
    <row r="339" spans="1:3" ht="15.75" x14ac:dyDescent="0.2">
      <c r="A339" s="6"/>
      <c r="B339" s="7"/>
      <c r="C339" s="7"/>
    </row>
    <row r="340" spans="1:3" ht="15.75" x14ac:dyDescent="0.2">
      <c r="A340" s="6"/>
      <c r="B340" s="7"/>
      <c r="C340" s="7"/>
    </row>
    <row r="341" spans="1:3" ht="15.75" x14ac:dyDescent="0.2">
      <c r="A341" s="6"/>
      <c r="B341" s="7"/>
      <c r="C341" s="7"/>
    </row>
    <row r="342" spans="1:3" ht="15.75" x14ac:dyDescent="0.2">
      <c r="A342" s="6"/>
      <c r="B342" s="7"/>
      <c r="C342" s="7"/>
    </row>
    <row r="343" spans="1:3" ht="15.75" x14ac:dyDescent="0.2">
      <c r="A343" s="6"/>
      <c r="B343" s="7"/>
      <c r="C343" s="7"/>
    </row>
    <row r="344" spans="1:3" ht="15.75" x14ac:dyDescent="0.2">
      <c r="A344" s="6"/>
      <c r="B344" s="7"/>
      <c r="C344" s="7"/>
    </row>
    <row r="345" spans="1:3" ht="15.75" x14ac:dyDescent="0.2">
      <c r="A345" s="6"/>
      <c r="B345" s="7"/>
      <c r="C345" s="7"/>
    </row>
    <row r="346" spans="1:3" ht="15.75" x14ac:dyDescent="0.2">
      <c r="A346" s="6"/>
      <c r="B346" s="7"/>
      <c r="C346" s="7"/>
    </row>
    <row r="347" spans="1:3" ht="15.75" x14ac:dyDescent="0.2">
      <c r="A347" s="6"/>
      <c r="B347" s="7"/>
      <c r="C347" s="7"/>
    </row>
  </sheetData>
  <mergeCells count="9">
    <mergeCell ref="B38:C38"/>
    <mergeCell ref="D38:E38"/>
    <mergeCell ref="A37:E37"/>
    <mergeCell ref="A1:E1"/>
    <mergeCell ref="B2:C2"/>
    <mergeCell ref="D2:E2"/>
    <mergeCell ref="A22:E22"/>
    <mergeCell ref="B23:C23"/>
    <mergeCell ref="D23:E2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Summary</vt:lpstr>
      <vt:lpstr>HVAC 22nd Floor</vt:lpstr>
      <vt:lpstr>HVAC 23rd Floor</vt:lpstr>
      <vt:lpstr>Fire 22nd</vt:lpstr>
      <vt:lpstr>Fire 23rd</vt:lpstr>
      <vt:lpstr>Sheet1</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2023-10-12T09:13:48Z</cp:lastPrinted>
  <dcterms:created xsi:type="dcterms:W3CDTF">2023-05-25T05:40:46Z</dcterms:created>
  <dcterms:modified xsi:type="dcterms:W3CDTF">2023-12-26T07:28:23Z</dcterms:modified>
</cp:coreProperties>
</file>