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D:\Pioneer\Running projects\Khaadi Kanteen F-6, Islamabad\"/>
    </mc:Choice>
  </mc:AlternateContent>
  <xr:revisionPtr revIDLastSave="0" documentId="13_ncr:1_{4F967F32-735A-4DB1-AD9B-3938B1D1E689}" xr6:coauthVersionLast="36" xr6:coauthVersionMax="36" xr10:uidLastSave="{00000000-0000-0000-0000-000000000000}"/>
  <bookViews>
    <workbookView xWindow="0" yWindow="0" windowWidth="28800" windowHeight="12225" xr2:uid="{00000000-000D-0000-FFFF-FFFF00000000}"/>
  </bookViews>
  <sheets>
    <sheet name="Summary" sheetId="2" r:id="rId1"/>
    <sheet name="Table 1" sheetId="1" r:id="rId2"/>
  </sheets>
  <definedNames>
    <definedName name="_xlnm.Print_Area" localSheetId="0">Summary!$A$1:$C$31</definedName>
    <definedName name="_xlnm.Print_Titles" localSheetId="1">'Table 1'!$1:$9</definedName>
  </definedNames>
  <calcPr calcId="191029" refMode="R1C1"/>
</workbook>
</file>

<file path=xl/calcChain.xml><?xml version="1.0" encoding="utf-8"?>
<calcChain xmlns="http://schemas.openxmlformats.org/spreadsheetml/2006/main">
  <c r="H13" i="1" l="1"/>
  <c r="C26" i="2"/>
  <c r="C22" i="2"/>
  <c r="J54" i="1" l="1"/>
  <c r="J36" i="1" l="1"/>
  <c r="K36" i="1" s="1"/>
  <c r="H36" i="1"/>
  <c r="J53" i="1" l="1"/>
  <c r="K53" i="1" s="1"/>
  <c r="H53" i="1"/>
  <c r="J52" i="1"/>
  <c r="H52" i="1"/>
  <c r="J51" i="1"/>
  <c r="K51" i="1" s="1"/>
  <c r="H51" i="1"/>
  <c r="J50" i="1"/>
  <c r="H50" i="1"/>
  <c r="J48" i="1"/>
  <c r="H48" i="1"/>
  <c r="J46" i="1"/>
  <c r="H46" i="1"/>
  <c r="J45" i="1"/>
  <c r="H45" i="1"/>
  <c r="J43" i="1"/>
  <c r="H43" i="1"/>
  <c r="J40" i="1"/>
  <c r="H40" i="1"/>
  <c r="J39" i="1"/>
  <c r="H39" i="1"/>
  <c r="J37" i="1"/>
  <c r="H37" i="1"/>
  <c r="J34" i="1"/>
  <c r="H34" i="1"/>
  <c r="J33" i="1"/>
  <c r="H33" i="1"/>
  <c r="J31" i="1"/>
  <c r="H31" i="1"/>
  <c r="J30" i="1"/>
  <c r="H30" i="1"/>
  <c r="J29" i="1"/>
  <c r="H29" i="1"/>
  <c r="J28" i="1"/>
  <c r="H28" i="1"/>
  <c r="J26" i="1"/>
  <c r="H26" i="1"/>
  <c r="J25" i="1"/>
  <c r="H25" i="1"/>
  <c r="J24" i="1"/>
  <c r="H24" i="1"/>
  <c r="J23" i="1"/>
  <c r="H23" i="1"/>
  <c r="J22" i="1"/>
  <c r="H22" i="1"/>
  <c r="J21" i="1"/>
  <c r="H21" i="1"/>
  <c r="J19" i="1"/>
  <c r="H19" i="1"/>
  <c r="J18" i="1"/>
  <c r="K18" i="1" s="1"/>
  <c r="H18" i="1"/>
  <c r="K48" i="1" l="1"/>
  <c r="K40" i="1"/>
  <c r="K34" i="1"/>
  <c r="K30" i="1"/>
  <c r="K28" i="1"/>
  <c r="K25" i="1"/>
  <c r="K23" i="1"/>
  <c r="K21" i="1"/>
  <c r="K33" i="1"/>
  <c r="K39" i="1"/>
  <c r="K46" i="1"/>
  <c r="K19" i="1"/>
  <c r="K22" i="1"/>
  <c r="K24" i="1"/>
  <c r="K26" i="1"/>
  <c r="K29" i="1"/>
  <c r="K50" i="1"/>
  <c r="K52" i="1"/>
  <c r="K43" i="1"/>
  <c r="K31" i="1"/>
  <c r="K37" i="1"/>
  <c r="K45" i="1"/>
  <c r="J16" i="1"/>
  <c r="K16" i="1" s="1"/>
  <c r="H16" i="1"/>
  <c r="J15" i="1"/>
  <c r="H15" i="1"/>
  <c r="J13" i="1"/>
  <c r="J12" i="1"/>
  <c r="K12" i="1" s="1"/>
  <c r="H12" i="1"/>
  <c r="K13" i="1" l="1"/>
  <c r="K15" i="1"/>
  <c r="H54" i="1"/>
  <c r="K54" i="1" l="1"/>
</calcChain>
</file>

<file path=xl/sharedStrings.xml><?xml version="1.0" encoding="utf-8"?>
<sst xmlns="http://schemas.openxmlformats.org/spreadsheetml/2006/main" count="104" uniqueCount="75">
  <si>
    <t>BILL OF QUANTITIES</t>
  </si>
  <si>
    <t>ACMV WORKS</t>
  </si>
  <si>
    <t>KANTEEN</t>
  </si>
  <si>
    <t>KOHSAR MARKET F-6 , ISLAMABAD</t>
  </si>
  <si>
    <t>S.No.</t>
  </si>
  <si>
    <t>Description</t>
  </si>
  <si>
    <t>Units</t>
  </si>
  <si>
    <t>Qty</t>
  </si>
  <si>
    <t>Material</t>
  </si>
  <si>
    <t>Amount</t>
  </si>
  <si>
    <t>Rate</t>
  </si>
  <si>
    <t>All  Heating,  Ventilation  &amp;  Air  Conditioning  Services  shall  be  completed,  tested  and commissioned   as   per   drawings,   specifications   and   as   per   instruction   of   Client   &amp; Consultant.</t>
  </si>
  <si>
    <t>No.</t>
  </si>
  <si>
    <t>Supply,  installation,  testing  and  commissioning  of  air  conditioning  units  decorative  &amp; ducted  &amp;  Split   -  type  (reversible)  of  different  capacities  (as  per  drawing  &amp;  schedule) including  supply  of  supports,  brackets,  rubber  isolator,   flashing,  control  wiring  &amp;  power wiring (connection) in G.I. for external / PVC for internal from outdoor unit to indoor unit complete in all respects  ready to operate  as per  drawings, specification,  instruction and approval of Consultant.</t>
  </si>
  <si>
    <t>AC-01 (As per schedule)</t>
  </si>
  <si>
    <t>AC-02 (As per schedule)</t>
  </si>
  <si>
    <t>Supply,  installation,  testing  and  commissioning  of  refrigerant  pipes  (liquid  +  gas)  with 12mm thick  expended  rubber  foam insulation, PVC  tape  wrapping  + control  wiring  from indoor to outdoor for single &amp; multi split type units including gas charging if required and installation  of   branch  distributor  (supplied  with  units)  complete  in  all  respects  ready  to operate as per schedule, specification, drawings and as per instruction of Consultant.</t>
  </si>
  <si>
    <t>Rft</t>
  </si>
  <si>
    <t>Supply,Unloading,  rigging,  lifting,  placement,  installation,  testing  and  commissioning  of heat   recovery   ventilator   (HRV)   as   per   mentioned   in   schedule,  including   supply  &amp; installation of duct mounted electronic temp controller with temp sensor, vibration isolator, electrical connection, flexible duct connection / connector, power wiring from isolation box to unit (10' to 15' radius), support &amp; hangers complete in all respects ready to operate as per drawings, specification and as per instruction of consultant.</t>
  </si>
  <si>
    <t>HRV-01 (As per schedule)</t>
  </si>
  <si>
    <t>Supply and installation of 18 SWG Painted G.I. sheet metal tray for refrigerant pipes and control  wiring  exposed  to  weather  complete  in  all  respects  including  hangers,  supports brackets complete in all respects ready to operate as per specification, drawings and as per instruction of Consultant.</t>
  </si>
  <si>
    <t>Lot</t>
  </si>
  <si>
    <t>Supply and installation of  uPVC pipe (Drain) for internal units with 10mm thick expanded rubber  foam  insulation,  PVC  tape  wrapping  for  condensate  drain  including  support hangers, excavation, cutting, chiseling and making good complete in all respects ready to operate as per drawings, specification, instruction and approval of Consultant.</t>
  </si>
  <si>
    <t>1" dia</t>
  </si>
  <si>
    <t>1-1/4" dia</t>
  </si>
  <si>
    <t>Supply, fabrication and installation of M.S sheet metal welded duct of 2.0 mm (14 Gauge) thickness  for  kitchen  exhaust  air.  complete  in  all  respects  including  300  x150  access doors at all changes in direction, transformation, plenums, chambers, connection piece of hood round to square, supports &amp; hangers etc. complete in all respects ready to operate as per drawings, specification, instruction and approval of Consultant.</t>
  </si>
  <si>
    <t>Sqft</t>
  </si>
  <si>
    <t>Supply,  Fabrication  and  installation  of  G.I  sheet  metal  duct  for  external  duct  work  of different  sections of supply, return, fresh &amp; exhaust air complete in all respects including plenums,   splitter   dampers,   guide   vanes,   flexible   duct   connector,   access   door, transformation, plenums chambers, anchors supports &amp; hangers complete in all respects ready to operate as per drawings, specification, instruction and approval of Consultant.</t>
  </si>
  <si>
    <t>Supply,  fabrication  and  installation  of  G.I  Sheet  0.46mm  (26-SWG)  protective  cladding over  the   insulation  work  of  above  Kitchen  MS-Duct  complete  in  all  respects  ready  to operate as per drawings, specification, instruction and approval of Consultant.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</si>
  <si>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</si>
  <si>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EAF-01 (As per schedule)</t>
  </si>
  <si>
    <t>EAF-02 (As per schedule)</t>
  </si>
  <si>
    <t>FAF-01 (As per schedule)</t>
  </si>
  <si>
    <t>FAF-02 (As per schedule)</t>
  </si>
  <si>
    <t>Supply, installation testing and commissioning of SS-304 fabricated ,  double skin exhaust hood,   including,   supports,   hangers,   electric   connections,   pipe   connection   &amp;   other accessories complete in all respects ready to operate as per specification, drawings and as per instruction of Consultant.</t>
  </si>
  <si>
    <t>Supply  &amp;  installation  of  Air  Curtains  complete  in  all  respects  ready  to  operate  including supply of support brackets electrical connection complete in all respects ready to operate as per drawings, specification, instruction and approval of Consultant.</t>
  </si>
  <si>
    <t>3' 4'' length</t>
  </si>
  <si>
    <t>5' 9" length</t>
  </si>
  <si>
    <t>10" × 10"</t>
  </si>
  <si>
    <t>48" × 12"</t>
  </si>
  <si>
    <t>Supply &amp; Installation of Aluminium fabricated, power coated grills, Diffuser &amp; Registers for supply air, return air, exhaust air &amp; fresh air of different sizes of (Grade A) supply of wooden frame, support etc. complete in all respects ready to operate as per drawing specification, instruction and approval of consultant.</t>
  </si>
  <si>
    <t>Exhaust/Fresh Air Grill</t>
  </si>
  <si>
    <t>Perforated Supply Air with two way directional control &amp; with fine tune damper,</t>
  </si>
  <si>
    <t>Nos.</t>
  </si>
  <si>
    <t>10" Dia</t>
  </si>
  <si>
    <t>Nos</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</si>
  <si>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</si>
  <si>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Job.</t>
  </si>
  <si>
    <t>Testing, balancing and commissioning of air side of the system (from independent agency) complete  in  all  respects  including  air  measurement  &amp;  balancing,  temp,  pressure  &amp; electrical data of related equipment etc  complete in all respects ready to operate as per drawings, specification, instruction and approval of Consultant.</t>
  </si>
  <si>
    <t>Making of Shop Drawings &amp; AS BUILT drawings (4 sets) on AutoCAD 2013 with sectional details with Technical / Operational manual, LOG book for each equipment complete in all respects  ready  to  operate  as  per  drawings,  specification,  instruction  and  approval  of Consultant.</t>
  </si>
  <si>
    <t>Total Cost of ACMV Works Rs.</t>
  </si>
  <si>
    <r>
      <t>Supply, fabrication and installation of 50mm thick Rockwool insulation of 50kg/m</t>
    </r>
    <r>
      <rPr>
        <vertAlign val="superscript"/>
        <sz val="9"/>
        <rFont val="Calibri"/>
        <family val="2"/>
        <scheme val="minor"/>
      </rPr>
      <t>3</t>
    </r>
    <r>
      <rPr>
        <sz val="9"/>
        <rFont val="Calibri"/>
        <family val="2"/>
        <scheme val="minor"/>
      </rPr>
      <t xml:space="preserve">  density with wire mesh reinforcement for M.S sheet metal ducts of kitchen exhaust air, complete in all respects  ready to operate  as  per  drawings, specification,  instruction  and  approval  of Consultant.</t>
    </r>
  </si>
  <si>
    <r>
      <rPr>
        <sz val="9"/>
        <rFont val="Calibri"/>
        <family val="2"/>
        <scheme val="minor"/>
      </rPr>
      <t xml:space="preserve">EH-01 </t>
    </r>
    <r>
      <rPr>
        <i/>
        <sz val="9"/>
        <rFont val="Calibri"/>
        <family val="2"/>
        <scheme val="minor"/>
      </rPr>
      <t>(size 10' 6" x 4' 1")Wall Mounted Canopy Type</t>
    </r>
  </si>
  <si>
    <r>
      <rPr>
        <sz val="9"/>
        <rFont val="Calibri"/>
        <family val="2"/>
        <scheme val="minor"/>
      </rPr>
      <t xml:space="preserve">EH-02 </t>
    </r>
    <r>
      <rPr>
        <i/>
        <sz val="9"/>
        <rFont val="Calibri"/>
        <family val="2"/>
        <scheme val="minor"/>
      </rPr>
      <t>(size 22' 0" x 2' 4") Back Shelf Low Proximity Type</t>
    </r>
  </si>
  <si>
    <r>
      <rPr>
        <sz val="9"/>
        <rFont val="Calibri"/>
        <family val="2"/>
        <scheme val="minor"/>
      </rPr>
      <t>Supply &amp; installation  of  aluminum fabricated  powder  coated  Fresh  Air  louvers including supply of wooden frame, wooden sheet for close future's lovers, rain protection sheet bird mesh etc complete in all respects ready to operate as per specification, drawings and as
per instruction of Consultant.</t>
    </r>
  </si>
  <si>
    <r>
      <rPr>
        <sz val="9"/>
        <rFont val="Calibri"/>
        <family val="2"/>
        <scheme val="minor"/>
      </rPr>
      <t>PAS Module 600mm × 600mm (neck size shown in drawing)</t>
    </r>
  </si>
  <si>
    <r>
      <rPr>
        <sz val="9"/>
        <rFont val="Calibri"/>
        <family val="2"/>
        <scheme val="minor"/>
      </rPr>
      <t>Supply  and  installation,  testing  and  commissioning  of  ceiling  exhaust  fan  including electrical  connection,  flexible  duct  connection,  uPVC  pipe,  exhaur  air  louver,  support  &amp; hangers complete in all respects ready to operate as per specification, drawings and as
per instruction of Consultant.</t>
    </r>
  </si>
  <si>
    <r>
      <rPr>
        <sz val="9"/>
        <rFont val="Calibri"/>
        <family val="2"/>
        <scheme val="minor"/>
      </rPr>
      <t>Supply  &amp;  installation  of  flexible  duct  including  hangers,  jubilee  clamp  complete  in  all
respects as per specification, drawings &amp; as per instruction of consultant.</t>
    </r>
  </si>
  <si>
    <r>
      <rPr>
        <sz val="9"/>
        <rFont val="Calibri"/>
        <family val="2"/>
        <scheme val="minor"/>
      </rPr>
      <t>Supply  &amp;  installation  of  butterfly  damper  for  above  flexible  duct  with  gas  kits,  nut  bolts, complete  in  all  respects,  ready  to  operate  as  per  specification,  drawings  &amp;  as  per
instruction of Consultant.</t>
    </r>
  </si>
  <si>
    <t>Laabour</t>
  </si>
  <si>
    <t xml:space="preserve">BILL OF QUANTITIES </t>
  </si>
  <si>
    <t>RUNNING BILL</t>
  </si>
  <si>
    <t>Billed Qty</t>
  </si>
  <si>
    <t>Material Amount</t>
  </si>
  <si>
    <t>Labour Amount</t>
  </si>
  <si>
    <t>M/S IK ASSOCIATES</t>
  </si>
  <si>
    <t>ATTN MR. SALMAN MUGHAL</t>
  </si>
  <si>
    <t>SUMMARY OF RUNNING BILL</t>
  </si>
  <si>
    <t>S.No</t>
  </si>
  <si>
    <t>Total Amount</t>
  </si>
  <si>
    <t xml:space="preserve">Grand Total Amount </t>
  </si>
  <si>
    <t>HVAC WORKs</t>
  </si>
  <si>
    <t>Variarion of SS Kitchen Hood</t>
  </si>
  <si>
    <t xml:space="preserve">Variarion of AC Split Unit 1 TR inc. copper pipe, insulation complete in all respects. </t>
  </si>
  <si>
    <t>Variarion of Exhaust Fan complete in all respects.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</si>
</sst>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_(* #,##0.00_);_(* \(#,##0.00\);_(* &quot;-&quot;??_);_(@_)"/>
    <numFmt numFmtId="167" formatCode="_(* #,##0_);_(* \(#,##0\);_(* &quot;-&quot;??_);_(@_)"/>
  </numFmts>
  <fonts count="21" x14ac:knownFonts="1">
    <font>
      <sz val="10"/>
      <color rgb="FF000000"/>
      <name val="Times New Roman"/>
      <charset val="204"/>
    </font>
    <font>
      <sz val="11"/>
      <color theme="1"/>
      <name val="Calibri"/>
      <family val="2"/>
      <scheme val="minor"/>
    </font>
    <font>
      <sz val="10"/>
      <color rgb="FF000000"/>
      <name val="Times New Roman"/>
      <family val="1"/>
    </font>
    <font>
      <b/>
      <sz val="9"/>
      <name val="Calibri"/>
      <family val="2"/>
      <scheme val="minor"/>
    </font>
    <font>
      <sz val="9"/>
      <color rgb="FF000000"/>
      <name val="Calibri"/>
      <family val="2"/>
      <scheme val="minor"/>
    </font>
    <font>
      <sz val="9"/>
      <name val="Calibri"/>
      <family val="2"/>
      <scheme val="minor"/>
    </font>
    <font>
      <vertAlign val="superscript"/>
      <sz val="9"/>
      <name val="Calibri"/>
      <family val="2"/>
      <scheme val="minor"/>
    </font>
    <font>
      <i/>
      <sz val="9"/>
      <name val="Calibri"/>
      <family val="2"/>
      <scheme val="minor"/>
    </font>
    <font>
      <b/>
      <sz val="11"/>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Arial"/>
      <family val="2"/>
    </font>
    <font>
      <sz val="11"/>
      <color theme="1"/>
      <name val="Arial"/>
      <family val="2"/>
    </font>
    <font>
      <b/>
      <sz val="14"/>
      <color theme="1"/>
      <name val="Arial"/>
      <family val="2"/>
    </font>
    <font>
      <b/>
      <sz val="16"/>
      <color theme="1"/>
      <name val="Arial"/>
      <family val="2"/>
    </font>
  </fonts>
  <fills count="3">
    <fill>
      <patternFill patternType="none"/>
    </fill>
    <fill>
      <patternFill patternType="gray125"/>
    </fill>
    <fill>
      <patternFill patternType="solid">
        <fgColor rgb="FFEDEBE0"/>
      </patternFill>
    </fill>
  </fills>
  <borders count="13">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43" fontId="2" fillId="0" borderId="0" applyFont="0" applyFill="0" applyBorder="0" applyAlignment="0" applyProtection="0"/>
    <xf numFmtId="0" fontId="1" fillId="0" borderId="0"/>
    <xf numFmtId="166" fontId="1" fillId="0" borderId="0" applyFont="0" applyFill="0" applyBorder="0" applyAlignment="0" applyProtection="0"/>
  </cellStyleXfs>
  <cellXfs count="65">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4" fillId="0" borderId="0" xfId="0" applyFont="1" applyFill="1" applyBorder="1" applyAlignment="1">
      <alignment horizontal="left" wrapText="1"/>
    </xf>
    <xf numFmtId="0" fontId="5" fillId="0" borderId="7" xfId="0" applyFont="1" applyFill="1" applyBorder="1" applyAlignment="1">
      <alignment horizontal="left" vertical="top" wrapText="1"/>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4" fillId="0" borderId="0" xfId="0" applyFont="1" applyFill="1" applyBorder="1" applyAlignment="1">
      <alignment horizontal="left" vertical="center"/>
    </xf>
    <xf numFmtId="0" fontId="8" fillId="0" borderId="0" xfId="0" applyFont="1" applyFill="1" applyBorder="1" applyAlignment="1">
      <alignment horizontal="left" vertical="top" wrapText="1"/>
    </xf>
    <xf numFmtId="0" fontId="10" fillId="0" borderId="0" xfId="0" applyFont="1" applyFill="1" applyBorder="1" applyAlignment="1">
      <alignment horizontal="left" wrapText="1"/>
    </xf>
    <xf numFmtId="0" fontId="10" fillId="0" borderId="0" xfId="0" applyFont="1" applyFill="1" applyBorder="1" applyAlignment="1">
      <alignment horizontal="center" vertical="center" wrapText="1"/>
    </xf>
    <xf numFmtId="0" fontId="10" fillId="0" borderId="0" xfId="0" applyFont="1" applyFill="1" applyBorder="1" applyAlignment="1">
      <alignment horizontal="left" vertical="center" wrapText="1"/>
    </xf>
    <xf numFmtId="0" fontId="5" fillId="0" borderId="7" xfId="0" applyFont="1" applyFill="1" applyBorder="1" applyAlignment="1">
      <alignment horizontal="center" wrapText="1"/>
    </xf>
    <xf numFmtId="1" fontId="4" fillId="0" borderId="7" xfId="0" applyNumberFormat="1" applyFont="1" applyFill="1" applyBorder="1" applyAlignment="1">
      <alignment horizontal="center" shrinkToFit="1"/>
    </xf>
    <xf numFmtId="0" fontId="3" fillId="2" borderId="2" xfId="0" applyFont="1" applyFill="1" applyBorder="1" applyAlignment="1">
      <alignment horizontal="center" vertical="center" wrapText="1"/>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3" fillId="0" borderId="6"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0" borderId="8" xfId="0" applyFont="1" applyFill="1" applyBorder="1" applyAlignment="1">
      <alignment horizontal="center" vertical="top" wrapText="1"/>
    </xf>
    <xf numFmtId="165" fontId="11" fillId="0" borderId="3" xfId="1" applyNumberFormat="1" applyFont="1" applyFill="1" applyBorder="1" applyAlignment="1">
      <alignment horizontal="left" vertical="center" wrapText="1"/>
    </xf>
    <xf numFmtId="0" fontId="3" fillId="2" borderId="4" xfId="0" applyFont="1" applyFill="1" applyBorder="1" applyAlignment="1">
      <alignment horizontal="center" vertical="center" wrapText="1"/>
    </xf>
    <xf numFmtId="0" fontId="4" fillId="0" borderId="7" xfId="0" applyFont="1" applyFill="1" applyBorder="1" applyAlignment="1">
      <alignment horizontal="left" vertical="top" wrapText="1"/>
    </xf>
    <xf numFmtId="0" fontId="4" fillId="0" borderId="7" xfId="0" applyFont="1" applyFill="1" applyBorder="1" applyAlignment="1">
      <alignment wrapText="1"/>
    </xf>
    <xf numFmtId="1" fontId="4" fillId="0" borderId="7" xfId="0" applyNumberFormat="1" applyFont="1" applyFill="1" applyBorder="1" applyAlignment="1">
      <alignment horizontal="left" vertical="top" shrinkToFit="1"/>
    </xf>
    <xf numFmtId="164" fontId="4" fillId="0" borderId="7" xfId="0" applyNumberFormat="1" applyFont="1" applyFill="1" applyBorder="1" applyAlignment="1">
      <alignment horizontal="right" vertical="center" shrinkToFit="1"/>
    </xf>
    <xf numFmtId="0" fontId="4" fillId="0" borderId="7"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7" xfId="0" applyFont="1" applyFill="1" applyBorder="1" applyAlignment="1">
      <alignment horizontal="center" vertical="center" wrapText="1"/>
    </xf>
    <xf numFmtId="1" fontId="4" fillId="0" borderId="7" xfId="0" applyNumberFormat="1" applyFont="1" applyFill="1" applyBorder="1" applyAlignment="1">
      <alignment horizontal="center" vertical="center" shrinkToFit="1"/>
    </xf>
    <xf numFmtId="165" fontId="4" fillId="0" borderId="7" xfId="1" applyNumberFormat="1" applyFont="1" applyFill="1" applyBorder="1" applyAlignment="1">
      <alignment horizontal="left" vertical="center" wrapText="1"/>
    </xf>
    <xf numFmtId="1" fontId="4" fillId="0" borderId="7" xfId="0" applyNumberFormat="1" applyFont="1" applyFill="1" applyBorder="1" applyAlignment="1">
      <alignment horizontal="left" vertical="center" shrinkToFit="1"/>
    </xf>
    <xf numFmtId="0" fontId="4" fillId="0" borderId="7" xfId="0" applyFont="1" applyFill="1" applyBorder="1" applyAlignment="1">
      <alignment vertical="center" wrapText="1"/>
    </xf>
    <xf numFmtId="165" fontId="4" fillId="0" borderId="7" xfId="1" applyNumberFormat="1" applyFont="1" applyFill="1" applyBorder="1" applyAlignment="1">
      <alignment vertical="center" wrapText="1"/>
    </xf>
    <xf numFmtId="165" fontId="4" fillId="0" borderId="9" xfId="1" applyNumberFormat="1" applyFont="1" applyFill="1" applyBorder="1" applyAlignment="1">
      <alignment vertical="center" wrapText="1"/>
    </xf>
    <xf numFmtId="165" fontId="4" fillId="0" borderId="10" xfId="1" applyNumberFormat="1" applyFont="1" applyFill="1" applyBorder="1" applyAlignment="1">
      <alignment vertical="center" wrapText="1"/>
    </xf>
    <xf numFmtId="0" fontId="3" fillId="0" borderId="8" xfId="0" applyFont="1" applyFill="1" applyBorder="1" applyAlignment="1">
      <alignment horizontal="center" vertical="top" wrapText="1"/>
    </xf>
    <xf numFmtId="0" fontId="3" fillId="2" borderId="5"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5" fillId="0" borderId="0" xfId="0" applyFont="1" applyFill="1" applyBorder="1" applyAlignment="1">
      <alignment horizontal="right" vertical="top"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0" borderId="0" xfId="2" applyFont="1" applyAlignment="1">
      <alignment vertical="center"/>
    </xf>
    <xf numFmtId="0" fontId="13" fillId="0" borderId="0" xfId="2" applyFont="1" applyAlignment="1">
      <alignment vertical="center"/>
    </xf>
    <xf numFmtId="0" fontId="12" fillId="0" borderId="0" xfId="2" applyFont="1" applyAlignment="1">
      <alignment horizontal="right" vertical="center"/>
    </xf>
    <xf numFmtId="0" fontId="12" fillId="0" borderId="0" xfId="2" applyFont="1" applyAlignment="1">
      <alignment horizontal="left" vertical="center"/>
    </xf>
    <xf numFmtId="15" fontId="14" fillId="0" borderId="0" xfId="2" applyNumberFormat="1" applyFont="1" applyAlignment="1">
      <alignment horizontal="right" vertical="center"/>
    </xf>
    <xf numFmtId="0" fontId="13" fillId="0" borderId="0" xfId="2" applyFont="1" applyAlignment="1">
      <alignment horizontal="right" vertical="center"/>
    </xf>
    <xf numFmtId="0" fontId="13" fillId="0" borderId="0" xfId="2" applyFont="1" applyAlignment="1">
      <alignment horizontal="center" vertical="center"/>
    </xf>
    <xf numFmtId="0" fontId="15" fillId="0" borderId="0" xfId="2" applyFont="1" applyAlignment="1">
      <alignment horizontal="center" vertical="center"/>
    </xf>
    <xf numFmtId="0" fontId="15" fillId="0" borderId="0" xfId="2" applyFont="1" applyAlignment="1">
      <alignment horizontal="center" vertical="center"/>
    </xf>
    <xf numFmtId="0" fontId="16" fillId="0" borderId="7" xfId="2" applyFont="1" applyBorder="1" applyAlignment="1">
      <alignment horizontal="center" vertical="center"/>
    </xf>
    <xf numFmtId="0" fontId="1" fillId="0" borderId="0" xfId="2"/>
    <xf numFmtId="0" fontId="17" fillId="0" borderId="7" xfId="2" applyFont="1" applyBorder="1" applyAlignment="1">
      <alignment horizontal="center" vertical="center"/>
    </xf>
    <xf numFmtId="0" fontId="17" fillId="0" borderId="7" xfId="2" applyFont="1" applyBorder="1" applyAlignment="1">
      <alignment horizontal="right" vertical="center" wrapText="1"/>
    </xf>
    <xf numFmtId="167" fontId="17" fillId="0" borderId="7" xfId="3" applyNumberFormat="1" applyFont="1" applyFill="1" applyBorder="1" applyAlignment="1">
      <alignment horizontal="center" vertical="center"/>
    </xf>
    <xf numFmtId="0" fontId="18" fillId="0" borderId="0" xfId="2" applyFont="1"/>
    <xf numFmtId="0" fontId="19" fillId="0" borderId="7" xfId="2" applyFont="1" applyBorder="1" applyAlignment="1">
      <alignment horizontal="center" vertical="center"/>
    </xf>
    <xf numFmtId="167" fontId="20" fillId="0" borderId="7" xfId="3" applyNumberFormat="1" applyFont="1" applyBorder="1" applyAlignment="1">
      <alignment horizontal="center" vertical="center"/>
    </xf>
    <xf numFmtId="0" fontId="18" fillId="0" borderId="0" xfId="2" applyFont="1" applyAlignment="1">
      <alignment horizontal="center" vertical="center"/>
    </xf>
    <xf numFmtId="0" fontId="1" fillId="0" borderId="0" xfId="2" applyAlignment="1">
      <alignment horizontal="center" vertical="center"/>
    </xf>
  </cellXfs>
  <cellStyles count="4">
    <cellStyle name="Comma" xfId="1" builtinId="3"/>
    <cellStyle name="Comma 2" xfId="3" xr:uid="{C9E5A28A-4AC0-4D60-AA47-51323BCEF760}"/>
    <cellStyle name="Normal" xfId="0" builtinId="0"/>
    <cellStyle name="Normal 3" xfId="2" xr:uid="{A68CF189-F9D3-40BD-B8B8-CF0E702E8DB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168275</xdr:colOff>
      <xdr:row>0</xdr:row>
      <xdr:rowOff>101600</xdr:rowOff>
    </xdr:from>
    <xdr:to>
      <xdr:col>1</xdr:col>
      <xdr:colOff>687388</xdr:colOff>
      <xdr:row>4</xdr:row>
      <xdr:rowOff>69849</xdr:rowOff>
    </xdr:to>
    <xdr:pic>
      <xdr:nvPicPr>
        <xdr:cNvPr id="2" name="Picture 68">
          <a:extLst>
            <a:ext uri="{FF2B5EF4-FFF2-40B4-BE49-F238E27FC236}">
              <a16:creationId xmlns:a16="http://schemas.microsoft.com/office/drawing/2014/main" id="{C1C0C5BB-BEDA-466D-AD8C-E4E62B771459}"/>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8275" y="101600"/>
          <a:ext cx="938213" cy="730249"/>
        </a:xfrm>
        <a:prstGeom prst="rect">
          <a:avLst/>
        </a:prstGeom>
        <a:noFill/>
        <a:ln w="9525">
          <a:noFill/>
          <a:miter lim="800000"/>
          <a:headEnd/>
          <a:tailEnd/>
        </a:ln>
      </xdr:spPr>
    </xdr:pic>
    <xdr:clientData/>
  </xdr:twoCellAnchor>
  <xdr:oneCellAnchor>
    <xdr:from>
      <xdr:col>8</xdr:col>
      <xdr:colOff>225425</xdr:colOff>
      <xdr:row>30</xdr:row>
      <xdr:rowOff>101600</xdr:rowOff>
    </xdr:from>
    <xdr:ext cx="828675" cy="571500"/>
    <xdr:pic>
      <xdr:nvPicPr>
        <xdr:cNvPr id="4" name="Picture 3">
          <a:extLst>
            <a:ext uri="{FF2B5EF4-FFF2-40B4-BE49-F238E27FC236}">
              <a16:creationId xmlns:a16="http://schemas.microsoft.com/office/drawing/2014/main" id="{C7BB7F69-A287-460E-A068-338722271E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445625" y="9436100"/>
          <a:ext cx="828675" cy="571500"/>
        </a:xfrm>
        <a:prstGeom prst="rect">
          <a:avLst/>
        </a:prstGeom>
      </xdr:spPr>
    </xdr:pic>
    <xdr:clientData/>
  </xdr:oneCellAnchor>
  <xdr:twoCellAnchor editAs="oneCell">
    <xdr:from>
      <xdr:col>1</xdr:col>
      <xdr:colOff>3648075</xdr:colOff>
      <xdr:row>0</xdr:row>
      <xdr:rowOff>133350</xdr:rowOff>
    </xdr:from>
    <xdr:to>
      <xdr:col>2</xdr:col>
      <xdr:colOff>1438537</xdr:colOff>
      <xdr:row>4</xdr:row>
      <xdr:rowOff>104877</xdr:rowOff>
    </xdr:to>
    <xdr:pic>
      <xdr:nvPicPr>
        <xdr:cNvPr id="5" name="Picture 4">
          <a:extLst>
            <a:ext uri="{FF2B5EF4-FFF2-40B4-BE49-F238E27FC236}">
              <a16:creationId xmlns:a16="http://schemas.microsoft.com/office/drawing/2014/main" id="{6874A845-006E-4E17-AA69-E17FFAECFBCB}"/>
            </a:ext>
          </a:extLst>
        </xdr:cNvPr>
        <xdr:cNvPicPr>
          <a:picLocks noChangeAspect="1"/>
        </xdr:cNvPicPr>
      </xdr:nvPicPr>
      <xdr:blipFill>
        <a:blip xmlns:r="http://schemas.openxmlformats.org/officeDocument/2006/relationships" r:embed="rId3"/>
        <a:stretch>
          <a:fillRect/>
        </a:stretch>
      </xdr:blipFill>
      <xdr:spPr>
        <a:xfrm>
          <a:off x="4067175" y="133350"/>
          <a:ext cx="1876687" cy="73352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9FABE-8842-4C1B-BE8A-1955121922AF}">
  <dimension ref="A11:C27"/>
  <sheetViews>
    <sheetView tabSelected="1" topLeftCell="A13" zoomScaleNormal="100" workbookViewId="0">
      <selection activeCell="C26" sqref="C26"/>
    </sheetView>
  </sheetViews>
  <sheetFormatPr defaultRowHeight="15" x14ac:dyDescent="0.25"/>
  <cols>
    <col min="1" max="1" width="7.33203125" style="64" customWidth="1"/>
    <col min="2" max="2" width="71.5" style="64" customWidth="1"/>
    <col min="3" max="3" width="26.83203125" style="64" customWidth="1"/>
    <col min="4" max="4" width="9.33203125" style="56"/>
    <col min="5" max="5" width="14.1640625" style="56" bestFit="1" customWidth="1"/>
    <col min="6" max="6" width="13.5" style="56" bestFit="1" customWidth="1"/>
    <col min="7" max="254" width="9.33203125" style="56"/>
    <col min="255" max="255" width="7.33203125" style="56" customWidth="1"/>
    <col min="256" max="256" width="47.5" style="56" customWidth="1"/>
    <col min="257" max="257" width="20.33203125" style="56" customWidth="1"/>
    <col min="258" max="258" width="18" style="56" customWidth="1"/>
    <col min="259" max="259" width="21.33203125" style="56" customWidth="1"/>
    <col min="260" max="510" width="9.33203125" style="56"/>
    <col min="511" max="511" width="7.33203125" style="56" customWidth="1"/>
    <col min="512" max="512" width="47.5" style="56" customWidth="1"/>
    <col min="513" max="513" width="20.33203125" style="56" customWidth="1"/>
    <col min="514" max="514" width="18" style="56" customWidth="1"/>
    <col min="515" max="515" width="21.33203125" style="56" customWidth="1"/>
    <col min="516" max="766" width="9.33203125" style="56"/>
    <col min="767" max="767" width="7.33203125" style="56" customWidth="1"/>
    <col min="768" max="768" width="47.5" style="56" customWidth="1"/>
    <col min="769" max="769" width="20.33203125" style="56" customWidth="1"/>
    <col min="770" max="770" width="18" style="56" customWidth="1"/>
    <col min="771" max="771" width="21.33203125" style="56" customWidth="1"/>
    <col min="772" max="1022" width="9.33203125" style="56"/>
    <col min="1023" max="1023" width="7.33203125" style="56" customWidth="1"/>
    <col min="1024" max="1024" width="47.5" style="56" customWidth="1"/>
    <col min="1025" max="1025" width="20.33203125" style="56" customWidth="1"/>
    <col min="1026" max="1026" width="18" style="56" customWidth="1"/>
    <col min="1027" max="1027" width="21.33203125" style="56" customWidth="1"/>
    <col min="1028" max="1278" width="9.33203125" style="56"/>
    <col min="1279" max="1279" width="7.33203125" style="56" customWidth="1"/>
    <col min="1280" max="1280" width="47.5" style="56" customWidth="1"/>
    <col min="1281" max="1281" width="20.33203125" style="56" customWidth="1"/>
    <col min="1282" max="1282" width="18" style="56" customWidth="1"/>
    <col min="1283" max="1283" width="21.33203125" style="56" customWidth="1"/>
    <col min="1284" max="1534" width="9.33203125" style="56"/>
    <col min="1535" max="1535" width="7.33203125" style="56" customWidth="1"/>
    <col min="1536" max="1536" width="47.5" style="56" customWidth="1"/>
    <col min="1537" max="1537" width="20.33203125" style="56" customWidth="1"/>
    <col min="1538" max="1538" width="18" style="56" customWidth="1"/>
    <col min="1539" max="1539" width="21.33203125" style="56" customWidth="1"/>
    <col min="1540" max="1790" width="9.33203125" style="56"/>
    <col min="1791" max="1791" width="7.33203125" style="56" customWidth="1"/>
    <col min="1792" max="1792" width="47.5" style="56" customWidth="1"/>
    <col min="1793" max="1793" width="20.33203125" style="56" customWidth="1"/>
    <col min="1794" max="1794" width="18" style="56" customWidth="1"/>
    <col min="1795" max="1795" width="21.33203125" style="56" customWidth="1"/>
    <col min="1796" max="2046" width="9.33203125" style="56"/>
    <col min="2047" max="2047" width="7.33203125" style="56" customWidth="1"/>
    <col min="2048" max="2048" width="47.5" style="56" customWidth="1"/>
    <col min="2049" max="2049" width="20.33203125" style="56" customWidth="1"/>
    <col min="2050" max="2050" width="18" style="56" customWidth="1"/>
    <col min="2051" max="2051" width="21.33203125" style="56" customWidth="1"/>
    <col min="2052" max="2302" width="9.33203125" style="56"/>
    <col min="2303" max="2303" width="7.33203125" style="56" customWidth="1"/>
    <col min="2304" max="2304" width="47.5" style="56" customWidth="1"/>
    <col min="2305" max="2305" width="20.33203125" style="56" customWidth="1"/>
    <col min="2306" max="2306" width="18" style="56" customWidth="1"/>
    <col min="2307" max="2307" width="21.33203125" style="56" customWidth="1"/>
    <col min="2308" max="2558" width="9.33203125" style="56"/>
    <col min="2559" max="2559" width="7.33203125" style="56" customWidth="1"/>
    <col min="2560" max="2560" width="47.5" style="56" customWidth="1"/>
    <col min="2561" max="2561" width="20.33203125" style="56" customWidth="1"/>
    <col min="2562" max="2562" width="18" style="56" customWidth="1"/>
    <col min="2563" max="2563" width="21.33203125" style="56" customWidth="1"/>
    <col min="2564" max="2814" width="9.33203125" style="56"/>
    <col min="2815" max="2815" width="7.33203125" style="56" customWidth="1"/>
    <col min="2816" max="2816" width="47.5" style="56" customWidth="1"/>
    <col min="2817" max="2817" width="20.33203125" style="56" customWidth="1"/>
    <col min="2818" max="2818" width="18" style="56" customWidth="1"/>
    <col min="2819" max="2819" width="21.33203125" style="56" customWidth="1"/>
    <col min="2820" max="3070" width="9.33203125" style="56"/>
    <col min="3071" max="3071" width="7.33203125" style="56" customWidth="1"/>
    <col min="3072" max="3072" width="47.5" style="56" customWidth="1"/>
    <col min="3073" max="3073" width="20.33203125" style="56" customWidth="1"/>
    <col min="3074" max="3074" width="18" style="56" customWidth="1"/>
    <col min="3075" max="3075" width="21.33203125" style="56" customWidth="1"/>
    <col min="3076" max="3326" width="9.33203125" style="56"/>
    <col min="3327" max="3327" width="7.33203125" style="56" customWidth="1"/>
    <col min="3328" max="3328" width="47.5" style="56" customWidth="1"/>
    <col min="3329" max="3329" width="20.33203125" style="56" customWidth="1"/>
    <col min="3330" max="3330" width="18" style="56" customWidth="1"/>
    <col min="3331" max="3331" width="21.33203125" style="56" customWidth="1"/>
    <col min="3332" max="3582" width="9.33203125" style="56"/>
    <col min="3583" max="3583" width="7.33203125" style="56" customWidth="1"/>
    <col min="3584" max="3584" width="47.5" style="56" customWidth="1"/>
    <col min="3585" max="3585" width="20.33203125" style="56" customWidth="1"/>
    <col min="3586" max="3586" width="18" style="56" customWidth="1"/>
    <col min="3587" max="3587" width="21.33203125" style="56" customWidth="1"/>
    <col min="3588" max="3838" width="9.33203125" style="56"/>
    <col min="3839" max="3839" width="7.33203125" style="56" customWidth="1"/>
    <col min="3840" max="3840" width="47.5" style="56" customWidth="1"/>
    <col min="3841" max="3841" width="20.33203125" style="56" customWidth="1"/>
    <col min="3842" max="3842" width="18" style="56" customWidth="1"/>
    <col min="3843" max="3843" width="21.33203125" style="56" customWidth="1"/>
    <col min="3844" max="4094" width="9.33203125" style="56"/>
    <col min="4095" max="4095" width="7.33203125" style="56" customWidth="1"/>
    <col min="4096" max="4096" width="47.5" style="56" customWidth="1"/>
    <col min="4097" max="4097" width="20.33203125" style="56" customWidth="1"/>
    <col min="4098" max="4098" width="18" style="56" customWidth="1"/>
    <col min="4099" max="4099" width="21.33203125" style="56" customWidth="1"/>
    <col min="4100" max="4350" width="9.33203125" style="56"/>
    <col min="4351" max="4351" width="7.33203125" style="56" customWidth="1"/>
    <col min="4352" max="4352" width="47.5" style="56" customWidth="1"/>
    <col min="4353" max="4353" width="20.33203125" style="56" customWidth="1"/>
    <col min="4354" max="4354" width="18" style="56" customWidth="1"/>
    <col min="4355" max="4355" width="21.33203125" style="56" customWidth="1"/>
    <col min="4356" max="4606" width="9.33203125" style="56"/>
    <col min="4607" max="4607" width="7.33203125" style="56" customWidth="1"/>
    <col min="4608" max="4608" width="47.5" style="56" customWidth="1"/>
    <col min="4609" max="4609" width="20.33203125" style="56" customWidth="1"/>
    <col min="4610" max="4610" width="18" style="56" customWidth="1"/>
    <col min="4611" max="4611" width="21.33203125" style="56" customWidth="1"/>
    <col min="4612" max="4862" width="9.33203125" style="56"/>
    <col min="4863" max="4863" width="7.33203125" style="56" customWidth="1"/>
    <col min="4864" max="4864" width="47.5" style="56" customWidth="1"/>
    <col min="4865" max="4865" width="20.33203125" style="56" customWidth="1"/>
    <col min="4866" max="4866" width="18" style="56" customWidth="1"/>
    <col min="4867" max="4867" width="21.33203125" style="56" customWidth="1"/>
    <col min="4868" max="5118" width="9.33203125" style="56"/>
    <col min="5119" max="5119" width="7.33203125" style="56" customWidth="1"/>
    <col min="5120" max="5120" width="47.5" style="56" customWidth="1"/>
    <col min="5121" max="5121" width="20.33203125" style="56" customWidth="1"/>
    <col min="5122" max="5122" width="18" style="56" customWidth="1"/>
    <col min="5123" max="5123" width="21.33203125" style="56" customWidth="1"/>
    <col min="5124" max="5374" width="9.33203125" style="56"/>
    <col min="5375" max="5375" width="7.33203125" style="56" customWidth="1"/>
    <col min="5376" max="5376" width="47.5" style="56" customWidth="1"/>
    <col min="5377" max="5377" width="20.33203125" style="56" customWidth="1"/>
    <col min="5378" max="5378" width="18" style="56" customWidth="1"/>
    <col min="5379" max="5379" width="21.33203125" style="56" customWidth="1"/>
    <col min="5380" max="5630" width="9.33203125" style="56"/>
    <col min="5631" max="5631" width="7.33203125" style="56" customWidth="1"/>
    <col min="5632" max="5632" width="47.5" style="56" customWidth="1"/>
    <col min="5633" max="5633" width="20.33203125" style="56" customWidth="1"/>
    <col min="5634" max="5634" width="18" style="56" customWidth="1"/>
    <col min="5635" max="5635" width="21.33203125" style="56" customWidth="1"/>
    <col min="5636" max="5886" width="9.33203125" style="56"/>
    <col min="5887" max="5887" width="7.33203125" style="56" customWidth="1"/>
    <col min="5888" max="5888" width="47.5" style="56" customWidth="1"/>
    <col min="5889" max="5889" width="20.33203125" style="56" customWidth="1"/>
    <col min="5890" max="5890" width="18" style="56" customWidth="1"/>
    <col min="5891" max="5891" width="21.33203125" style="56" customWidth="1"/>
    <col min="5892" max="6142" width="9.33203125" style="56"/>
    <col min="6143" max="6143" width="7.33203125" style="56" customWidth="1"/>
    <col min="6144" max="6144" width="47.5" style="56" customWidth="1"/>
    <col min="6145" max="6145" width="20.33203125" style="56" customWidth="1"/>
    <col min="6146" max="6146" width="18" style="56" customWidth="1"/>
    <col min="6147" max="6147" width="21.33203125" style="56" customWidth="1"/>
    <col min="6148" max="6398" width="9.33203125" style="56"/>
    <col min="6399" max="6399" width="7.33203125" style="56" customWidth="1"/>
    <col min="6400" max="6400" width="47.5" style="56" customWidth="1"/>
    <col min="6401" max="6401" width="20.33203125" style="56" customWidth="1"/>
    <col min="6402" max="6402" width="18" style="56" customWidth="1"/>
    <col min="6403" max="6403" width="21.33203125" style="56" customWidth="1"/>
    <col min="6404" max="6654" width="9.33203125" style="56"/>
    <col min="6655" max="6655" width="7.33203125" style="56" customWidth="1"/>
    <col min="6656" max="6656" width="47.5" style="56" customWidth="1"/>
    <col min="6657" max="6657" width="20.33203125" style="56" customWidth="1"/>
    <col min="6658" max="6658" width="18" style="56" customWidth="1"/>
    <col min="6659" max="6659" width="21.33203125" style="56" customWidth="1"/>
    <col min="6660" max="6910" width="9.33203125" style="56"/>
    <col min="6911" max="6911" width="7.33203125" style="56" customWidth="1"/>
    <col min="6912" max="6912" width="47.5" style="56" customWidth="1"/>
    <col min="6913" max="6913" width="20.33203125" style="56" customWidth="1"/>
    <col min="6914" max="6914" width="18" style="56" customWidth="1"/>
    <col min="6915" max="6915" width="21.33203125" style="56" customWidth="1"/>
    <col min="6916" max="7166" width="9.33203125" style="56"/>
    <col min="7167" max="7167" width="7.33203125" style="56" customWidth="1"/>
    <col min="7168" max="7168" width="47.5" style="56" customWidth="1"/>
    <col min="7169" max="7169" width="20.33203125" style="56" customWidth="1"/>
    <col min="7170" max="7170" width="18" style="56" customWidth="1"/>
    <col min="7171" max="7171" width="21.33203125" style="56" customWidth="1"/>
    <col min="7172" max="7422" width="9.33203125" style="56"/>
    <col min="7423" max="7423" width="7.33203125" style="56" customWidth="1"/>
    <col min="7424" max="7424" width="47.5" style="56" customWidth="1"/>
    <col min="7425" max="7425" width="20.33203125" style="56" customWidth="1"/>
    <col min="7426" max="7426" width="18" style="56" customWidth="1"/>
    <col min="7427" max="7427" width="21.33203125" style="56" customWidth="1"/>
    <col min="7428" max="7678" width="9.33203125" style="56"/>
    <col min="7679" max="7679" width="7.33203125" style="56" customWidth="1"/>
    <col min="7680" max="7680" width="47.5" style="56" customWidth="1"/>
    <col min="7681" max="7681" width="20.33203125" style="56" customWidth="1"/>
    <col min="7682" max="7682" width="18" style="56" customWidth="1"/>
    <col min="7683" max="7683" width="21.33203125" style="56" customWidth="1"/>
    <col min="7684" max="7934" width="9.33203125" style="56"/>
    <col min="7935" max="7935" width="7.33203125" style="56" customWidth="1"/>
    <col min="7936" max="7936" width="47.5" style="56" customWidth="1"/>
    <col min="7937" max="7937" width="20.33203125" style="56" customWidth="1"/>
    <col min="7938" max="7938" width="18" style="56" customWidth="1"/>
    <col min="7939" max="7939" width="21.33203125" style="56" customWidth="1"/>
    <col min="7940" max="8190" width="9.33203125" style="56"/>
    <col min="8191" max="8191" width="7.33203125" style="56" customWidth="1"/>
    <col min="8192" max="8192" width="47.5" style="56" customWidth="1"/>
    <col min="8193" max="8193" width="20.33203125" style="56" customWidth="1"/>
    <col min="8194" max="8194" width="18" style="56" customWidth="1"/>
    <col min="8195" max="8195" width="21.33203125" style="56" customWidth="1"/>
    <col min="8196" max="8446" width="9.33203125" style="56"/>
    <col min="8447" max="8447" width="7.33203125" style="56" customWidth="1"/>
    <col min="8448" max="8448" width="47.5" style="56" customWidth="1"/>
    <col min="8449" max="8449" width="20.33203125" style="56" customWidth="1"/>
    <col min="8450" max="8450" width="18" style="56" customWidth="1"/>
    <col min="8451" max="8451" width="21.33203125" style="56" customWidth="1"/>
    <col min="8452" max="8702" width="9.33203125" style="56"/>
    <col min="8703" max="8703" width="7.33203125" style="56" customWidth="1"/>
    <col min="8704" max="8704" width="47.5" style="56" customWidth="1"/>
    <col min="8705" max="8705" width="20.33203125" style="56" customWidth="1"/>
    <col min="8706" max="8706" width="18" style="56" customWidth="1"/>
    <col min="8707" max="8707" width="21.33203125" style="56" customWidth="1"/>
    <col min="8708" max="8958" width="9.33203125" style="56"/>
    <col min="8959" max="8959" width="7.33203125" style="56" customWidth="1"/>
    <col min="8960" max="8960" width="47.5" style="56" customWidth="1"/>
    <col min="8961" max="8961" width="20.33203125" style="56" customWidth="1"/>
    <col min="8962" max="8962" width="18" style="56" customWidth="1"/>
    <col min="8963" max="8963" width="21.33203125" style="56" customWidth="1"/>
    <col min="8964" max="9214" width="9.33203125" style="56"/>
    <col min="9215" max="9215" width="7.33203125" style="56" customWidth="1"/>
    <col min="9216" max="9216" width="47.5" style="56" customWidth="1"/>
    <col min="9217" max="9217" width="20.33203125" style="56" customWidth="1"/>
    <col min="9218" max="9218" width="18" style="56" customWidth="1"/>
    <col min="9219" max="9219" width="21.33203125" style="56" customWidth="1"/>
    <col min="9220" max="9470" width="9.33203125" style="56"/>
    <col min="9471" max="9471" width="7.33203125" style="56" customWidth="1"/>
    <col min="9472" max="9472" width="47.5" style="56" customWidth="1"/>
    <col min="9473" max="9473" width="20.33203125" style="56" customWidth="1"/>
    <col min="9474" max="9474" width="18" style="56" customWidth="1"/>
    <col min="9475" max="9475" width="21.33203125" style="56" customWidth="1"/>
    <col min="9476" max="9726" width="9.33203125" style="56"/>
    <col min="9727" max="9727" width="7.33203125" style="56" customWidth="1"/>
    <col min="9728" max="9728" width="47.5" style="56" customWidth="1"/>
    <col min="9729" max="9729" width="20.33203125" style="56" customWidth="1"/>
    <col min="9730" max="9730" width="18" style="56" customWidth="1"/>
    <col min="9731" max="9731" width="21.33203125" style="56" customWidth="1"/>
    <col min="9732" max="9982" width="9.33203125" style="56"/>
    <col min="9983" max="9983" width="7.33203125" style="56" customWidth="1"/>
    <col min="9984" max="9984" width="47.5" style="56" customWidth="1"/>
    <col min="9985" max="9985" width="20.33203125" style="56" customWidth="1"/>
    <col min="9986" max="9986" width="18" style="56" customWidth="1"/>
    <col min="9987" max="9987" width="21.33203125" style="56" customWidth="1"/>
    <col min="9988" max="10238" width="9.33203125" style="56"/>
    <col min="10239" max="10239" width="7.33203125" style="56" customWidth="1"/>
    <col min="10240" max="10240" width="47.5" style="56" customWidth="1"/>
    <col min="10241" max="10241" width="20.33203125" style="56" customWidth="1"/>
    <col min="10242" max="10242" width="18" style="56" customWidth="1"/>
    <col min="10243" max="10243" width="21.33203125" style="56" customWidth="1"/>
    <col min="10244" max="10494" width="9.33203125" style="56"/>
    <col min="10495" max="10495" width="7.33203125" style="56" customWidth="1"/>
    <col min="10496" max="10496" width="47.5" style="56" customWidth="1"/>
    <col min="10497" max="10497" width="20.33203125" style="56" customWidth="1"/>
    <col min="10498" max="10498" width="18" style="56" customWidth="1"/>
    <col min="10499" max="10499" width="21.33203125" style="56" customWidth="1"/>
    <col min="10500" max="10750" width="9.33203125" style="56"/>
    <col min="10751" max="10751" width="7.33203125" style="56" customWidth="1"/>
    <col min="10752" max="10752" width="47.5" style="56" customWidth="1"/>
    <col min="10753" max="10753" width="20.33203125" style="56" customWidth="1"/>
    <col min="10754" max="10754" width="18" style="56" customWidth="1"/>
    <col min="10755" max="10755" width="21.33203125" style="56" customWidth="1"/>
    <col min="10756" max="11006" width="9.33203125" style="56"/>
    <col min="11007" max="11007" width="7.33203125" style="56" customWidth="1"/>
    <col min="11008" max="11008" width="47.5" style="56" customWidth="1"/>
    <col min="11009" max="11009" width="20.33203125" style="56" customWidth="1"/>
    <col min="11010" max="11010" width="18" style="56" customWidth="1"/>
    <col min="11011" max="11011" width="21.33203125" style="56" customWidth="1"/>
    <col min="11012" max="11262" width="9.33203125" style="56"/>
    <col min="11263" max="11263" width="7.33203125" style="56" customWidth="1"/>
    <col min="11264" max="11264" width="47.5" style="56" customWidth="1"/>
    <col min="11265" max="11265" width="20.33203125" style="56" customWidth="1"/>
    <col min="11266" max="11266" width="18" style="56" customWidth="1"/>
    <col min="11267" max="11267" width="21.33203125" style="56" customWidth="1"/>
    <col min="11268" max="11518" width="9.33203125" style="56"/>
    <col min="11519" max="11519" width="7.33203125" style="56" customWidth="1"/>
    <col min="11520" max="11520" width="47.5" style="56" customWidth="1"/>
    <col min="11521" max="11521" width="20.33203125" style="56" customWidth="1"/>
    <col min="11522" max="11522" width="18" style="56" customWidth="1"/>
    <col min="11523" max="11523" width="21.33203125" style="56" customWidth="1"/>
    <col min="11524" max="11774" width="9.33203125" style="56"/>
    <col min="11775" max="11775" width="7.33203125" style="56" customWidth="1"/>
    <col min="11776" max="11776" width="47.5" style="56" customWidth="1"/>
    <col min="11777" max="11777" width="20.33203125" style="56" customWidth="1"/>
    <col min="11778" max="11778" width="18" style="56" customWidth="1"/>
    <col min="11779" max="11779" width="21.33203125" style="56" customWidth="1"/>
    <col min="11780" max="12030" width="9.33203125" style="56"/>
    <col min="12031" max="12031" width="7.33203125" style="56" customWidth="1"/>
    <col min="12032" max="12032" width="47.5" style="56" customWidth="1"/>
    <col min="12033" max="12033" width="20.33203125" style="56" customWidth="1"/>
    <col min="12034" max="12034" width="18" style="56" customWidth="1"/>
    <col min="12035" max="12035" width="21.33203125" style="56" customWidth="1"/>
    <col min="12036" max="12286" width="9.33203125" style="56"/>
    <col min="12287" max="12287" width="7.33203125" style="56" customWidth="1"/>
    <col min="12288" max="12288" width="47.5" style="56" customWidth="1"/>
    <col min="12289" max="12289" width="20.33203125" style="56" customWidth="1"/>
    <col min="12290" max="12290" width="18" style="56" customWidth="1"/>
    <col min="12291" max="12291" width="21.33203125" style="56" customWidth="1"/>
    <col min="12292" max="12542" width="9.33203125" style="56"/>
    <col min="12543" max="12543" width="7.33203125" style="56" customWidth="1"/>
    <col min="12544" max="12544" width="47.5" style="56" customWidth="1"/>
    <col min="12545" max="12545" width="20.33203125" style="56" customWidth="1"/>
    <col min="12546" max="12546" width="18" style="56" customWidth="1"/>
    <col min="12547" max="12547" width="21.33203125" style="56" customWidth="1"/>
    <col min="12548" max="12798" width="9.33203125" style="56"/>
    <col min="12799" max="12799" width="7.33203125" style="56" customWidth="1"/>
    <col min="12800" max="12800" width="47.5" style="56" customWidth="1"/>
    <col min="12801" max="12801" width="20.33203125" style="56" customWidth="1"/>
    <col min="12802" max="12802" width="18" style="56" customWidth="1"/>
    <col min="12803" max="12803" width="21.33203125" style="56" customWidth="1"/>
    <col min="12804" max="13054" width="9.33203125" style="56"/>
    <col min="13055" max="13055" width="7.33203125" style="56" customWidth="1"/>
    <col min="13056" max="13056" width="47.5" style="56" customWidth="1"/>
    <col min="13057" max="13057" width="20.33203125" style="56" customWidth="1"/>
    <col min="13058" max="13058" width="18" style="56" customWidth="1"/>
    <col min="13059" max="13059" width="21.33203125" style="56" customWidth="1"/>
    <col min="13060" max="13310" width="9.33203125" style="56"/>
    <col min="13311" max="13311" width="7.33203125" style="56" customWidth="1"/>
    <col min="13312" max="13312" width="47.5" style="56" customWidth="1"/>
    <col min="13313" max="13313" width="20.33203125" style="56" customWidth="1"/>
    <col min="13314" max="13314" width="18" style="56" customWidth="1"/>
    <col min="13315" max="13315" width="21.33203125" style="56" customWidth="1"/>
    <col min="13316" max="13566" width="9.33203125" style="56"/>
    <col min="13567" max="13567" width="7.33203125" style="56" customWidth="1"/>
    <col min="13568" max="13568" width="47.5" style="56" customWidth="1"/>
    <col min="13569" max="13569" width="20.33203125" style="56" customWidth="1"/>
    <col min="13570" max="13570" width="18" style="56" customWidth="1"/>
    <col min="13571" max="13571" width="21.33203125" style="56" customWidth="1"/>
    <col min="13572" max="13822" width="9.33203125" style="56"/>
    <col min="13823" max="13823" width="7.33203125" style="56" customWidth="1"/>
    <col min="13824" max="13824" width="47.5" style="56" customWidth="1"/>
    <col min="13825" max="13825" width="20.33203125" style="56" customWidth="1"/>
    <col min="13826" max="13826" width="18" style="56" customWidth="1"/>
    <col min="13827" max="13827" width="21.33203125" style="56" customWidth="1"/>
    <col min="13828" max="14078" width="9.33203125" style="56"/>
    <col min="14079" max="14079" width="7.33203125" style="56" customWidth="1"/>
    <col min="14080" max="14080" width="47.5" style="56" customWidth="1"/>
    <col min="14081" max="14081" width="20.33203125" style="56" customWidth="1"/>
    <col min="14082" max="14082" width="18" style="56" customWidth="1"/>
    <col min="14083" max="14083" width="21.33203125" style="56" customWidth="1"/>
    <col min="14084" max="14334" width="9.33203125" style="56"/>
    <col min="14335" max="14335" width="7.33203125" style="56" customWidth="1"/>
    <col min="14336" max="14336" width="47.5" style="56" customWidth="1"/>
    <col min="14337" max="14337" width="20.33203125" style="56" customWidth="1"/>
    <col min="14338" max="14338" width="18" style="56" customWidth="1"/>
    <col min="14339" max="14339" width="21.33203125" style="56" customWidth="1"/>
    <col min="14340" max="14590" width="9.33203125" style="56"/>
    <col min="14591" max="14591" width="7.33203125" style="56" customWidth="1"/>
    <col min="14592" max="14592" width="47.5" style="56" customWidth="1"/>
    <col min="14593" max="14593" width="20.33203125" style="56" customWidth="1"/>
    <col min="14594" max="14594" width="18" style="56" customWidth="1"/>
    <col min="14595" max="14595" width="21.33203125" style="56" customWidth="1"/>
    <col min="14596" max="14846" width="9.33203125" style="56"/>
    <col min="14847" max="14847" width="7.33203125" style="56" customWidth="1"/>
    <col min="14848" max="14848" width="47.5" style="56" customWidth="1"/>
    <col min="14849" max="14849" width="20.33203125" style="56" customWidth="1"/>
    <col min="14850" max="14850" width="18" style="56" customWidth="1"/>
    <col min="14851" max="14851" width="21.33203125" style="56" customWidth="1"/>
    <col min="14852" max="15102" width="9.33203125" style="56"/>
    <col min="15103" max="15103" width="7.33203125" style="56" customWidth="1"/>
    <col min="15104" max="15104" width="47.5" style="56" customWidth="1"/>
    <col min="15105" max="15105" width="20.33203125" style="56" customWidth="1"/>
    <col min="15106" max="15106" width="18" style="56" customWidth="1"/>
    <col min="15107" max="15107" width="21.33203125" style="56" customWidth="1"/>
    <col min="15108" max="15358" width="9.33203125" style="56"/>
    <col min="15359" max="15359" width="7.33203125" style="56" customWidth="1"/>
    <col min="15360" max="15360" width="47.5" style="56" customWidth="1"/>
    <col min="15361" max="15361" width="20.33203125" style="56" customWidth="1"/>
    <col min="15362" max="15362" width="18" style="56" customWidth="1"/>
    <col min="15363" max="15363" width="21.33203125" style="56" customWidth="1"/>
    <col min="15364" max="15614" width="9.33203125" style="56"/>
    <col min="15615" max="15615" width="7.33203125" style="56" customWidth="1"/>
    <col min="15616" max="15616" width="47.5" style="56" customWidth="1"/>
    <col min="15617" max="15617" width="20.33203125" style="56" customWidth="1"/>
    <col min="15618" max="15618" width="18" style="56" customWidth="1"/>
    <col min="15619" max="15619" width="21.33203125" style="56" customWidth="1"/>
    <col min="15620" max="15870" width="9.33203125" style="56"/>
    <col min="15871" max="15871" width="7.33203125" style="56" customWidth="1"/>
    <col min="15872" max="15872" width="47.5" style="56" customWidth="1"/>
    <col min="15873" max="15873" width="20.33203125" style="56" customWidth="1"/>
    <col min="15874" max="15874" width="18" style="56" customWidth="1"/>
    <col min="15875" max="15875" width="21.33203125" style="56" customWidth="1"/>
    <col min="15876" max="16126" width="9.33203125" style="56"/>
    <col min="16127" max="16127" width="7.33203125" style="56" customWidth="1"/>
    <col min="16128" max="16128" width="47.5" style="56" customWidth="1"/>
    <col min="16129" max="16129" width="20.33203125" style="56" customWidth="1"/>
    <col min="16130" max="16130" width="18" style="56" customWidth="1"/>
    <col min="16131" max="16131" width="21.33203125" style="56" customWidth="1"/>
    <col min="16132" max="16384" width="9.33203125" style="56"/>
  </cols>
  <sheetData>
    <row r="11" spans="1:3" s="47" customFormat="1" ht="18.75" x14ac:dyDescent="0.2">
      <c r="A11" s="46"/>
      <c r="C11" s="48"/>
    </row>
    <row r="12" spans="1:3" s="47" customFormat="1" ht="18.75" x14ac:dyDescent="0.2">
      <c r="A12" s="46"/>
      <c r="C12" s="48"/>
    </row>
    <row r="13" spans="1:3" s="47" customFormat="1" ht="18.75" x14ac:dyDescent="0.2">
      <c r="A13" s="46"/>
      <c r="C13" s="48"/>
    </row>
    <row r="14" spans="1:3" s="47" customFormat="1" ht="18.75" x14ac:dyDescent="0.2">
      <c r="A14" s="46"/>
      <c r="C14" s="48"/>
    </row>
    <row r="15" spans="1:3" s="47" customFormat="1" ht="18.75" x14ac:dyDescent="0.2">
      <c r="A15" s="49" t="s">
        <v>65</v>
      </c>
      <c r="C15" s="50">
        <v>45791</v>
      </c>
    </row>
    <row r="16" spans="1:3" s="47" customFormat="1" ht="18.75" x14ac:dyDescent="0.2">
      <c r="A16" s="49" t="s">
        <v>66</v>
      </c>
      <c r="B16" s="49"/>
      <c r="C16" s="51"/>
    </row>
    <row r="17" spans="1:3" s="47" customFormat="1" ht="18.75" x14ac:dyDescent="0.2">
      <c r="A17" s="52"/>
      <c r="C17" s="51"/>
    </row>
    <row r="18" spans="1:3" s="47" customFormat="1" ht="18.75" x14ac:dyDescent="0.2">
      <c r="A18" s="52"/>
      <c r="C18" s="51"/>
    </row>
    <row r="19" spans="1:3" s="47" customFormat="1" ht="28.5" x14ac:dyDescent="0.2">
      <c r="A19" s="53" t="s">
        <v>67</v>
      </c>
      <c r="B19" s="53"/>
      <c r="C19" s="53"/>
    </row>
    <row r="20" spans="1:3" s="47" customFormat="1" ht="28.5" x14ac:dyDescent="0.2">
      <c r="A20" s="54"/>
      <c r="B20" s="54"/>
      <c r="C20" s="54"/>
    </row>
    <row r="21" spans="1:3" ht="18.75" x14ac:dyDescent="0.25">
      <c r="A21" s="55" t="s">
        <v>68</v>
      </c>
      <c r="B21" s="55" t="s">
        <v>5</v>
      </c>
      <c r="C21" s="55" t="s">
        <v>69</v>
      </c>
    </row>
    <row r="22" spans="1:3" s="60" customFormat="1" ht="38.25" customHeight="1" x14ac:dyDescent="0.2">
      <c r="A22" s="57">
        <v>1</v>
      </c>
      <c r="B22" s="58" t="s">
        <v>71</v>
      </c>
      <c r="C22" s="59">
        <f>'Table 1'!K54</f>
        <v>6371430</v>
      </c>
    </row>
    <row r="23" spans="1:3" s="60" customFormat="1" ht="42.75" customHeight="1" x14ac:dyDescent="0.2">
      <c r="A23" s="57">
        <v>2</v>
      </c>
      <c r="B23" s="58" t="s">
        <v>72</v>
      </c>
      <c r="C23" s="59">
        <v>3042315</v>
      </c>
    </row>
    <row r="24" spans="1:3" s="60" customFormat="1" ht="43.5" customHeight="1" x14ac:dyDescent="0.2">
      <c r="A24" s="57">
        <v>3</v>
      </c>
      <c r="B24" s="58" t="s">
        <v>73</v>
      </c>
      <c r="C24" s="59">
        <v>246000</v>
      </c>
    </row>
    <row r="25" spans="1:3" s="60" customFormat="1" ht="40.5" customHeight="1" x14ac:dyDescent="0.2">
      <c r="A25" s="57">
        <v>4</v>
      </c>
      <c r="B25" s="58" t="s">
        <v>74</v>
      </c>
      <c r="C25" s="59">
        <v>2965115</v>
      </c>
    </row>
    <row r="26" spans="1:3" s="60" customFormat="1" ht="30" customHeight="1" x14ac:dyDescent="0.2">
      <c r="A26" s="61"/>
      <c r="B26" s="61" t="s">
        <v>70</v>
      </c>
      <c r="C26" s="62">
        <f>SUM(C22:C25)</f>
        <v>12624860</v>
      </c>
    </row>
    <row r="27" spans="1:3" s="60" customFormat="1" ht="14.25" x14ac:dyDescent="0.2">
      <c r="A27" s="63"/>
      <c r="B27" s="63"/>
      <c r="C27" s="63"/>
    </row>
  </sheetData>
  <mergeCells count="1">
    <mergeCell ref="A19:C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opLeftCell="A31" workbookViewId="0">
      <selection activeCell="H54" sqref="H54"/>
    </sheetView>
  </sheetViews>
  <sheetFormatPr defaultRowHeight="12" x14ac:dyDescent="0.2"/>
  <cols>
    <col min="1" max="1" width="8.6640625" style="1" customWidth="1"/>
    <col min="2" max="2" width="63" style="1" customWidth="1"/>
    <col min="3" max="3" width="6.6640625" style="5" customWidth="1"/>
    <col min="4" max="4" width="6.1640625" style="5" customWidth="1"/>
    <col min="5" max="7" width="12.6640625" style="8" customWidth="1"/>
    <col min="8" max="9" width="13.5" style="8" customWidth="1"/>
    <col min="10" max="10" width="12.6640625" style="8" customWidth="1"/>
    <col min="11" max="11" width="12" style="8" customWidth="1"/>
    <col min="12" max="16384" width="9.33203125" style="1"/>
  </cols>
  <sheetData>
    <row r="1" spans="1:11" ht="15" x14ac:dyDescent="0.2">
      <c r="A1" s="16" t="s">
        <v>0</v>
      </c>
      <c r="B1" s="16"/>
      <c r="C1" s="16"/>
      <c r="D1" s="16"/>
      <c r="E1" s="16"/>
      <c r="F1" s="16"/>
      <c r="G1" s="16"/>
      <c r="H1" s="16"/>
      <c r="I1" s="16"/>
      <c r="J1" s="16"/>
      <c r="K1" s="16"/>
    </row>
    <row r="2" spans="1:11" ht="15" x14ac:dyDescent="0.2">
      <c r="A2" s="17" t="s">
        <v>1</v>
      </c>
      <c r="B2" s="17"/>
      <c r="C2" s="17"/>
      <c r="D2" s="17"/>
      <c r="E2" s="17"/>
      <c r="F2" s="17"/>
      <c r="G2" s="17"/>
      <c r="H2" s="17"/>
      <c r="I2" s="17"/>
      <c r="J2" s="17"/>
      <c r="K2" s="17"/>
    </row>
    <row r="3" spans="1:11" ht="12.95" customHeight="1" x14ac:dyDescent="0.25">
      <c r="A3" s="9" t="s">
        <v>2</v>
      </c>
      <c r="B3" s="10"/>
      <c r="C3" s="11"/>
      <c r="D3" s="11"/>
      <c r="E3" s="12"/>
      <c r="F3" s="12"/>
      <c r="G3" s="12"/>
      <c r="H3" s="12"/>
      <c r="I3" s="12"/>
      <c r="J3" s="12"/>
      <c r="K3" s="12"/>
    </row>
    <row r="4" spans="1:11" ht="15" x14ac:dyDescent="0.2">
      <c r="A4" s="17" t="s">
        <v>3</v>
      </c>
      <c r="B4" s="17"/>
      <c r="C4" s="17"/>
      <c r="D4" s="17"/>
      <c r="E4" s="17"/>
      <c r="F4" s="17"/>
      <c r="G4" s="17"/>
      <c r="H4" s="17"/>
      <c r="I4" s="17"/>
      <c r="J4" s="17"/>
      <c r="K4" s="17"/>
    </row>
    <row r="5" spans="1:11" ht="9.6" customHeight="1" x14ac:dyDescent="0.2">
      <c r="A5" s="2"/>
      <c r="B5" s="2"/>
      <c r="C5" s="4"/>
      <c r="D5" s="4"/>
      <c r="E5" s="6"/>
      <c r="F5" s="6"/>
      <c r="G5" s="6"/>
      <c r="H5" s="6"/>
      <c r="I5" s="6"/>
      <c r="J5" s="6"/>
      <c r="K5" s="7"/>
    </row>
    <row r="6" spans="1:11" ht="9.1999999999999993" customHeight="1" x14ac:dyDescent="0.2">
      <c r="A6" s="40"/>
      <c r="B6" s="40"/>
      <c r="C6" s="40"/>
      <c r="D6" s="40"/>
      <c r="E6" s="40"/>
      <c r="F6" s="40"/>
      <c r="G6" s="40"/>
      <c r="H6" s="40"/>
      <c r="I6" s="40"/>
      <c r="J6" s="40"/>
      <c r="K6" s="40"/>
    </row>
    <row r="7" spans="1:11" ht="17.25" customHeight="1" x14ac:dyDescent="0.2">
      <c r="A7" s="43" t="s">
        <v>60</v>
      </c>
      <c r="B7" s="43"/>
      <c r="C7" s="43"/>
      <c r="D7" s="43"/>
      <c r="E7" s="43"/>
      <c r="F7" s="45"/>
      <c r="G7" s="44" t="s">
        <v>61</v>
      </c>
      <c r="H7" s="44"/>
      <c r="I7" s="44"/>
      <c r="J7" s="44"/>
      <c r="K7" s="44" t="s">
        <v>9</v>
      </c>
    </row>
    <row r="8" spans="1:11" ht="17.25" customHeight="1" x14ac:dyDescent="0.2">
      <c r="A8" s="22" t="s">
        <v>4</v>
      </c>
      <c r="B8" s="22" t="s">
        <v>5</v>
      </c>
      <c r="C8" s="22" t="s">
        <v>6</v>
      </c>
      <c r="D8" s="22" t="s">
        <v>7</v>
      </c>
      <c r="E8" s="41" t="s">
        <v>10</v>
      </c>
      <c r="F8" s="42"/>
      <c r="G8" s="44" t="s">
        <v>62</v>
      </c>
      <c r="H8" s="44" t="s">
        <v>63</v>
      </c>
      <c r="I8" s="44" t="s">
        <v>62</v>
      </c>
      <c r="J8" s="44" t="s">
        <v>64</v>
      </c>
      <c r="K8" s="44"/>
    </row>
    <row r="9" spans="1:11" ht="18" customHeight="1" x14ac:dyDescent="0.2">
      <c r="A9" s="39"/>
      <c r="B9" s="39"/>
      <c r="C9" s="39"/>
      <c r="D9" s="39"/>
      <c r="E9" s="15" t="s">
        <v>8</v>
      </c>
      <c r="F9" s="38" t="s">
        <v>59</v>
      </c>
      <c r="G9" s="44"/>
      <c r="H9" s="44"/>
      <c r="I9" s="44"/>
      <c r="J9" s="44"/>
      <c r="K9" s="44"/>
    </row>
    <row r="10" spans="1:11" ht="45.75" customHeight="1" x14ac:dyDescent="0.2">
      <c r="A10" s="23"/>
      <c r="B10" s="3" t="s">
        <v>11</v>
      </c>
      <c r="C10" s="13"/>
      <c r="D10" s="14"/>
      <c r="E10" s="24"/>
      <c r="F10" s="24"/>
      <c r="G10" s="24"/>
      <c r="H10" s="24"/>
      <c r="I10" s="24"/>
      <c r="J10" s="24"/>
      <c r="K10" s="24"/>
    </row>
    <row r="11" spans="1:11" ht="99" customHeight="1" x14ac:dyDescent="0.2">
      <c r="A11" s="25">
        <v>1</v>
      </c>
      <c r="B11" s="3" t="s">
        <v>13</v>
      </c>
      <c r="C11" s="13"/>
      <c r="D11" s="14"/>
      <c r="E11" s="24"/>
      <c r="F11" s="24"/>
      <c r="G11" s="24"/>
      <c r="H11" s="24"/>
      <c r="I11" s="24"/>
      <c r="J11" s="24"/>
      <c r="K11" s="24"/>
    </row>
    <row r="12" spans="1:11" s="8" customFormat="1" ht="19.5" customHeight="1" x14ac:dyDescent="0.2">
      <c r="A12" s="26">
        <v>1.1000000000000001</v>
      </c>
      <c r="B12" s="28" t="s">
        <v>14</v>
      </c>
      <c r="C12" s="29" t="s">
        <v>12</v>
      </c>
      <c r="D12" s="30">
        <v>1</v>
      </c>
      <c r="E12" s="31">
        <v>155000</v>
      </c>
      <c r="F12" s="31">
        <v>8000</v>
      </c>
      <c r="G12" s="31"/>
      <c r="H12" s="31">
        <f>G12*E12</f>
        <v>0</v>
      </c>
      <c r="I12" s="31">
        <v>2</v>
      </c>
      <c r="J12" s="31">
        <f>I12*F12</f>
        <v>16000</v>
      </c>
      <c r="K12" s="31">
        <f>J12+H12</f>
        <v>16000</v>
      </c>
    </row>
    <row r="13" spans="1:11" s="8" customFormat="1" ht="18.75" customHeight="1" x14ac:dyDescent="0.2">
      <c r="A13" s="26">
        <v>1.2</v>
      </c>
      <c r="B13" s="28" t="s">
        <v>15</v>
      </c>
      <c r="C13" s="29" t="s">
        <v>12</v>
      </c>
      <c r="D13" s="30">
        <v>4</v>
      </c>
      <c r="E13" s="31">
        <v>251000</v>
      </c>
      <c r="F13" s="31">
        <v>8000</v>
      </c>
      <c r="G13" s="31">
        <v>4</v>
      </c>
      <c r="H13" s="31">
        <f>G13*E13</f>
        <v>1004000</v>
      </c>
      <c r="I13" s="31">
        <v>4</v>
      </c>
      <c r="J13" s="31">
        <f>I13*F13</f>
        <v>32000</v>
      </c>
      <c r="K13" s="31">
        <f>J13+H13</f>
        <v>1036000</v>
      </c>
    </row>
    <row r="14" spans="1:11" s="8" customFormat="1" ht="93" customHeight="1" x14ac:dyDescent="0.2">
      <c r="A14" s="32">
        <v>2</v>
      </c>
      <c r="B14" s="28" t="s">
        <v>16</v>
      </c>
      <c r="C14" s="29"/>
      <c r="D14" s="30"/>
      <c r="E14" s="33"/>
      <c r="F14" s="33"/>
      <c r="G14" s="33"/>
      <c r="H14" s="33"/>
      <c r="I14" s="33"/>
      <c r="J14" s="33"/>
      <c r="K14" s="33"/>
    </row>
    <row r="15" spans="1:11" s="8" customFormat="1" ht="21" customHeight="1" x14ac:dyDescent="0.2">
      <c r="A15" s="26">
        <v>2.1</v>
      </c>
      <c r="B15" s="28" t="s">
        <v>14</v>
      </c>
      <c r="C15" s="29" t="s">
        <v>17</v>
      </c>
      <c r="D15" s="30">
        <v>10</v>
      </c>
      <c r="E15" s="31">
        <v>2000</v>
      </c>
      <c r="F15" s="31">
        <v>500</v>
      </c>
      <c r="G15" s="31">
        <v>57</v>
      </c>
      <c r="H15" s="31">
        <f t="shared" ref="H15:H16" si="0">G15*E15</f>
        <v>114000</v>
      </c>
      <c r="I15" s="31">
        <v>57</v>
      </c>
      <c r="J15" s="31">
        <f t="shared" ref="J15:J16" si="1">I15*F15</f>
        <v>28500</v>
      </c>
      <c r="K15" s="31">
        <f t="shared" ref="K15:K16" si="2">J15+H15</f>
        <v>142500</v>
      </c>
    </row>
    <row r="16" spans="1:11" s="8" customFormat="1" ht="12.2" customHeight="1" x14ac:dyDescent="0.2">
      <c r="A16" s="26">
        <v>2.2000000000000002</v>
      </c>
      <c r="B16" s="28" t="s">
        <v>15</v>
      </c>
      <c r="C16" s="29" t="s">
        <v>17</v>
      </c>
      <c r="D16" s="30">
        <v>245</v>
      </c>
      <c r="E16" s="31">
        <v>2700</v>
      </c>
      <c r="F16" s="31">
        <v>500</v>
      </c>
      <c r="G16" s="31">
        <v>257</v>
      </c>
      <c r="H16" s="31">
        <f t="shared" si="0"/>
        <v>693900</v>
      </c>
      <c r="I16" s="31">
        <v>257</v>
      </c>
      <c r="J16" s="31">
        <f t="shared" si="1"/>
        <v>128500</v>
      </c>
      <c r="K16" s="31">
        <f t="shared" si="2"/>
        <v>822400</v>
      </c>
    </row>
    <row r="17" spans="1:11" s="8" customFormat="1" ht="105" customHeight="1" x14ac:dyDescent="0.2">
      <c r="A17" s="32">
        <v>3</v>
      </c>
      <c r="B17" s="28" t="s">
        <v>18</v>
      </c>
      <c r="C17" s="29"/>
      <c r="D17" s="30"/>
      <c r="E17" s="34"/>
      <c r="F17" s="34"/>
      <c r="G17" s="34"/>
      <c r="H17" s="34"/>
      <c r="I17" s="34"/>
      <c r="J17" s="34"/>
      <c r="K17" s="34"/>
    </row>
    <row r="18" spans="1:11" s="8" customFormat="1" ht="17.100000000000001" customHeight="1" x14ac:dyDescent="0.2">
      <c r="A18" s="26">
        <v>3.1</v>
      </c>
      <c r="B18" s="28" t="s">
        <v>19</v>
      </c>
      <c r="C18" s="29" t="s">
        <v>12</v>
      </c>
      <c r="D18" s="30">
        <v>1</v>
      </c>
      <c r="E18" s="34">
        <v>750000</v>
      </c>
      <c r="F18" s="34">
        <v>10000</v>
      </c>
      <c r="G18" s="34">
        <v>1</v>
      </c>
      <c r="H18" s="31">
        <f>G18*E18</f>
        <v>750000</v>
      </c>
      <c r="I18" s="31">
        <v>1</v>
      </c>
      <c r="J18" s="31">
        <f>I18*F18</f>
        <v>10000</v>
      </c>
      <c r="K18" s="31">
        <f>J18+H18</f>
        <v>760000</v>
      </c>
    </row>
    <row r="19" spans="1:11" s="8" customFormat="1" ht="69.75" customHeight="1" x14ac:dyDescent="0.2">
      <c r="A19" s="32">
        <v>4</v>
      </c>
      <c r="B19" s="28" t="s">
        <v>20</v>
      </c>
      <c r="C19" s="29" t="s">
        <v>21</v>
      </c>
      <c r="D19" s="30">
        <v>1</v>
      </c>
      <c r="E19" s="31">
        <v>200000</v>
      </c>
      <c r="F19" s="31">
        <v>30000</v>
      </c>
      <c r="G19" s="31">
        <v>1</v>
      </c>
      <c r="H19" s="31">
        <f>G19*E19</f>
        <v>200000</v>
      </c>
      <c r="I19" s="31">
        <v>1</v>
      </c>
      <c r="J19" s="31">
        <f>I19*F19</f>
        <v>30000</v>
      </c>
      <c r="K19" s="31">
        <f>J19+H19</f>
        <v>230000</v>
      </c>
    </row>
    <row r="20" spans="1:11" s="8" customFormat="1" ht="68.25" customHeight="1" x14ac:dyDescent="0.2">
      <c r="A20" s="32">
        <v>5</v>
      </c>
      <c r="B20" s="28" t="s">
        <v>22</v>
      </c>
      <c r="C20" s="29"/>
      <c r="D20" s="30"/>
      <c r="E20" s="34"/>
      <c r="F20" s="34"/>
      <c r="G20" s="34"/>
      <c r="H20" s="34"/>
      <c r="I20" s="34"/>
      <c r="J20" s="34"/>
      <c r="K20" s="34"/>
    </row>
    <row r="21" spans="1:11" s="8" customFormat="1" ht="17.100000000000001" customHeight="1" x14ac:dyDescent="0.2">
      <c r="A21" s="26">
        <v>5.0999999999999996</v>
      </c>
      <c r="B21" s="28" t="s">
        <v>23</v>
      </c>
      <c r="C21" s="29" t="s">
        <v>17</v>
      </c>
      <c r="D21" s="30">
        <v>100</v>
      </c>
      <c r="E21" s="34">
        <v>450</v>
      </c>
      <c r="F21" s="34">
        <v>100</v>
      </c>
      <c r="G21" s="34">
        <v>110</v>
      </c>
      <c r="H21" s="31">
        <f t="shared" ref="H21:H23" si="3">G21*E21</f>
        <v>49500</v>
      </c>
      <c r="I21" s="31">
        <v>110</v>
      </c>
      <c r="J21" s="31">
        <f t="shared" ref="J21:J23" si="4">I21*F21</f>
        <v>11000</v>
      </c>
      <c r="K21" s="31">
        <f t="shared" ref="K21:K23" si="5">J21+H21</f>
        <v>60500</v>
      </c>
    </row>
    <row r="22" spans="1:11" s="8" customFormat="1" ht="24.75" customHeight="1" x14ac:dyDescent="0.2">
      <c r="A22" s="26">
        <v>5.2</v>
      </c>
      <c r="B22" s="28" t="s">
        <v>24</v>
      </c>
      <c r="C22" s="29" t="s">
        <v>17</v>
      </c>
      <c r="D22" s="30">
        <v>32</v>
      </c>
      <c r="E22" s="31">
        <v>600</v>
      </c>
      <c r="F22" s="31">
        <v>100</v>
      </c>
      <c r="G22" s="31">
        <v>70</v>
      </c>
      <c r="H22" s="31">
        <f t="shared" si="3"/>
        <v>42000</v>
      </c>
      <c r="I22" s="31">
        <v>70</v>
      </c>
      <c r="J22" s="31">
        <f t="shared" si="4"/>
        <v>7000</v>
      </c>
      <c r="K22" s="31">
        <f t="shared" si="5"/>
        <v>49000</v>
      </c>
    </row>
    <row r="23" spans="1:11" s="8" customFormat="1" ht="93.75" customHeight="1" x14ac:dyDescent="0.2">
      <c r="A23" s="32">
        <v>6</v>
      </c>
      <c r="B23" s="28" t="s">
        <v>25</v>
      </c>
      <c r="C23" s="29" t="s">
        <v>26</v>
      </c>
      <c r="D23" s="30">
        <v>680</v>
      </c>
      <c r="E23" s="31">
        <v>1150</v>
      </c>
      <c r="F23" s="31">
        <v>100</v>
      </c>
      <c r="G23" s="31">
        <v>921</v>
      </c>
      <c r="H23" s="31">
        <f t="shared" si="3"/>
        <v>1059150</v>
      </c>
      <c r="I23" s="31">
        <v>921</v>
      </c>
      <c r="J23" s="31">
        <f t="shared" si="4"/>
        <v>92100</v>
      </c>
      <c r="K23" s="31">
        <f t="shared" si="5"/>
        <v>1151250</v>
      </c>
    </row>
    <row r="24" spans="1:11" s="8" customFormat="1" ht="65.25" customHeight="1" x14ac:dyDescent="0.2">
      <c r="A24" s="32">
        <v>7</v>
      </c>
      <c r="B24" s="28" t="s">
        <v>51</v>
      </c>
      <c r="C24" s="29" t="s">
        <v>26</v>
      </c>
      <c r="D24" s="30">
        <v>714</v>
      </c>
      <c r="E24" s="31">
        <v>150</v>
      </c>
      <c r="F24" s="31">
        <v>50</v>
      </c>
      <c r="G24" s="31">
        <v>921</v>
      </c>
      <c r="H24" s="31">
        <f>G24*E24</f>
        <v>138150</v>
      </c>
      <c r="I24" s="31">
        <v>921</v>
      </c>
      <c r="J24" s="31">
        <f>I24*F24</f>
        <v>46050</v>
      </c>
      <c r="K24" s="31">
        <f>J24+H24</f>
        <v>184200</v>
      </c>
    </row>
    <row r="25" spans="1:11" s="8" customFormat="1" ht="86.25" customHeight="1" x14ac:dyDescent="0.2">
      <c r="A25" s="32">
        <v>8</v>
      </c>
      <c r="B25" s="28" t="s">
        <v>27</v>
      </c>
      <c r="C25" s="29" t="s">
        <v>26</v>
      </c>
      <c r="D25" s="30">
        <v>820</v>
      </c>
      <c r="E25" s="31">
        <v>400</v>
      </c>
      <c r="F25" s="31">
        <v>60</v>
      </c>
      <c r="G25" s="31">
        <v>968</v>
      </c>
      <c r="H25" s="31">
        <f>G25*E25</f>
        <v>387200</v>
      </c>
      <c r="I25" s="31">
        <v>968</v>
      </c>
      <c r="J25" s="31">
        <f>I25*F25</f>
        <v>58080</v>
      </c>
      <c r="K25" s="31">
        <f>J25+H25</f>
        <v>445280</v>
      </c>
    </row>
    <row r="26" spans="1:11" s="8" customFormat="1" ht="54" customHeight="1" x14ac:dyDescent="0.2">
      <c r="A26" s="32">
        <v>9</v>
      </c>
      <c r="B26" s="28" t="s">
        <v>28</v>
      </c>
      <c r="C26" s="29" t="s">
        <v>26</v>
      </c>
      <c r="D26" s="30">
        <v>785</v>
      </c>
      <c r="E26" s="31">
        <v>380</v>
      </c>
      <c r="F26" s="31">
        <v>60</v>
      </c>
      <c r="G26" s="31">
        <v>1000</v>
      </c>
      <c r="H26" s="31">
        <f>G26*E26</f>
        <v>380000</v>
      </c>
      <c r="I26" s="31">
        <v>1000</v>
      </c>
      <c r="J26" s="31">
        <f>I26*F26</f>
        <v>60000</v>
      </c>
      <c r="K26" s="31">
        <f>J26+H26</f>
        <v>440000</v>
      </c>
    </row>
    <row r="27" spans="1:11" s="8" customFormat="1" ht="81" customHeight="1" x14ac:dyDescent="0.2">
      <c r="A27" s="30">
        <v>10</v>
      </c>
      <c r="B27" s="28" t="s">
        <v>29</v>
      </c>
      <c r="C27" s="29"/>
      <c r="D27" s="30"/>
      <c r="E27" s="34"/>
      <c r="F27" s="34"/>
      <c r="G27" s="34"/>
      <c r="H27" s="34"/>
      <c r="I27" s="34"/>
      <c r="J27" s="34"/>
      <c r="K27" s="34"/>
    </row>
    <row r="28" spans="1:11" s="8" customFormat="1" ht="16.5" customHeight="1" x14ac:dyDescent="0.2">
      <c r="A28" s="27"/>
      <c r="B28" s="28" t="s">
        <v>30</v>
      </c>
      <c r="C28" s="29" t="s">
        <v>12</v>
      </c>
      <c r="D28" s="30">
        <v>1</v>
      </c>
      <c r="E28" s="34">
        <v>465000</v>
      </c>
      <c r="F28" s="34">
        <v>8000</v>
      </c>
      <c r="G28" s="34"/>
      <c r="H28" s="31">
        <f t="shared" ref="H28:H31" si="6">G28*E28</f>
        <v>0</v>
      </c>
      <c r="I28" s="31">
        <v>1</v>
      </c>
      <c r="J28" s="31">
        <f t="shared" ref="J28:J31" si="7">I28*F28</f>
        <v>8000</v>
      </c>
      <c r="K28" s="31">
        <f t="shared" ref="K28:K31" si="8">J28+H28</f>
        <v>8000</v>
      </c>
    </row>
    <row r="29" spans="1:11" s="8" customFormat="1" ht="11.45" customHeight="1" x14ac:dyDescent="0.2">
      <c r="A29" s="27"/>
      <c r="B29" s="28" t="s">
        <v>31</v>
      </c>
      <c r="C29" s="29" t="s">
        <v>12</v>
      </c>
      <c r="D29" s="30">
        <v>1</v>
      </c>
      <c r="E29" s="31">
        <v>505000</v>
      </c>
      <c r="F29" s="31">
        <v>8000</v>
      </c>
      <c r="G29" s="31"/>
      <c r="H29" s="31">
        <f t="shared" si="6"/>
        <v>0</v>
      </c>
      <c r="I29" s="31">
        <v>1</v>
      </c>
      <c r="J29" s="31">
        <f t="shared" si="7"/>
        <v>8000</v>
      </c>
      <c r="K29" s="31">
        <f t="shared" si="8"/>
        <v>8000</v>
      </c>
    </row>
    <row r="30" spans="1:11" s="8" customFormat="1" ht="11.25" customHeight="1" x14ac:dyDescent="0.2">
      <c r="A30" s="27"/>
      <c r="B30" s="28" t="s">
        <v>32</v>
      </c>
      <c r="C30" s="29" t="s">
        <v>12</v>
      </c>
      <c r="D30" s="30">
        <v>1</v>
      </c>
      <c r="E30" s="31">
        <v>535000</v>
      </c>
      <c r="F30" s="31">
        <v>10000</v>
      </c>
      <c r="G30" s="31"/>
      <c r="H30" s="31">
        <f t="shared" si="6"/>
        <v>0</v>
      </c>
      <c r="I30" s="31">
        <v>1</v>
      </c>
      <c r="J30" s="31">
        <f t="shared" si="7"/>
        <v>10000</v>
      </c>
      <c r="K30" s="31">
        <f t="shared" si="8"/>
        <v>10000</v>
      </c>
    </row>
    <row r="31" spans="1:11" s="8" customFormat="1" ht="11.25" customHeight="1" x14ac:dyDescent="0.2">
      <c r="A31" s="27"/>
      <c r="B31" s="28" t="s">
        <v>33</v>
      </c>
      <c r="C31" s="29" t="s">
        <v>12</v>
      </c>
      <c r="D31" s="30">
        <v>1</v>
      </c>
      <c r="E31" s="31">
        <v>560000</v>
      </c>
      <c r="F31" s="31">
        <v>10000</v>
      </c>
      <c r="G31" s="31"/>
      <c r="H31" s="31">
        <f t="shared" si="6"/>
        <v>0</v>
      </c>
      <c r="I31" s="31">
        <v>1</v>
      </c>
      <c r="J31" s="31">
        <f t="shared" si="7"/>
        <v>10000</v>
      </c>
      <c r="K31" s="31">
        <f t="shared" si="8"/>
        <v>10000</v>
      </c>
    </row>
    <row r="32" spans="1:11" s="8" customFormat="1" ht="60" x14ac:dyDescent="0.2">
      <c r="A32" s="30">
        <v>11</v>
      </c>
      <c r="B32" s="28" t="s">
        <v>34</v>
      </c>
      <c r="C32" s="29"/>
      <c r="D32" s="30"/>
      <c r="E32" s="34"/>
      <c r="F32" s="34"/>
      <c r="G32" s="34"/>
      <c r="H32" s="34"/>
      <c r="I32" s="34"/>
      <c r="J32" s="34"/>
      <c r="K32" s="34"/>
    </row>
    <row r="33" spans="1:11" s="8" customFormat="1" ht="13.5" customHeight="1" x14ac:dyDescent="0.2">
      <c r="A33" s="27"/>
      <c r="B33" s="27" t="s">
        <v>52</v>
      </c>
      <c r="C33" s="29" t="s">
        <v>12</v>
      </c>
      <c r="D33" s="30">
        <v>1</v>
      </c>
      <c r="E33" s="34">
        <v>515000</v>
      </c>
      <c r="F33" s="34">
        <v>10000</v>
      </c>
      <c r="G33" s="34"/>
      <c r="H33" s="31">
        <f t="shared" ref="H33:H34" si="9">G33*E33</f>
        <v>0</v>
      </c>
      <c r="I33" s="31">
        <v>1</v>
      </c>
      <c r="J33" s="31">
        <f t="shared" ref="J33:J34" si="10">I33*F33</f>
        <v>10000</v>
      </c>
      <c r="K33" s="31">
        <f t="shared" ref="K33:K34" si="11">J33+H33</f>
        <v>10000</v>
      </c>
    </row>
    <row r="34" spans="1:11" s="8" customFormat="1" ht="11.25" customHeight="1" x14ac:dyDescent="0.2">
      <c r="A34" s="27"/>
      <c r="B34" s="27" t="s">
        <v>53</v>
      </c>
      <c r="C34" s="29" t="s">
        <v>12</v>
      </c>
      <c r="D34" s="30">
        <v>1</v>
      </c>
      <c r="E34" s="31">
        <v>1105000</v>
      </c>
      <c r="F34" s="31">
        <v>15000</v>
      </c>
      <c r="G34" s="31"/>
      <c r="H34" s="31">
        <f t="shared" si="9"/>
        <v>0</v>
      </c>
      <c r="I34" s="31">
        <v>1</v>
      </c>
      <c r="J34" s="31">
        <f t="shared" si="10"/>
        <v>15000</v>
      </c>
      <c r="K34" s="31">
        <f t="shared" si="11"/>
        <v>15000</v>
      </c>
    </row>
    <row r="35" spans="1:11" s="8" customFormat="1" ht="60.75" customHeight="1" x14ac:dyDescent="0.2">
      <c r="A35" s="30">
        <v>12</v>
      </c>
      <c r="B35" s="28" t="s">
        <v>35</v>
      </c>
      <c r="C35" s="29"/>
      <c r="D35" s="30"/>
      <c r="E35" s="34"/>
      <c r="F35" s="34"/>
      <c r="G35" s="34"/>
      <c r="H35" s="34"/>
      <c r="I35" s="34"/>
      <c r="J35" s="34"/>
      <c r="K35" s="34"/>
    </row>
    <row r="36" spans="1:11" s="8" customFormat="1" ht="12.95" customHeight="1" x14ac:dyDescent="0.2">
      <c r="A36" s="27"/>
      <c r="B36" s="28" t="s">
        <v>36</v>
      </c>
      <c r="C36" s="29" t="s">
        <v>12</v>
      </c>
      <c r="D36" s="30">
        <v>1</v>
      </c>
      <c r="E36" s="34">
        <v>75000</v>
      </c>
      <c r="F36" s="34">
        <v>1000</v>
      </c>
      <c r="G36" s="34">
        <v>1</v>
      </c>
      <c r="H36" s="31">
        <f t="shared" ref="H36" si="12">G36*E36</f>
        <v>75000</v>
      </c>
      <c r="I36" s="31">
        <v>1</v>
      </c>
      <c r="J36" s="31">
        <f t="shared" ref="J36" si="13">I36*F36</f>
        <v>1000</v>
      </c>
      <c r="K36" s="31">
        <f t="shared" ref="K36" si="14">J36+H36</f>
        <v>76000</v>
      </c>
    </row>
    <row r="37" spans="1:11" s="8" customFormat="1" ht="11.45" customHeight="1" x14ac:dyDescent="0.2">
      <c r="A37" s="27"/>
      <c r="B37" s="28" t="s">
        <v>37</v>
      </c>
      <c r="C37" s="29" t="s">
        <v>12</v>
      </c>
      <c r="D37" s="30">
        <v>1</v>
      </c>
      <c r="E37" s="31">
        <v>115000</v>
      </c>
      <c r="F37" s="31">
        <v>1000</v>
      </c>
      <c r="G37" s="31">
        <v>2</v>
      </c>
      <c r="H37" s="31">
        <f t="shared" ref="H36:H37" si="15">G37*E37</f>
        <v>230000</v>
      </c>
      <c r="I37" s="31">
        <v>2</v>
      </c>
      <c r="J37" s="31">
        <f t="shared" ref="J36:J37" si="16">I37*F37</f>
        <v>2000</v>
      </c>
      <c r="K37" s="31">
        <f t="shared" ref="K36:K37" si="17">J37+H37</f>
        <v>232000</v>
      </c>
    </row>
    <row r="38" spans="1:11" s="8" customFormat="1" ht="75.75" customHeight="1" x14ac:dyDescent="0.2">
      <c r="A38" s="30">
        <v>13</v>
      </c>
      <c r="B38" s="27" t="s">
        <v>54</v>
      </c>
      <c r="C38" s="29"/>
      <c r="D38" s="30"/>
      <c r="E38" s="34"/>
      <c r="F38" s="34"/>
      <c r="G38" s="34"/>
      <c r="H38" s="34"/>
      <c r="I38" s="34"/>
      <c r="J38" s="34"/>
      <c r="K38" s="34"/>
    </row>
    <row r="39" spans="1:11" s="8" customFormat="1" x14ac:dyDescent="0.2">
      <c r="A39" s="27"/>
      <c r="B39" s="28" t="s">
        <v>38</v>
      </c>
      <c r="C39" s="29" t="s">
        <v>12</v>
      </c>
      <c r="D39" s="30">
        <v>2</v>
      </c>
      <c r="E39" s="34">
        <v>4000</v>
      </c>
      <c r="F39" s="34">
        <v>1000</v>
      </c>
      <c r="G39" s="34">
        <v>2</v>
      </c>
      <c r="H39" s="31">
        <f t="shared" ref="H39:H40" si="18">G39*E39</f>
        <v>8000</v>
      </c>
      <c r="I39" s="31">
        <v>2</v>
      </c>
      <c r="J39" s="31">
        <f t="shared" ref="J39:J40" si="19">I39*F39</f>
        <v>2000</v>
      </c>
      <c r="K39" s="31">
        <f t="shared" ref="K39:K40" si="20">J39+H39</f>
        <v>10000</v>
      </c>
    </row>
    <row r="40" spans="1:11" s="8" customFormat="1" x14ac:dyDescent="0.2">
      <c r="A40" s="27"/>
      <c r="B40" s="28" t="s">
        <v>39</v>
      </c>
      <c r="C40" s="29" t="s">
        <v>12</v>
      </c>
      <c r="D40" s="30">
        <v>2</v>
      </c>
      <c r="E40" s="31">
        <v>12500</v>
      </c>
      <c r="F40" s="31">
        <v>1000</v>
      </c>
      <c r="G40" s="31">
        <v>4</v>
      </c>
      <c r="H40" s="31">
        <f t="shared" si="18"/>
        <v>50000</v>
      </c>
      <c r="I40" s="31">
        <v>4</v>
      </c>
      <c r="J40" s="31">
        <f t="shared" si="19"/>
        <v>4000</v>
      </c>
      <c r="K40" s="31">
        <f t="shared" si="20"/>
        <v>54000</v>
      </c>
    </row>
    <row r="41" spans="1:11" s="8" customFormat="1" ht="60" x14ac:dyDescent="0.2">
      <c r="A41" s="30">
        <v>14</v>
      </c>
      <c r="B41" s="28" t="s">
        <v>40</v>
      </c>
      <c r="C41" s="29"/>
      <c r="D41" s="30"/>
      <c r="E41" s="35"/>
      <c r="F41" s="35"/>
      <c r="G41" s="35"/>
      <c r="H41" s="35"/>
      <c r="I41" s="35"/>
      <c r="J41" s="35"/>
      <c r="K41" s="35"/>
    </row>
    <row r="42" spans="1:11" s="8" customFormat="1" ht="17.25" customHeight="1" x14ac:dyDescent="0.2">
      <c r="A42" s="27"/>
      <c r="B42" s="28" t="s">
        <v>41</v>
      </c>
      <c r="C42" s="29"/>
      <c r="D42" s="30"/>
      <c r="E42" s="36"/>
      <c r="F42" s="36"/>
      <c r="G42" s="36"/>
      <c r="H42" s="36"/>
      <c r="I42" s="36"/>
      <c r="J42" s="36"/>
      <c r="K42" s="36"/>
    </row>
    <row r="43" spans="1:11" s="8" customFormat="1" x14ac:dyDescent="0.2">
      <c r="A43" s="27"/>
      <c r="B43" s="28" t="s">
        <v>38</v>
      </c>
      <c r="C43" s="29" t="s">
        <v>12</v>
      </c>
      <c r="D43" s="30">
        <v>2</v>
      </c>
      <c r="E43" s="35">
        <v>4500</v>
      </c>
      <c r="F43" s="35">
        <v>1000</v>
      </c>
      <c r="G43" s="35">
        <v>2</v>
      </c>
      <c r="H43" s="31">
        <f>G43*E43</f>
        <v>9000</v>
      </c>
      <c r="I43" s="31">
        <v>2</v>
      </c>
      <c r="J43" s="31">
        <f>I43*F43</f>
        <v>2000</v>
      </c>
      <c r="K43" s="31">
        <f>J43+H43</f>
        <v>11000</v>
      </c>
    </row>
    <row r="44" spans="1:11" s="8" customFormat="1" ht="24" x14ac:dyDescent="0.2">
      <c r="A44" s="27"/>
      <c r="B44" s="28" t="s">
        <v>42</v>
      </c>
      <c r="C44" s="29"/>
      <c r="D44" s="30"/>
      <c r="E44" s="34"/>
      <c r="F44" s="34"/>
      <c r="G44" s="34"/>
      <c r="H44" s="34"/>
      <c r="I44" s="34"/>
      <c r="J44" s="34"/>
      <c r="K44" s="34"/>
    </row>
    <row r="45" spans="1:11" s="8" customFormat="1" ht="12.2" customHeight="1" x14ac:dyDescent="0.2">
      <c r="A45" s="27"/>
      <c r="B45" s="27" t="s">
        <v>55</v>
      </c>
      <c r="C45" s="29" t="s">
        <v>12</v>
      </c>
      <c r="D45" s="30">
        <v>5</v>
      </c>
      <c r="E45" s="34">
        <v>24500</v>
      </c>
      <c r="F45" s="34">
        <v>1000</v>
      </c>
      <c r="G45" s="34">
        <v>5</v>
      </c>
      <c r="H45" s="31">
        <f>G45*E45</f>
        <v>122500</v>
      </c>
      <c r="I45" s="31">
        <v>5</v>
      </c>
      <c r="J45" s="31">
        <f>I45*F45</f>
        <v>5000</v>
      </c>
      <c r="K45" s="31">
        <f>J45+H45</f>
        <v>127500</v>
      </c>
    </row>
    <row r="46" spans="1:11" s="8" customFormat="1" ht="72" x14ac:dyDescent="0.2">
      <c r="A46" s="30">
        <v>15</v>
      </c>
      <c r="B46" s="27" t="s">
        <v>56</v>
      </c>
      <c r="C46" s="29" t="s">
        <v>43</v>
      </c>
      <c r="D46" s="30">
        <v>3</v>
      </c>
      <c r="E46" s="31">
        <v>35000</v>
      </c>
      <c r="F46" s="31">
        <v>2000</v>
      </c>
      <c r="G46" s="31">
        <v>3</v>
      </c>
      <c r="H46" s="31">
        <f>G46*E46</f>
        <v>105000</v>
      </c>
      <c r="I46" s="31">
        <v>3</v>
      </c>
      <c r="J46" s="31">
        <f>I46*F46</f>
        <v>6000</v>
      </c>
      <c r="K46" s="31">
        <f>J46+H46</f>
        <v>111000</v>
      </c>
    </row>
    <row r="47" spans="1:11" s="8" customFormat="1" ht="48" x14ac:dyDescent="0.2">
      <c r="A47" s="30">
        <v>16</v>
      </c>
      <c r="B47" s="27" t="s">
        <v>57</v>
      </c>
      <c r="C47" s="29"/>
      <c r="D47" s="30"/>
      <c r="E47" s="34"/>
      <c r="F47" s="34"/>
      <c r="G47" s="34"/>
      <c r="H47" s="34"/>
      <c r="I47" s="34"/>
      <c r="J47" s="34"/>
      <c r="K47" s="34"/>
    </row>
    <row r="48" spans="1:11" s="8" customFormat="1" ht="12.2" customHeight="1" x14ac:dyDescent="0.2">
      <c r="A48" s="27"/>
      <c r="B48" s="28" t="s">
        <v>44</v>
      </c>
      <c r="C48" s="29" t="s">
        <v>17</v>
      </c>
      <c r="D48" s="30">
        <v>22</v>
      </c>
      <c r="E48" s="34">
        <v>600</v>
      </c>
      <c r="F48" s="34">
        <v>100</v>
      </c>
      <c r="G48" s="34">
        <v>110</v>
      </c>
      <c r="H48" s="31">
        <f>G48*E48</f>
        <v>66000</v>
      </c>
      <c r="I48" s="31">
        <v>110</v>
      </c>
      <c r="J48" s="31">
        <f>I48*F48</f>
        <v>11000</v>
      </c>
      <c r="K48" s="31">
        <f>J48+H48</f>
        <v>77000</v>
      </c>
    </row>
    <row r="49" spans="1:11" s="8" customFormat="1" ht="48" x14ac:dyDescent="0.2">
      <c r="A49" s="30">
        <v>17</v>
      </c>
      <c r="B49" s="27" t="s">
        <v>58</v>
      </c>
      <c r="C49" s="29"/>
      <c r="D49" s="30"/>
      <c r="E49" s="34"/>
      <c r="F49" s="34"/>
      <c r="G49" s="34"/>
      <c r="H49" s="34"/>
      <c r="I49" s="34"/>
      <c r="J49" s="34"/>
      <c r="K49" s="34"/>
    </row>
    <row r="50" spans="1:11" s="8" customFormat="1" ht="12" customHeight="1" x14ac:dyDescent="0.2">
      <c r="A50" s="27"/>
      <c r="B50" s="28" t="s">
        <v>44</v>
      </c>
      <c r="C50" s="29" t="s">
        <v>45</v>
      </c>
      <c r="D50" s="30">
        <v>6</v>
      </c>
      <c r="E50" s="34">
        <v>5000</v>
      </c>
      <c r="F50" s="34">
        <v>800</v>
      </c>
      <c r="G50" s="34">
        <v>6</v>
      </c>
      <c r="H50" s="31">
        <f>G50*E50</f>
        <v>30000</v>
      </c>
      <c r="I50" s="31">
        <v>6</v>
      </c>
      <c r="J50" s="31">
        <f>I50*F50</f>
        <v>4800</v>
      </c>
      <c r="K50" s="31">
        <f>J50+H50</f>
        <v>34800</v>
      </c>
    </row>
    <row r="51" spans="1:11" s="8" customFormat="1" ht="72" x14ac:dyDescent="0.2">
      <c r="A51" s="30">
        <v>18</v>
      </c>
      <c r="B51" s="28" t="s">
        <v>46</v>
      </c>
      <c r="C51" s="29" t="s">
        <v>47</v>
      </c>
      <c r="D51" s="30">
        <v>1</v>
      </c>
      <c r="E51" s="31">
        <v>85000</v>
      </c>
      <c r="F51" s="31">
        <v>45000</v>
      </c>
      <c r="G51" s="31">
        <v>1</v>
      </c>
      <c r="H51" s="31">
        <f>G51*E51</f>
        <v>85000</v>
      </c>
      <c r="I51" s="31">
        <v>1</v>
      </c>
      <c r="J51" s="31">
        <f>I51*F51</f>
        <v>45000</v>
      </c>
      <c r="K51" s="31">
        <f>J51+H51</f>
        <v>130000</v>
      </c>
    </row>
    <row r="52" spans="1:11" s="8" customFormat="1" ht="72" x14ac:dyDescent="0.2">
      <c r="A52" s="30">
        <v>19</v>
      </c>
      <c r="B52" s="28" t="s">
        <v>48</v>
      </c>
      <c r="C52" s="29" t="s">
        <v>47</v>
      </c>
      <c r="D52" s="30">
        <v>1</v>
      </c>
      <c r="E52" s="31">
        <v>15000</v>
      </c>
      <c r="F52" s="31">
        <v>65000</v>
      </c>
      <c r="G52" s="31">
        <v>1</v>
      </c>
      <c r="H52" s="31">
        <f>G52*E52</f>
        <v>15000</v>
      </c>
      <c r="I52" s="31">
        <v>1</v>
      </c>
      <c r="J52" s="31">
        <f>I52*F52</f>
        <v>65000</v>
      </c>
      <c r="K52" s="31">
        <f>J52+H52</f>
        <v>80000</v>
      </c>
    </row>
    <row r="53" spans="1:11" s="8" customFormat="1" ht="60" x14ac:dyDescent="0.2">
      <c r="A53" s="30">
        <v>20</v>
      </c>
      <c r="B53" s="28" t="s">
        <v>49</v>
      </c>
      <c r="C53" s="29" t="s">
        <v>47</v>
      </c>
      <c r="D53" s="30">
        <v>1</v>
      </c>
      <c r="E53" s="31">
        <v>15000</v>
      </c>
      <c r="F53" s="31">
        <v>15000</v>
      </c>
      <c r="G53" s="31">
        <v>1</v>
      </c>
      <c r="H53" s="31">
        <f>G53*E53</f>
        <v>15000</v>
      </c>
      <c r="I53" s="31">
        <v>1</v>
      </c>
      <c r="J53" s="31">
        <f>I53*F53</f>
        <v>15000</v>
      </c>
      <c r="K53" s="31">
        <f>J53+H53</f>
        <v>30000</v>
      </c>
    </row>
    <row r="54" spans="1:11" ht="18.600000000000001" customHeight="1" x14ac:dyDescent="0.2">
      <c r="A54" s="18" t="s">
        <v>50</v>
      </c>
      <c r="B54" s="19"/>
      <c r="C54" s="19"/>
      <c r="D54" s="19"/>
      <c r="E54" s="20"/>
      <c r="F54" s="37"/>
      <c r="G54" s="37"/>
      <c r="H54" s="21">
        <f>SUM(H10:H53)</f>
        <v>5628400</v>
      </c>
      <c r="I54" s="21"/>
      <c r="J54" s="21">
        <f>SUM(J10:J53)</f>
        <v>743030</v>
      </c>
      <c r="K54" s="21">
        <f>SUM(K10:K53)</f>
        <v>6371430</v>
      </c>
    </row>
  </sheetData>
  <mergeCells count="17">
    <mergeCell ref="A7:F7"/>
    <mergeCell ref="G8:G9"/>
    <mergeCell ref="H8:H9"/>
    <mergeCell ref="J8:J9"/>
    <mergeCell ref="G7:J7"/>
    <mergeCell ref="I8:I9"/>
    <mergeCell ref="A54:E54"/>
    <mergeCell ref="A1:K1"/>
    <mergeCell ref="A2:K2"/>
    <mergeCell ref="A4:K4"/>
    <mergeCell ref="A6:K6"/>
    <mergeCell ref="K7:K9"/>
    <mergeCell ref="E8:F8"/>
    <mergeCell ref="A8:A9"/>
    <mergeCell ref="B8:B9"/>
    <mergeCell ref="C8:C9"/>
    <mergeCell ref="D8:D9"/>
  </mergeCells>
  <printOptions horizontalCentered="1"/>
  <pageMargins left="0" right="0" top="0.74803149606299213" bottom="0.74803149606299213" header="0.31496062992125984" footer="0.31496062992125984"/>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Table 1</vt:lpstr>
      <vt:lpstr>Summary!Print_Area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dc:creator>
  <cp:lastModifiedBy>Rehan Aslam</cp:lastModifiedBy>
  <cp:lastPrinted>2025-05-14T09:26:59Z</cp:lastPrinted>
  <dcterms:created xsi:type="dcterms:W3CDTF">2025-01-28T10:48:57Z</dcterms:created>
  <dcterms:modified xsi:type="dcterms:W3CDTF">2025-05-14T09:36:47Z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2025-01-22T00:00:00Z</vt:filetime>
  </property>
  <property fmtid="{D5CDD505-2E9C-101B-9397-08002B2CF9AE}" pid="3" name="Creator">
    <vt:lpwstr>Microsoft® Excel® 2010</vt:lpwstr>
  </property>
  <property fmtid="{D5CDD505-2E9C-101B-9397-08002B2CF9AE}" pid="4" name="LastSaved">
    <vt:filetime>2025-01-28T00:00:00Z</vt:filetime>
  </property>
  <property fmtid="{D5CDD505-2E9C-101B-9397-08002B2CF9AE}" pid="5" name="Producer">
    <vt:lpwstr>Microsoft® Excel® 2010</vt:lpwstr>
  </property>
</Properties>
</file>