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Rehan\Desktop\"/>
    </mc:Choice>
  </mc:AlternateContent>
  <bookViews>
    <workbookView xWindow="0" yWindow="0" windowWidth="15600" windowHeight="9195" activeTab="1"/>
  </bookViews>
  <sheets>
    <sheet name="Kansai" sheetId="1" r:id="rId1"/>
    <sheet name="Bullet AM" sheetId="2" r:id="rId2"/>
  </sheets>
  <definedNames>
    <definedName name="_xlnm.Print_Area" localSheetId="1">'Bullet AM'!$A$1:$I$37</definedName>
    <definedName name="_xlnm.Print_Area" localSheetId="0">Kansai!$A$1:$I$34</definedName>
  </definedNames>
  <calcPr calcId="152511"/>
</workbook>
</file>

<file path=xl/calcChain.xml><?xml version="1.0" encoding="utf-8"?>
<calcChain xmlns="http://schemas.openxmlformats.org/spreadsheetml/2006/main">
  <c r="F20" i="2" l="1"/>
  <c r="F12" i="2" l="1"/>
  <c r="F13" i="2"/>
  <c r="F14" i="2"/>
  <c r="F15" i="2"/>
  <c r="F16" i="2"/>
  <c r="F17" i="2"/>
  <c r="F18" i="2"/>
  <c r="F19" i="2"/>
  <c r="H12" i="2" l="1"/>
  <c r="H13" i="2"/>
  <c r="H14" i="2"/>
  <c r="H15" i="2"/>
  <c r="H16" i="2"/>
  <c r="H17" i="2"/>
  <c r="H18" i="2"/>
  <c r="H19" i="2"/>
  <c r="F11" i="2" l="1"/>
  <c r="H11" i="2" s="1"/>
  <c r="H34" i="2"/>
  <c r="H29" i="2"/>
  <c r="I29" i="2" s="1"/>
  <c r="F10" i="2"/>
  <c r="F9" i="2"/>
  <c r="H9" i="2" s="1"/>
  <c r="G10" i="1"/>
  <c r="H30" i="1"/>
  <c r="H24" i="1"/>
  <c r="F10" i="1"/>
  <c r="F9" i="1"/>
  <c r="H9" i="1" s="1"/>
  <c r="H10" i="2" l="1"/>
  <c r="H21" i="2" s="1"/>
  <c r="H10" i="1"/>
  <c r="H16" i="1" s="1"/>
  <c r="I16" i="1" s="1"/>
  <c r="I24" i="1" s="1"/>
  <c r="I21" i="2" l="1"/>
  <c r="I30" i="1"/>
  <c r="I31" i="1" s="1"/>
  <c r="I34" i="2" l="1"/>
  <c r="I35" i="2" s="1"/>
  <c r="I36" i="2" s="1"/>
  <c r="I37" i="2" s="1"/>
  <c r="D25" i="2"/>
  <c r="F25" i="2" s="1"/>
  <c r="I32" i="1"/>
  <c r="I33" i="1" s="1"/>
  <c r="I34" i="1" s="1"/>
</calcChain>
</file>

<file path=xl/sharedStrings.xml><?xml version="1.0" encoding="utf-8"?>
<sst xmlns="http://schemas.openxmlformats.org/spreadsheetml/2006/main" count="124" uniqueCount="49">
  <si>
    <t>Dated:</t>
  </si>
  <si>
    <t>Project:  FAT BURGER</t>
  </si>
  <si>
    <t>New Surgical Complex at JPMC</t>
  </si>
  <si>
    <t xml:space="preserve">Contractor: M/s Total Construction </t>
  </si>
  <si>
    <t>Unit:</t>
  </si>
  <si>
    <t>Sft</t>
  </si>
  <si>
    <t>Quantity:</t>
  </si>
  <si>
    <t>S. #</t>
  </si>
  <si>
    <t>Description</t>
  </si>
  <si>
    <t>Unit</t>
  </si>
  <si>
    <t>Quantity</t>
  </si>
  <si>
    <t>Rate</t>
  </si>
  <si>
    <t>Amount</t>
  </si>
  <si>
    <t>Gross</t>
  </si>
  <si>
    <t>Actual</t>
  </si>
  <si>
    <t>Waste</t>
  </si>
  <si>
    <t>Total</t>
  </si>
  <si>
    <t xml:space="preserve">    A          MATERIAL.   </t>
  </si>
  <si>
    <t>Total.</t>
  </si>
  <si>
    <t xml:space="preserve">   B          LABOUR.</t>
  </si>
  <si>
    <t xml:space="preserve">    C         OTHER</t>
  </si>
  <si>
    <t>Total Rs.</t>
  </si>
  <si>
    <t>Over Had and Profit :</t>
  </si>
  <si>
    <t>Total Price</t>
  </si>
  <si>
    <t>Price Per Sft</t>
  </si>
  <si>
    <t xml:space="preserve">Item No. : </t>
  </si>
  <si>
    <t>Anti-Bacterial Paint (MAKE: Kansai Paints)</t>
  </si>
  <si>
    <t>AB Clean (Primer)</t>
  </si>
  <si>
    <t>Drum</t>
  </si>
  <si>
    <t>AB Clean (Top coat)</t>
  </si>
  <si>
    <t>S.S  Pipe  Dia 4"</t>
  </si>
  <si>
    <t>Rft</t>
  </si>
  <si>
    <t>Flange 4"</t>
  </si>
  <si>
    <t>S.S Reduser TEE  4" x 2"</t>
  </si>
  <si>
    <t>S.S Gate Valve    2"</t>
  </si>
  <si>
    <t>S.S TEE                4"</t>
  </si>
  <si>
    <t>End Cape Flange 4"</t>
  </si>
  <si>
    <t>S.S Ball Valve      4"</t>
  </si>
  <si>
    <t>S.S Union             4"</t>
  </si>
  <si>
    <t>Nut with bolt</t>
  </si>
  <si>
    <t>Gasket</t>
  </si>
  <si>
    <t>Nos</t>
  </si>
  <si>
    <t>Contractor: M/s Pioneer Engineering Services</t>
  </si>
  <si>
    <t>Bend                    90°</t>
  </si>
  <si>
    <t>Labour for  S.S  pipe (Sch-40) for the header connection with overhead tank.</t>
  </si>
  <si>
    <t>Hangers &amp; Supports</t>
  </si>
  <si>
    <t>Job</t>
  </si>
  <si>
    <t>Transportation</t>
  </si>
  <si>
    <t xml:space="preserve">   S.S. Pipe Over Head Tank Main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</si>
</sst>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(* #,##0.0_);_(* \(#,##0.0\);_(* &quot;-&quot;??_);_(@_)"/>
    <numFmt numFmtId="167" formatCode="_-* #,##0_-;\-* #,##0_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  <font>
      <sz val="10"/>
      <name val="Century Gothic"/>
      <family val="2"/>
    </font>
    <font>
      <sz val="12"/>
      <name val="Garamond"/>
      <family val="1"/>
    </font>
    <font>
      <sz val="10"/>
      <name val="MS Sans Serif"/>
      <family val="2"/>
    </font>
    <font>
      <sz val="10"/>
      <name val="MS Sans Serif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43" fontId="8" fillId="0" borderId="0" applyFont="0" applyFill="0" applyBorder="0" applyAlignment="0" applyProtection="0"/>
    <xf numFmtId="0" fontId="9" fillId="0" borderId="0"/>
    <xf numFmtId="40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1" fillId="0" borderId="0"/>
    <xf numFmtId="0" fontId="8" fillId="0" borderId="0"/>
  </cellStyleXfs>
  <cellXfs count="174">
    <xf numFmtId="0" fontId="0" fillId="0" borderId="0" xfId="0"/>
    <xf numFmtId="0" fontId="2" fillId="0" borderId="0" xfId="3" applyFont="1" applyFill="1" applyBorder="1" applyAlignment="1">
      <alignment vertical="center"/>
    </xf>
    <xf numFmtId="164" fontId="3" fillId="0" borderId="0" xfId="3" applyNumberFormat="1" applyFont="1" applyFill="1" applyAlignment="1">
      <alignment horizontal="left"/>
    </xf>
    <xf numFmtId="0" fontId="3" fillId="0" borderId="0" xfId="3" applyFont="1" applyFill="1" applyBorder="1" applyAlignment="1">
      <alignment vertical="center"/>
    </xf>
    <xf numFmtId="0" fontId="3" fillId="0" borderId="0" xfId="3" applyFont="1" applyFill="1" applyBorder="1" applyAlignment="1">
      <alignment horizontal="center" vertical="center"/>
    </xf>
    <xf numFmtId="1" fontId="3" fillId="0" borderId="0" xfId="3" applyNumberFormat="1" applyFont="1" applyFill="1" applyBorder="1" applyAlignment="1">
      <alignment horizontal="center" vertical="center"/>
    </xf>
    <xf numFmtId="43" fontId="0" fillId="0" borderId="0" xfId="1" applyFont="1"/>
    <xf numFmtId="0" fontId="6" fillId="0" borderId="0" xfId="0" applyFont="1"/>
    <xf numFmtId="0" fontId="7" fillId="0" borderId="6" xfId="3" applyFont="1" applyFill="1" applyBorder="1" applyAlignment="1">
      <alignment horizontal="center"/>
    </xf>
    <xf numFmtId="0" fontId="7" fillId="0" borderId="6" xfId="3" applyFont="1" applyFill="1" applyBorder="1" applyAlignment="1">
      <alignment wrapText="1"/>
    </xf>
    <xf numFmtId="43" fontId="7" fillId="0" borderId="6" xfId="4" applyNumberFormat="1" applyFont="1" applyFill="1" applyBorder="1" applyAlignment="1"/>
    <xf numFmtId="9" fontId="7" fillId="0" borderId="6" xfId="2" applyFont="1" applyFill="1" applyBorder="1" applyAlignment="1"/>
    <xf numFmtId="165" fontId="7" fillId="0" borderId="6" xfId="4" applyNumberFormat="1" applyFont="1" applyFill="1" applyBorder="1" applyAlignment="1"/>
    <xf numFmtId="43" fontId="1" fillId="0" borderId="0" xfId="1" applyFont="1"/>
    <xf numFmtId="0" fontId="7" fillId="0" borderId="7" xfId="3" applyFont="1" applyFill="1" applyBorder="1" applyAlignment="1">
      <alignment horizontal="center"/>
    </xf>
    <xf numFmtId="0" fontId="7" fillId="0" borderId="7" xfId="3" applyFont="1" applyFill="1" applyBorder="1" applyAlignment="1">
      <alignment wrapText="1"/>
    </xf>
    <xf numFmtId="43" fontId="7" fillId="0" borderId="7" xfId="4" applyNumberFormat="1" applyFont="1" applyFill="1" applyBorder="1" applyAlignment="1"/>
    <xf numFmtId="165" fontId="7" fillId="0" borderId="7" xfId="4" applyNumberFormat="1" applyFont="1" applyFill="1" applyBorder="1" applyAlignment="1"/>
    <xf numFmtId="0" fontId="7" fillId="0" borderId="8" xfId="3" applyFont="1" applyFill="1" applyBorder="1" applyAlignment="1">
      <alignment horizontal="center"/>
    </xf>
    <xf numFmtId="0" fontId="7" fillId="0" borderId="8" xfId="3" applyFont="1" applyFill="1" applyBorder="1" applyAlignment="1">
      <alignment wrapText="1"/>
    </xf>
    <xf numFmtId="43" fontId="7" fillId="0" borderId="8" xfId="4" applyNumberFormat="1" applyFont="1" applyFill="1" applyBorder="1" applyAlignment="1"/>
    <xf numFmtId="9" fontId="7" fillId="0" borderId="8" xfId="2" applyFont="1" applyFill="1" applyBorder="1" applyAlignment="1"/>
    <xf numFmtId="165" fontId="7" fillId="0" borderId="8" xfId="4" applyNumberFormat="1" applyFont="1" applyFill="1" applyBorder="1" applyAlignment="1"/>
    <xf numFmtId="0" fontId="7" fillId="0" borderId="2" xfId="3" applyFont="1" applyFill="1" applyBorder="1" applyAlignment="1"/>
    <xf numFmtId="0" fontId="5" fillId="0" borderId="2" xfId="3" applyFont="1" applyFill="1" applyBorder="1" applyAlignment="1"/>
    <xf numFmtId="0" fontId="7" fillId="0" borderId="2" xfId="3" applyFont="1" applyFill="1" applyBorder="1" applyAlignment="1">
      <alignment horizontal="center"/>
    </xf>
    <xf numFmtId="165" fontId="5" fillId="0" borderId="2" xfId="4" applyNumberFormat="1" applyFont="1" applyFill="1" applyBorder="1" applyAlignment="1"/>
    <xf numFmtId="0" fontId="7" fillId="2" borderId="0" xfId="0" applyFont="1" applyFill="1" applyBorder="1" applyAlignment="1">
      <alignment horizontal="justify" vertical="center" wrapText="1"/>
    </xf>
    <xf numFmtId="0" fontId="7" fillId="2" borderId="9" xfId="5" applyFont="1" applyFill="1" applyBorder="1" applyAlignment="1">
      <alignment horizontal="center" wrapText="1"/>
    </xf>
    <xf numFmtId="0" fontId="7" fillId="0" borderId="9" xfId="3" applyFont="1" applyFill="1" applyBorder="1" applyAlignment="1">
      <alignment wrapText="1"/>
    </xf>
    <xf numFmtId="0" fontId="7" fillId="0" borderId="9" xfId="3" applyFont="1" applyFill="1" applyBorder="1" applyAlignment="1">
      <alignment horizontal="center"/>
    </xf>
    <xf numFmtId="43" fontId="7" fillId="0" borderId="9" xfId="4" applyNumberFormat="1" applyFont="1" applyFill="1" applyBorder="1" applyAlignment="1"/>
    <xf numFmtId="9" fontId="7" fillId="0" borderId="9" xfId="2" applyFont="1" applyFill="1" applyBorder="1" applyAlignment="1"/>
    <xf numFmtId="165" fontId="7" fillId="0" borderId="9" xfId="4" applyNumberFormat="1" applyFont="1" applyFill="1" applyBorder="1" applyAlignment="1"/>
    <xf numFmtId="165" fontId="7" fillId="0" borderId="10" xfId="4" applyNumberFormat="1" applyFont="1" applyFill="1" applyBorder="1" applyAlignment="1"/>
    <xf numFmtId="0" fontId="7" fillId="2" borderId="6" xfId="5" applyFont="1" applyFill="1" applyBorder="1" applyAlignment="1">
      <alignment horizontal="center" wrapText="1"/>
    </xf>
    <xf numFmtId="165" fontId="7" fillId="0" borderId="11" xfId="4" applyNumberFormat="1" applyFont="1" applyFill="1" applyBorder="1" applyAlignment="1"/>
    <xf numFmtId="0" fontId="7" fillId="2" borderId="7" xfId="5" applyFont="1" applyFill="1" applyBorder="1" applyAlignment="1">
      <alignment horizontal="center" wrapText="1"/>
    </xf>
    <xf numFmtId="0" fontId="7" fillId="2" borderId="8" xfId="5" applyFont="1" applyFill="1" applyBorder="1" applyAlignment="1">
      <alignment horizontal="center" wrapText="1"/>
    </xf>
    <xf numFmtId="43" fontId="5" fillId="0" borderId="2" xfId="4" applyNumberFormat="1" applyFont="1" applyFill="1" applyBorder="1" applyAlignment="1"/>
    <xf numFmtId="0" fontId="7" fillId="2" borderId="7" xfId="0" applyFont="1" applyFill="1" applyBorder="1" applyAlignment="1">
      <alignment horizontal="justify" wrapText="1"/>
    </xf>
    <xf numFmtId="9" fontId="7" fillId="0" borderId="7" xfId="2" applyFont="1" applyFill="1" applyBorder="1" applyAlignment="1"/>
    <xf numFmtId="0" fontId="7" fillId="2" borderId="6" xfId="4" applyNumberFormat="1" applyFont="1" applyFill="1" applyBorder="1" applyAlignment="1">
      <alignment horizontal="center"/>
    </xf>
    <xf numFmtId="166" fontId="7" fillId="2" borderId="6" xfId="4" applyNumberFormat="1" applyFont="1" applyFill="1" applyBorder="1" applyAlignment="1"/>
    <xf numFmtId="43" fontId="7" fillId="2" borderId="10" xfId="4" applyFont="1" applyFill="1" applyBorder="1" applyAlignment="1"/>
    <xf numFmtId="0" fontId="7" fillId="2" borderId="8" xfId="0" applyFont="1" applyFill="1" applyBorder="1" applyAlignment="1">
      <alignment horizontal="justify" wrapText="1"/>
    </xf>
    <xf numFmtId="0" fontId="7" fillId="2" borderId="8" xfId="4" applyNumberFormat="1" applyFont="1" applyFill="1" applyBorder="1" applyAlignment="1">
      <alignment horizontal="center"/>
    </xf>
    <xf numFmtId="166" fontId="7" fillId="2" borderId="8" xfId="4" applyNumberFormat="1" applyFont="1" applyFill="1" applyBorder="1" applyAlignment="1"/>
    <xf numFmtId="43" fontId="7" fillId="2" borderId="8" xfId="4" applyFont="1" applyFill="1" applyBorder="1" applyAlignment="1"/>
    <xf numFmtId="43" fontId="7" fillId="0" borderId="2" xfId="4" applyFont="1" applyFill="1" applyBorder="1" applyAlignment="1"/>
    <xf numFmtId="43" fontId="7" fillId="0" borderId="2" xfId="4" applyNumberFormat="1" applyFont="1" applyFill="1" applyBorder="1" applyAlignment="1"/>
    <xf numFmtId="43" fontId="5" fillId="0" borderId="2" xfId="4" applyFont="1" applyFill="1" applyBorder="1" applyAlignment="1"/>
    <xf numFmtId="0" fontId="5" fillId="0" borderId="3" xfId="3" applyFont="1" applyFill="1" applyBorder="1" applyAlignment="1"/>
    <xf numFmtId="9" fontId="7" fillId="0" borderId="2" xfId="4" applyNumberFormat="1" applyFont="1" applyFill="1" applyBorder="1" applyAlignment="1"/>
    <xf numFmtId="43" fontId="0" fillId="0" borderId="0" xfId="0" applyNumberFormat="1"/>
    <xf numFmtId="167" fontId="5" fillId="0" borderId="0" xfId="1" applyNumberFormat="1" applyFont="1" applyFill="1" applyBorder="1" applyAlignment="1"/>
    <xf numFmtId="165" fontId="7" fillId="0" borderId="2" xfId="3" applyNumberFormat="1" applyFont="1" applyFill="1" applyBorder="1" applyAlignment="1"/>
    <xf numFmtId="165" fontId="5" fillId="0" borderId="2" xfId="3" applyNumberFormat="1" applyFont="1" applyFill="1" applyBorder="1" applyAlignment="1"/>
    <xf numFmtId="165" fontId="5" fillId="0" borderId="2" xfId="1" applyNumberFormat="1" applyFont="1" applyFill="1" applyBorder="1" applyAlignment="1"/>
    <xf numFmtId="43" fontId="5" fillId="0" borderId="2" xfId="4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3" fillId="0" borderId="0" xfId="0" applyFont="1"/>
    <xf numFmtId="43" fontId="13" fillId="0" borderId="0" xfId="1" applyFont="1"/>
    <xf numFmtId="0" fontId="15" fillId="0" borderId="0" xfId="0" applyFont="1"/>
    <xf numFmtId="43" fontId="14" fillId="0" borderId="2" xfId="4" applyFont="1" applyFill="1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justify" vertical="center" wrapText="1"/>
    </xf>
    <xf numFmtId="0" fontId="16" fillId="2" borderId="6" xfId="5" applyFont="1" applyFill="1" applyBorder="1" applyAlignment="1">
      <alignment horizontal="center" wrapText="1"/>
    </xf>
    <xf numFmtId="0" fontId="16" fillId="0" borderId="6" xfId="3" applyFont="1" applyFill="1" applyBorder="1" applyAlignment="1">
      <alignment horizontal="center"/>
    </xf>
    <xf numFmtId="43" fontId="16" fillId="0" borderId="6" xfId="4" applyNumberFormat="1" applyFont="1" applyFill="1" applyBorder="1" applyAlignment="1"/>
    <xf numFmtId="9" fontId="16" fillId="0" borderId="6" xfId="2" applyFont="1" applyFill="1" applyBorder="1" applyAlignment="1"/>
    <xf numFmtId="165" fontId="16" fillId="0" borderId="6" xfId="4" applyNumberFormat="1" applyFont="1" applyFill="1" applyBorder="1" applyAlignment="1"/>
    <xf numFmtId="165" fontId="16" fillId="0" borderId="11" xfId="4" applyNumberFormat="1" applyFont="1" applyFill="1" applyBorder="1" applyAlignment="1"/>
    <xf numFmtId="0" fontId="16" fillId="2" borderId="7" xfId="5" applyFont="1" applyFill="1" applyBorder="1" applyAlignment="1">
      <alignment horizontal="center" wrapText="1"/>
    </xf>
    <xf numFmtId="0" fontId="16" fillId="0" borderId="7" xfId="3" applyFont="1" applyFill="1" applyBorder="1" applyAlignment="1">
      <alignment wrapText="1"/>
    </xf>
    <xf numFmtId="0" fontId="16" fillId="0" borderId="7" xfId="3" applyFont="1" applyFill="1" applyBorder="1" applyAlignment="1">
      <alignment horizontal="center"/>
    </xf>
    <xf numFmtId="0" fontId="16" fillId="2" borderId="8" xfId="5" applyFont="1" applyFill="1" applyBorder="1" applyAlignment="1">
      <alignment horizontal="center" wrapText="1"/>
    </xf>
    <xf numFmtId="0" fontId="16" fillId="0" borderId="8" xfId="3" applyFont="1" applyFill="1" applyBorder="1" applyAlignment="1">
      <alignment wrapText="1"/>
    </xf>
    <xf numFmtId="0" fontId="16" fillId="0" borderId="8" xfId="3" applyFont="1" applyFill="1" applyBorder="1" applyAlignment="1">
      <alignment horizontal="center"/>
    </xf>
    <xf numFmtId="43" fontId="16" fillId="0" borderId="8" xfId="4" applyNumberFormat="1" applyFont="1" applyFill="1" applyBorder="1" applyAlignment="1"/>
    <xf numFmtId="9" fontId="16" fillId="0" borderId="8" xfId="2" applyFont="1" applyFill="1" applyBorder="1" applyAlignment="1"/>
    <xf numFmtId="165" fontId="16" fillId="0" borderId="8" xfId="4" applyNumberFormat="1" applyFont="1" applyFill="1" applyBorder="1" applyAlignment="1"/>
    <xf numFmtId="0" fontId="16" fillId="2" borderId="7" xfId="0" applyFont="1" applyFill="1" applyBorder="1" applyAlignment="1">
      <alignment horizontal="justify" wrapText="1"/>
    </xf>
    <xf numFmtId="43" fontId="16" fillId="0" borderId="7" xfId="4" applyNumberFormat="1" applyFont="1" applyFill="1" applyBorder="1" applyAlignment="1"/>
    <xf numFmtId="9" fontId="16" fillId="0" borderId="7" xfId="2" applyFont="1" applyFill="1" applyBorder="1" applyAlignment="1"/>
    <xf numFmtId="0" fontId="16" fillId="2" borderId="6" xfId="4" applyNumberFormat="1" applyFont="1" applyFill="1" applyBorder="1" applyAlignment="1">
      <alignment horizontal="center"/>
    </xf>
    <xf numFmtId="166" fontId="16" fillId="2" borderId="6" xfId="4" applyNumberFormat="1" applyFont="1" applyFill="1" applyBorder="1" applyAlignment="1"/>
    <xf numFmtId="43" fontId="16" fillId="2" borderId="10" xfId="4" applyFont="1" applyFill="1" applyBorder="1" applyAlignment="1"/>
    <xf numFmtId="43" fontId="13" fillId="0" borderId="0" xfId="0" applyNumberFormat="1" applyFont="1"/>
    <xf numFmtId="0" fontId="14" fillId="0" borderId="0" xfId="3" applyFont="1" applyFill="1" applyBorder="1" applyAlignment="1">
      <alignment vertical="center"/>
    </xf>
    <xf numFmtId="0" fontId="16" fillId="0" borderId="0" xfId="3" applyFont="1" applyFill="1" applyBorder="1" applyAlignment="1">
      <alignment vertical="center"/>
    </xf>
    <xf numFmtId="0" fontId="16" fillId="0" borderId="0" xfId="3" applyFont="1" applyFill="1" applyBorder="1" applyAlignment="1">
      <alignment horizontal="center" vertical="center"/>
    </xf>
    <xf numFmtId="1" fontId="16" fillId="0" borderId="0" xfId="3" applyNumberFormat="1" applyFont="1" applyFill="1" applyBorder="1" applyAlignment="1">
      <alignment horizontal="center" vertical="center"/>
    </xf>
    <xf numFmtId="43" fontId="17" fillId="0" borderId="2" xfId="4" applyFont="1" applyFill="1" applyBorder="1" applyAlignment="1">
      <alignment horizontal="center" vertical="center"/>
    </xf>
    <xf numFmtId="0" fontId="17" fillId="0" borderId="2" xfId="3" applyFont="1" applyFill="1" applyBorder="1" applyAlignment="1">
      <alignment horizontal="center" vertical="center"/>
    </xf>
    <xf numFmtId="0" fontId="17" fillId="0" borderId="2" xfId="3" applyFont="1" applyFill="1" applyBorder="1" applyAlignment="1">
      <alignment horizontal="center" vertical="center"/>
    </xf>
    <xf numFmtId="43" fontId="17" fillId="0" borderId="2" xfId="4" applyFont="1" applyFill="1" applyBorder="1" applyAlignment="1">
      <alignment horizontal="center" vertical="center"/>
    </xf>
    <xf numFmtId="1" fontId="12" fillId="0" borderId="2" xfId="0" applyNumberFormat="1" applyFont="1" applyBorder="1" applyAlignment="1">
      <alignment horizontal="center" vertical="center"/>
    </xf>
    <xf numFmtId="0" fontId="19" fillId="0" borderId="6" xfId="3" applyFont="1" applyFill="1" applyBorder="1" applyAlignment="1">
      <alignment horizontal="center" vertical="center"/>
    </xf>
    <xf numFmtId="9" fontId="19" fillId="0" borderId="6" xfId="2" applyNumberFormat="1" applyFont="1" applyFill="1" applyBorder="1" applyAlignment="1">
      <alignment vertical="center"/>
    </xf>
    <xf numFmtId="165" fontId="19" fillId="0" borderId="6" xfId="1" applyNumberFormat="1" applyFont="1" applyFill="1" applyBorder="1" applyAlignment="1">
      <alignment vertical="center"/>
    </xf>
    <xf numFmtId="165" fontId="19" fillId="0" borderId="6" xfId="4" applyNumberFormat="1" applyFont="1" applyFill="1" applyBorder="1" applyAlignment="1">
      <alignment vertical="center"/>
    </xf>
    <xf numFmtId="165" fontId="19" fillId="0" borderId="7" xfId="1" applyNumberFormat="1" applyFont="1" applyFill="1" applyBorder="1" applyAlignment="1">
      <alignment vertical="center"/>
    </xf>
    <xf numFmtId="165" fontId="19" fillId="0" borderId="7" xfId="4" applyNumberFormat="1" applyFont="1" applyFill="1" applyBorder="1" applyAlignment="1">
      <alignment vertical="center"/>
    </xf>
    <xf numFmtId="165" fontId="19" fillId="0" borderId="8" xfId="1" applyNumberFormat="1" applyFont="1" applyFill="1" applyBorder="1" applyAlignment="1">
      <alignment vertical="center"/>
    </xf>
    <xf numFmtId="165" fontId="19" fillId="0" borderId="8" xfId="4" applyNumberFormat="1" applyFont="1" applyFill="1" applyBorder="1" applyAlignment="1">
      <alignment vertical="center"/>
    </xf>
    <xf numFmtId="165" fontId="19" fillId="0" borderId="12" xfId="1" applyNumberFormat="1" applyFont="1" applyFill="1" applyBorder="1" applyAlignment="1">
      <alignment vertical="center"/>
    </xf>
    <xf numFmtId="165" fontId="19" fillId="0" borderId="12" xfId="4" applyNumberFormat="1" applyFont="1" applyFill="1" applyBorder="1" applyAlignment="1">
      <alignment vertical="center"/>
    </xf>
    <xf numFmtId="0" fontId="19" fillId="0" borderId="2" xfId="3" applyFont="1" applyFill="1" applyBorder="1" applyAlignment="1">
      <alignment vertical="center"/>
    </xf>
    <xf numFmtId="0" fontId="20" fillId="0" borderId="2" xfId="3" applyFont="1" applyFill="1" applyBorder="1" applyAlignment="1">
      <alignment vertical="center"/>
    </xf>
    <xf numFmtId="0" fontId="19" fillId="0" borderId="2" xfId="3" applyFont="1" applyFill="1" applyBorder="1" applyAlignment="1">
      <alignment horizontal="center" vertical="center"/>
    </xf>
    <xf numFmtId="43" fontId="19" fillId="0" borderId="2" xfId="3" applyNumberFormat="1" applyFont="1" applyFill="1" applyBorder="1" applyAlignment="1">
      <alignment vertical="center"/>
    </xf>
    <xf numFmtId="165" fontId="20" fillId="0" borderId="2" xfId="4" applyNumberFormat="1" applyFont="1" applyFill="1" applyBorder="1" applyAlignment="1">
      <alignment vertical="center"/>
    </xf>
    <xf numFmtId="0" fontId="19" fillId="2" borderId="9" xfId="5" applyFont="1" applyFill="1" applyBorder="1" applyAlignment="1">
      <alignment horizontal="center" wrapText="1"/>
    </xf>
    <xf numFmtId="0" fontId="19" fillId="0" borderId="9" xfId="3" applyFont="1" applyFill="1" applyBorder="1" applyAlignment="1">
      <alignment wrapText="1"/>
    </xf>
    <xf numFmtId="165" fontId="19" fillId="0" borderId="9" xfId="4" applyNumberFormat="1" applyFont="1" applyFill="1" applyBorder="1" applyAlignment="1"/>
    <xf numFmtId="165" fontId="19" fillId="0" borderId="10" xfId="4" applyNumberFormat="1" applyFont="1" applyFill="1" applyBorder="1" applyAlignment="1"/>
    <xf numFmtId="43" fontId="20" fillId="0" borderId="2" xfId="4" applyNumberFormat="1" applyFont="1" applyFill="1" applyBorder="1" applyAlignment="1">
      <alignment vertical="center"/>
    </xf>
    <xf numFmtId="0" fontId="19" fillId="0" borderId="9" xfId="3" applyFont="1" applyFill="1" applyBorder="1" applyAlignment="1">
      <alignment horizontal="center" vertical="center"/>
    </xf>
    <xf numFmtId="165" fontId="19" fillId="0" borderId="9" xfId="4" applyNumberFormat="1" applyFont="1" applyFill="1" applyBorder="1" applyAlignment="1">
      <alignment vertical="center"/>
    </xf>
    <xf numFmtId="0" fontId="19" fillId="0" borderId="11" xfId="3" applyFont="1" applyFill="1" applyBorder="1" applyAlignment="1">
      <alignment horizontal="center" vertical="center"/>
    </xf>
    <xf numFmtId="9" fontId="19" fillId="0" borderId="11" xfId="2" applyNumberFormat="1" applyFont="1" applyFill="1" applyBorder="1" applyAlignment="1">
      <alignment vertical="center"/>
    </xf>
    <xf numFmtId="165" fontId="19" fillId="0" borderId="11" xfId="1" applyNumberFormat="1" applyFont="1" applyFill="1" applyBorder="1" applyAlignment="1">
      <alignment vertical="center"/>
    </xf>
    <xf numFmtId="165" fontId="12" fillId="0" borderId="2" xfId="1" applyNumberFormat="1" applyFont="1" applyBorder="1" applyAlignment="1">
      <alignment horizontal="center" vertical="center"/>
    </xf>
    <xf numFmtId="0" fontId="19" fillId="0" borderId="6" xfId="3" applyFont="1" applyFill="1" applyBorder="1" applyAlignment="1">
      <alignment vertical="center" wrapText="1"/>
    </xf>
    <xf numFmtId="0" fontId="14" fillId="0" borderId="2" xfId="3" applyFont="1" applyFill="1" applyBorder="1" applyAlignment="1">
      <alignment vertical="center"/>
    </xf>
    <xf numFmtId="0" fontId="16" fillId="0" borderId="2" xfId="3" applyFont="1" applyFill="1" applyBorder="1" applyAlignment="1">
      <alignment horizontal="center" vertical="center"/>
    </xf>
    <xf numFmtId="0" fontId="16" fillId="0" borderId="2" xfId="3" applyFont="1" applyFill="1" applyBorder="1" applyAlignment="1">
      <alignment vertical="center"/>
    </xf>
    <xf numFmtId="43" fontId="16" fillId="0" borderId="2" xfId="4" applyFont="1" applyFill="1" applyBorder="1" applyAlignment="1">
      <alignment vertical="center"/>
    </xf>
    <xf numFmtId="43" fontId="16" fillId="0" borderId="2" xfId="4" applyNumberFormat="1" applyFont="1" applyFill="1" applyBorder="1" applyAlignment="1">
      <alignment vertical="center"/>
    </xf>
    <xf numFmtId="43" fontId="14" fillId="0" borderId="2" xfId="4" applyFont="1" applyFill="1" applyBorder="1" applyAlignment="1">
      <alignment vertical="center"/>
    </xf>
    <xf numFmtId="165" fontId="14" fillId="0" borderId="2" xfId="4" applyNumberFormat="1" applyFont="1" applyFill="1" applyBorder="1" applyAlignment="1">
      <alignment vertical="center"/>
    </xf>
    <xf numFmtId="0" fontId="14" fillId="0" borderId="3" xfId="3" applyFont="1" applyFill="1" applyBorder="1" applyAlignment="1">
      <alignment vertical="center"/>
    </xf>
    <xf numFmtId="9" fontId="16" fillId="0" borderId="2" xfId="4" applyNumberFormat="1" applyFont="1" applyFill="1" applyBorder="1" applyAlignment="1">
      <alignment vertical="center"/>
    </xf>
    <xf numFmtId="165" fontId="16" fillId="0" borderId="2" xfId="3" applyNumberFormat="1" applyFont="1" applyFill="1" applyBorder="1" applyAlignment="1">
      <alignment vertical="center"/>
    </xf>
    <xf numFmtId="165" fontId="14" fillId="0" borderId="2" xfId="3" applyNumberFormat="1" applyFont="1" applyFill="1" applyBorder="1" applyAlignment="1">
      <alignment vertical="center"/>
    </xf>
    <xf numFmtId="0" fontId="7" fillId="0" borderId="3" xfId="3" applyFont="1" applyFill="1" applyBorder="1" applyAlignment="1">
      <alignment horizontal="left"/>
    </xf>
    <xf numFmtId="0" fontId="7" fillId="0" borderId="5" xfId="3" applyFont="1" applyFill="1" applyBorder="1" applyAlignment="1">
      <alignment horizontal="left"/>
    </xf>
    <xf numFmtId="0" fontId="5" fillId="0" borderId="3" xfId="3" applyFont="1" applyFill="1" applyBorder="1" applyAlignment="1">
      <alignment horizontal="left"/>
    </xf>
    <xf numFmtId="0" fontId="5" fillId="0" borderId="5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center" vertical="center"/>
    </xf>
    <xf numFmtId="43" fontId="5" fillId="0" borderId="2" xfId="4" applyFont="1" applyFill="1" applyBorder="1" applyAlignment="1">
      <alignment horizontal="center" vertical="center"/>
    </xf>
    <xf numFmtId="0" fontId="5" fillId="0" borderId="3" xfId="3" applyFont="1" applyFill="1" applyBorder="1" applyAlignment="1">
      <alignment horizontal="left" vertical="center"/>
    </xf>
    <xf numFmtId="0" fontId="5" fillId="0" borderId="4" xfId="3" applyFont="1" applyFill="1" applyBorder="1" applyAlignment="1">
      <alignment horizontal="left" vertical="center"/>
    </xf>
    <xf numFmtId="0" fontId="5" fillId="0" borderId="5" xfId="3" applyFont="1" applyFill="1" applyBorder="1" applyAlignment="1">
      <alignment horizontal="left" vertical="center"/>
    </xf>
    <xf numFmtId="0" fontId="5" fillId="0" borderId="2" xfId="3" applyFont="1" applyFill="1" applyBorder="1" applyAlignment="1">
      <alignment vertical="center"/>
    </xf>
    <xf numFmtId="0" fontId="5" fillId="0" borderId="3" xfId="3" applyFont="1" applyFill="1" applyBorder="1" applyAlignment="1">
      <alignment horizontal="center" vertical="center"/>
    </xf>
    <xf numFmtId="0" fontId="5" fillId="0" borderId="4" xfId="3" applyFont="1" applyFill="1" applyBorder="1" applyAlignment="1">
      <alignment horizontal="center" vertical="center"/>
    </xf>
    <xf numFmtId="0" fontId="5" fillId="0" borderId="5" xfId="3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left" vertical="top" wrapText="1"/>
    </xf>
    <xf numFmtId="0" fontId="5" fillId="0" borderId="0" xfId="3" applyFont="1" applyFill="1" applyBorder="1" applyAlignment="1">
      <alignment horizontal="left" vertical="top"/>
    </xf>
    <xf numFmtId="0" fontId="2" fillId="0" borderId="1" xfId="3" applyFont="1" applyFill="1" applyBorder="1" applyAlignment="1">
      <alignment horizontal="left" vertical="center" wrapText="1"/>
    </xf>
    <xf numFmtId="0" fontId="16" fillId="0" borderId="3" xfId="3" applyFont="1" applyFill="1" applyBorder="1" applyAlignment="1">
      <alignment horizontal="left" vertical="center"/>
    </xf>
    <xf numFmtId="0" fontId="16" fillId="0" borderId="5" xfId="3" applyFont="1" applyFill="1" applyBorder="1" applyAlignment="1">
      <alignment horizontal="left" vertical="center"/>
    </xf>
    <xf numFmtId="0" fontId="14" fillId="0" borderId="3" xfId="3" applyFont="1" applyFill="1" applyBorder="1" applyAlignment="1">
      <alignment horizontal="left" vertical="center"/>
    </xf>
    <xf numFmtId="0" fontId="14" fillId="0" borderId="5" xfId="3" applyFont="1" applyFill="1" applyBorder="1" applyAlignment="1">
      <alignment horizontal="left" vertical="center"/>
    </xf>
    <xf numFmtId="0" fontId="14" fillId="0" borderId="2" xfId="3" applyFont="1" applyFill="1" applyBorder="1" applyAlignment="1">
      <alignment horizontal="left" vertical="center"/>
    </xf>
    <xf numFmtId="0" fontId="14" fillId="0" borderId="2" xfId="3" applyFont="1" applyFill="1" applyBorder="1" applyAlignment="1">
      <alignment horizontal="center" vertical="center"/>
    </xf>
    <xf numFmtId="43" fontId="14" fillId="0" borderId="2" xfId="4" applyFont="1" applyFill="1" applyBorder="1" applyAlignment="1">
      <alignment horizontal="center" vertical="center"/>
    </xf>
    <xf numFmtId="0" fontId="14" fillId="0" borderId="4" xfId="3" applyFont="1" applyFill="1" applyBorder="1" applyAlignment="1">
      <alignment horizontal="left" vertical="center"/>
    </xf>
    <xf numFmtId="0" fontId="14" fillId="0" borderId="2" xfId="3" applyFont="1" applyFill="1" applyBorder="1" applyAlignment="1">
      <alignment vertical="center"/>
    </xf>
    <xf numFmtId="0" fontId="17" fillId="0" borderId="2" xfId="3" applyFont="1" applyFill="1" applyBorder="1" applyAlignment="1">
      <alignment horizontal="center" vertical="center"/>
    </xf>
    <xf numFmtId="0" fontId="17" fillId="0" borderId="3" xfId="3" applyFont="1" applyFill="1" applyBorder="1" applyAlignment="1">
      <alignment horizontal="center" vertical="center"/>
    </xf>
    <xf numFmtId="0" fontId="17" fillId="0" borderId="4" xfId="3" applyFont="1" applyFill="1" applyBorder="1" applyAlignment="1">
      <alignment horizontal="center" vertical="center"/>
    </xf>
    <xf numFmtId="0" fontId="17" fillId="0" borderId="5" xfId="3" applyFont="1" applyFill="1" applyBorder="1" applyAlignment="1">
      <alignment horizontal="center" vertical="center"/>
    </xf>
    <xf numFmtId="43" fontId="17" fillId="0" borderId="2" xfId="4" applyFont="1" applyFill="1" applyBorder="1" applyAlignment="1">
      <alignment horizontal="center" vertical="center"/>
    </xf>
    <xf numFmtId="0" fontId="14" fillId="0" borderId="0" xfId="3" applyFont="1" applyFill="1" applyBorder="1" applyAlignment="1">
      <alignment horizontal="left" vertical="top" wrapText="1"/>
    </xf>
    <xf numFmtId="0" fontId="14" fillId="0" borderId="0" xfId="3" applyFont="1" applyFill="1" applyBorder="1" applyAlignment="1">
      <alignment horizontal="left" vertical="top"/>
    </xf>
    <xf numFmtId="0" fontId="18" fillId="0" borderId="1" xfId="3" applyFont="1" applyFill="1" applyBorder="1" applyAlignment="1">
      <alignment horizontal="left" vertical="center" wrapText="1"/>
    </xf>
    <xf numFmtId="164" fontId="16" fillId="0" borderId="0" xfId="3" applyNumberFormat="1" applyFont="1" applyFill="1" applyAlignment="1">
      <alignment horizontal="left" vertical="center"/>
    </xf>
  </cellXfs>
  <cellStyles count="10">
    <cellStyle name="Comma" xfId="1" builtinId="3"/>
    <cellStyle name="Comma 2" xfId="6"/>
    <cellStyle name="Comma 2 2" xfId="7"/>
    <cellStyle name="Comma 5" xfId="4"/>
    <cellStyle name="Normal" xfId="0" builtinId="0"/>
    <cellStyle name="Normal 2" xfId="8"/>
    <cellStyle name="Normal 2 3" xfId="9"/>
    <cellStyle name="Normal_OnlyRate Analyses(For Help)" xfId="3"/>
    <cellStyle name="Normal_Rate Analysis - TATA HO  12-05-10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0</xdr:row>
      <xdr:rowOff>95250</xdr:rowOff>
    </xdr:from>
    <xdr:to>
      <xdr:col>8</xdr:col>
      <xdr:colOff>628650</xdr:colOff>
      <xdr:row>2</xdr:row>
      <xdr:rowOff>47625</xdr:rowOff>
    </xdr:to>
    <xdr:pic>
      <xdr:nvPicPr>
        <xdr:cNvPr id="2" name="Picture 24" descr="Total%20Logo%20Fin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95250"/>
          <a:ext cx="13049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view="pageBreakPreview" topLeftCell="A4" zoomScaleNormal="100" workbookViewId="0">
      <selection activeCell="F14" sqref="F14"/>
    </sheetView>
  </sheetViews>
  <sheetFormatPr defaultRowHeight="12.75" x14ac:dyDescent="0.2"/>
  <cols>
    <col min="1" max="1" width="6.7109375" customWidth="1"/>
    <col min="2" max="2" width="30.7109375" customWidth="1"/>
    <col min="3" max="3" width="4.7109375" customWidth="1"/>
    <col min="4" max="6" width="8.7109375" customWidth="1"/>
    <col min="7" max="7" width="10" bestFit="1" customWidth="1"/>
    <col min="8" max="8" width="9.7109375" customWidth="1"/>
    <col min="9" max="9" width="11" bestFit="1" customWidth="1"/>
    <col min="10" max="10" width="11.28515625" bestFit="1" customWidth="1"/>
  </cols>
  <sheetData>
    <row r="1" spans="1:13" ht="20.100000000000001" customHeight="1" x14ac:dyDescent="0.2">
      <c r="A1" s="1" t="s">
        <v>0</v>
      </c>
      <c r="B1" s="2"/>
      <c r="C1" s="3"/>
      <c r="D1" s="3"/>
      <c r="E1" s="3"/>
      <c r="F1" s="3"/>
      <c r="G1" s="3"/>
      <c r="H1" s="3"/>
      <c r="I1" s="3"/>
    </row>
    <row r="2" spans="1:13" ht="20.100000000000001" customHeight="1" x14ac:dyDescent="0.2">
      <c r="A2" s="1" t="s">
        <v>1</v>
      </c>
      <c r="B2" s="3" t="s">
        <v>2</v>
      </c>
      <c r="C2" s="3"/>
      <c r="D2" s="3"/>
      <c r="E2" s="3"/>
      <c r="F2" s="3"/>
      <c r="G2" s="3"/>
    </row>
    <row r="3" spans="1:13" ht="20.100000000000001" customHeight="1" x14ac:dyDescent="0.2">
      <c r="A3" s="1" t="s">
        <v>3</v>
      </c>
      <c r="B3" s="3"/>
      <c r="C3" s="3"/>
      <c r="D3" s="3"/>
      <c r="E3" s="3"/>
      <c r="F3" s="3"/>
      <c r="G3" s="3"/>
      <c r="H3" s="3" t="s">
        <v>4</v>
      </c>
      <c r="I3" s="4" t="s">
        <v>5</v>
      </c>
    </row>
    <row r="4" spans="1:13" ht="14.25" x14ac:dyDescent="0.2">
      <c r="A4" s="1" t="s">
        <v>25</v>
      </c>
      <c r="B4" s="1"/>
      <c r="C4" s="153"/>
      <c r="D4" s="154"/>
      <c r="E4" s="154"/>
      <c r="F4" s="154"/>
      <c r="G4" s="154"/>
      <c r="H4" s="3" t="s">
        <v>6</v>
      </c>
      <c r="I4" s="5">
        <v>50000</v>
      </c>
      <c r="L4" s="6"/>
      <c r="M4" s="7"/>
    </row>
    <row r="5" spans="1:13" ht="48.75" customHeight="1" x14ac:dyDescent="0.2">
      <c r="A5" s="155" t="s">
        <v>26</v>
      </c>
      <c r="B5" s="155"/>
      <c r="C5" s="155"/>
      <c r="D5" s="155"/>
      <c r="E5" s="155"/>
      <c r="F5" s="155"/>
      <c r="G5" s="155"/>
      <c r="H5" s="155"/>
      <c r="I5" s="155"/>
      <c r="L5" s="6"/>
      <c r="M5" s="7"/>
    </row>
    <row r="6" spans="1:13" ht="15" customHeight="1" x14ac:dyDescent="0.2">
      <c r="A6" s="144" t="s">
        <v>7</v>
      </c>
      <c r="B6" s="144" t="s">
        <v>8</v>
      </c>
      <c r="C6" s="144" t="s">
        <v>9</v>
      </c>
      <c r="D6" s="144" t="s">
        <v>10</v>
      </c>
      <c r="E6" s="144"/>
      <c r="F6" s="144"/>
      <c r="G6" s="145" t="s">
        <v>11</v>
      </c>
      <c r="H6" s="144" t="s">
        <v>12</v>
      </c>
      <c r="I6" s="144" t="s">
        <v>13</v>
      </c>
    </row>
    <row r="7" spans="1:13" ht="15" customHeight="1" x14ac:dyDescent="0.2">
      <c r="A7" s="144"/>
      <c r="B7" s="144"/>
      <c r="C7" s="144"/>
      <c r="D7" s="59" t="s">
        <v>14</v>
      </c>
      <c r="E7" s="60" t="s">
        <v>15</v>
      </c>
      <c r="F7" s="60" t="s">
        <v>16</v>
      </c>
      <c r="G7" s="145"/>
      <c r="H7" s="144"/>
      <c r="I7" s="144"/>
    </row>
    <row r="8" spans="1:13" ht="20.100000000000001" customHeight="1" x14ac:dyDescent="0.2">
      <c r="A8" s="146" t="s">
        <v>17</v>
      </c>
      <c r="B8" s="147"/>
      <c r="C8" s="147"/>
      <c r="D8" s="147"/>
      <c r="E8" s="147"/>
      <c r="F8" s="147"/>
      <c r="G8" s="147"/>
      <c r="H8" s="147"/>
      <c r="I8" s="148"/>
    </row>
    <row r="9" spans="1:13" ht="23.45" customHeight="1" x14ac:dyDescent="0.2">
      <c r="A9" s="8">
        <v>1</v>
      </c>
      <c r="B9" s="9" t="s">
        <v>27</v>
      </c>
      <c r="C9" s="8" t="s">
        <v>28</v>
      </c>
      <c r="D9" s="10">
        <v>24</v>
      </c>
      <c r="E9" s="11">
        <v>0</v>
      </c>
      <c r="F9" s="10">
        <f t="shared" ref="F9:F10" si="0">D9*E9+D9</f>
        <v>24</v>
      </c>
      <c r="G9" s="12">
        <v>14000</v>
      </c>
      <c r="H9" s="12">
        <f t="shared" ref="H9:H10" si="1">G9*F9</f>
        <v>336000</v>
      </c>
      <c r="I9" s="12"/>
      <c r="J9" s="6"/>
      <c r="K9" s="13"/>
    </row>
    <row r="10" spans="1:13" ht="23.45" customHeight="1" x14ac:dyDescent="0.2">
      <c r="A10" s="8">
        <v>2</v>
      </c>
      <c r="B10" s="9" t="s">
        <v>29</v>
      </c>
      <c r="C10" s="8" t="s">
        <v>28</v>
      </c>
      <c r="D10" s="10">
        <v>24</v>
      </c>
      <c r="E10" s="11">
        <v>0</v>
      </c>
      <c r="F10" s="10">
        <f t="shared" si="0"/>
        <v>24</v>
      </c>
      <c r="G10" s="12">
        <f>850*20</f>
        <v>17000</v>
      </c>
      <c r="H10" s="12">
        <f t="shared" si="1"/>
        <v>408000</v>
      </c>
      <c r="I10" s="12"/>
      <c r="J10" s="6"/>
      <c r="K10" s="6"/>
    </row>
    <row r="11" spans="1:13" ht="23.45" customHeight="1" x14ac:dyDescent="0.2">
      <c r="A11" s="8"/>
      <c r="B11" s="9"/>
      <c r="C11" s="8"/>
      <c r="D11" s="10"/>
      <c r="E11" s="11"/>
      <c r="F11" s="10"/>
      <c r="G11" s="10"/>
      <c r="H11" s="12"/>
      <c r="I11" s="12"/>
      <c r="J11" s="6"/>
      <c r="K11" s="6"/>
    </row>
    <row r="12" spans="1:13" ht="23.45" customHeight="1" x14ac:dyDescent="0.2">
      <c r="A12" s="14"/>
      <c r="B12" s="15"/>
      <c r="C12" s="14"/>
      <c r="D12" s="16"/>
      <c r="E12" s="11"/>
      <c r="F12" s="10"/>
      <c r="G12" s="16"/>
      <c r="H12" s="12"/>
      <c r="I12" s="17"/>
      <c r="J12" s="6"/>
      <c r="K12" s="6"/>
    </row>
    <row r="13" spans="1:13" ht="23.45" customHeight="1" x14ac:dyDescent="0.2">
      <c r="A13" s="14"/>
      <c r="B13" s="15"/>
      <c r="C13" s="14"/>
      <c r="D13" s="16"/>
      <c r="E13" s="11"/>
      <c r="F13" s="10"/>
      <c r="G13" s="16"/>
      <c r="H13" s="12"/>
      <c r="I13" s="17"/>
      <c r="J13" s="6"/>
      <c r="K13" s="6"/>
    </row>
    <row r="14" spans="1:13" ht="23.45" customHeight="1" x14ac:dyDescent="0.2">
      <c r="A14" s="14"/>
      <c r="B14" s="15"/>
      <c r="C14" s="14"/>
      <c r="D14" s="16"/>
      <c r="E14" s="11"/>
      <c r="F14" s="10"/>
      <c r="G14" s="16"/>
      <c r="H14" s="12"/>
      <c r="I14" s="17"/>
      <c r="J14" s="6"/>
      <c r="K14" s="6"/>
    </row>
    <row r="15" spans="1:13" ht="23.45" customHeight="1" x14ac:dyDescent="0.2">
      <c r="A15" s="18"/>
      <c r="B15" s="19"/>
      <c r="C15" s="18"/>
      <c r="D15" s="20"/>
      <c r="E15" s="21"/>
      <c r="F15" s="20"/>
      <c r="G15" s="20"/>
      <c r="H15" s="22"/>
      <c r="I15" s="22"/>
      <c r="J15" s="6"/>
      <c r="K15" s="6"/>
    </row>
    <row r="16" spans="1:13" ht="30" customHeight="1" x14ac:dyDescent="0.2">
      <c r="A16" s="23"/>
      <c r="B16" s="24" t="s">
        <v>18</v>
      </c>
      <c r="C16" s="25"/>
      <c r="D16" s="23"/>
      <c r="E16" s="23"/>
      <c r="F16" s="23"/>
      <c r="G16" s="23"/>
      <c r="H16" s="26">
        <f>SUM(H9:H15)</f>
        <v>744000</v>
      </c>
      <c r="I16" s="26">
        <f>H16</f>
        <v>744000</v>
      </c>
      <c r="K16" s="27"/>
    </row>
    <row r="17" spans="1:9" ht="20.100000000000001" customHeight="1" x14ac:dyDescent="0.2">
      <c r="A17" s="149" t="s">
        <v>19</v>
      </c>
      <c r="B17" s="149"/>
      <c r="C17" s="149"/>
      <c r="D17" s="149"/>
      <c r="E17" s="149"/>
      <c r="F17" s="149"/>
      <c r="G17" s="149"/>
      <c r="H17" s="149"/>
      <c r="I17" s="149"/>
    </row>
    <row r="18" spans="1:9" ht="15" customHeight="1" x14ac:dyDescent="0.2">
      <c r="A18" s="144" t="s">
        <v>7</v>
      </c>
      <c r="B18" s="144" t="s">
        <v>8</v>
      </c>
      <c r="C18" s="144" t="s">
        <v>9</v>
      </c>
      <c r="D18" s="150" t="s">
        <v>10</v>
      </c>
      <c r="E18" s="151"/>
      <c r="F18" s="152"/>
      <c r="G18" s="145" t="s">
        <v>11</v>
      </c>
      <c r="H18" s="60" t="s">
        <v>12</v>
      </c>
      <c r="I18" s="144" t="s">
        <v>13</v>
      </c>
    </row>
    <row r="19" spans="1:9" ht="15" customHeight="1" x14ac:dyDescent="0.2">
      <c r="A19" s="144"/>
      <c r="B19" s="144"/>
      <c r="C19" s="144"/>
      <c r="D19" s="59" t="s">
        <v>14</v>
      </c>
      <c r="E19" s="60" t="s">
        <v>15</v>
      </c>
      <c r="F19" s="60" t="s">
        <v>16</v>
      </c>
      <c r="G19" s="145"/>
      <c r="H19" s="60"/>
      <c r="I19" s="144"/>
    </row>
    <row r="20" spans="1:9" ht="23.45" customHeight="1" x14ac:dyDescent="0.2">
      <c r="A20" s="28"/>
      <c r="B20" s="29"/>
      <c r="C20" s="30"/>
      <c r="D20" s="31"/>
      <c r="E20" s="32"/>
      <c r="F20" s="31"/>
      <c r="G20" s="33"/>
      <c r="H20" s="33"/>
      <c r="I20" s="34"/>
    </row>
    <row r="21" spans="1:9" ht="23.45" customHeight="1" x14ac:dyDescent="0.2">
      <c r="A21" s="35"/>
      <c r="B21" s="9"/>
      <c r="C21" s="8"/>
      <c r="D21" s="10"/>
      <c r="E21" s="11"/>
      <c r="F21" s="10"/>
      <c r="G21" s="12"/>
      <c r="H21" s="12"/>
      <c r="I21" s="36"/>
    </row>
    <row r="22" spans="1:9" ht="23.45" customHeight="1" x14ac:dyDescent="0.2">
      <c r="A22" s="37"/>
      <c r="B22" s="15"/>
      <c r="C22" s="14"/>
      <c r="D22" s="10"/>
      <c r="E22" s="11"/>
      <c r="F22" s="10"/>
      <c r="G22" s="12"/>
      <c r="H22" s="12"/>
      <c r="I22" s="36"/>
    </row>
    <row r="23" spans="1:9" ht="23.45" customHeight="1" x14ac:dyDescent="0.2">
      <c r="A23" s="38"/>
      <c r="B23" s="19"/>
      <c r="C23" s="18"/>
      <c r="D23" s="20"/>
      <c r="E23" s="21"/>
      <c r="F23" s="20"/>
      <c r="G23" s="22"/>
      <c r="H23" s="22"/>
      <c r="I23" s="22"/>
    </row>
    <row r="24" spans="1:9" ht="30" customHeight="1" x14ac:dyDescent="0.2">
      <c r="A24" s="23"/>
      <c r="B24" s="24" t="s">
        <v>18</v>
      </c>
      <c r="C24" s="25"/>
      <c r="D24" s="23"/>
      <c r="E24" s="23"/>
      <c r="F24" s="23"/>
      <c r="G24" s="23"/>
      <c r="H24" s="39">
        <f>SUM(H20:H20)</f>
        <v>0</v>
      </c>
      <c r="I24" s="26">
        <f>H24+I16</f>
        <v>744000</v>
      </c>
    </row>
    <row r="25" spans="1:9" ht="20.100000000000001" customHeight="1" x14ac:dyDescent="0.2">
      <c r="A25" s="143" t="s">
        <v>20</v>
      </c>
      <c r="B25" s="143"/>
      <c r="C25" s="143"/>
      <c r="D25" s="143"/>
      <c r="E25" s="143"/>
      <c r="F25" s="143"/>
      <c r="G25" s="143"/>
      <c r="H25" s="143"/>
      <c r="I25" s="143"/>
    </row>
    <row r="26" spans="1:9" ht="20.100000000000001" customHeight="1" x14ac:dyDescent="0.2">
      <c r="A26" s="144" t="s">
        <v>7</v>
      </c>
      <c r="B26" s="144" t="s">
        <v>8</v>
      </c>
      <c r="C26" s="144" t="s">
        <v>9</v>
      </c>
      <c r="D26" s="144" t="s">
        <v>10</v>
      </c>
      <c r="E26" s="144"/>
      <c r="F26" s="144"/>
      <c r="G26" s="145" t="s">
        <v>11</v>
      </c>
      <c r="H26" s="60" t="s">
        <v>12</v>
      </c>
      <c r="I26" s="144" t="s">
        <v>13</v>
      </c>
    </row>
    <row r="27" spans="1:9" ht="20.100000000000001" customHeight="1" x14ac:dyDescent="0.2">
      <c r="A27" s="144"/>
      <c r="B27" s="144"/>
      <c r="C27" s="144"/>
      <c r="D27" s="59" t="s">
        <v>14</v>
      </c>
      <c r="E27" s="60" t="s">
        <v>15</v>
      </c>
      <c r="F27" s="60" t="s">
        <v>16</v>
      </c>
      <c r="G27" s="145"/>
      <c r="H27" s="60"/>
      <c r="I27" s="144"/>
    </row>
    <row r="28" spans="1:9" ht="23.45" customHeight="1" x14ac:dyDescent="0.2">
      <c r="A28" s="37"/>
      <c r="B28" s="40"/>
      <c r="C28" s="14"/>
      <c r="D28" s="16"/>
      <c r="E28" s="41"/>
      <c r="F28" s="16"/>
      <c r="G28" s="42"/>
      <c r="H28" s="43"/>
      <c r="I28" s="44"/>
    </row>
    <row r="29" spans="1:9" ht="23.45" customHeight="1" x14ac:dyDescent="0.2">
      <c r="A29" s="38"/>
      <c r="B29" s="45"/>
      <c r="C29" s="18"/>
      <c r="D29" s="20"/>
      <c r="E29" s="21"/>
      <c r="F29" s="20"/>
      <c r="G29" s="46"/>
      <c r="H29" s="47"/>
      <c r="I29" s="48"/>
    </row>
    <row r="30" spans="1:9" ht="27.95" customHeight="1" x14ac:dyDescent="0.2">
      <c r="A30" s="25"/>
      <c r="B30" s="23" t="s">
        <v>18</v>
      </c>
      <c r="C30" s="23"/>
      <c r="D30" s="49"/>
      <c r="E30" s="49"/>
      <c r="F30" s="50"/>
      <c r="G30" s="49"/>
      <c r="H30" s="51">
        <f>SUM(H28:H29)</f>
        <v>0</v>
      </c>
      <c r="I30" s="26">
        <f>I24+I28</f>
        <v>744000</v>
      </c>
    </row>
    <row r="31" spans="1:9" ht="27.95" customHeight="1" x14ac:dyDescent="0.2">
      <c r="A31" s="23"/>
      <c r="B31" s="52" t="s">
        <v>21</v>
      </c>
      <c r="C31" s="24"/>
      <c r="D31" s="24"/>
      <c r="E31" s="24"/>
      <c r="F31" s="24"/>
      <c r="G31" s="24"/>
      <c r="H31" s="51"/>
      <c r="I31" s="26">
        <f>I30</f>
        <v>744000</v>
      </c>
    </row>
    <row r="32" spans="1:9" ht="27.95" customHeight="1" x14ac:dyDescent="0.2">
      <c r="A32" s="139" t="s">
        <v>22</v>
      </c>
      <c r="B32" s="140"/>
      <c r="C32" s="23"/>
      <c r="D32" s="53">
        <v>0.25</v>
      </c>
      <c r="E32" s="23"/>
      <c r="F32" s="23"/>
      <c r="G32" s="49"/>
      <c r="H32" s="49"/>
      <c r="I32" s="56">
        <f>I31*D32</f>
        <v>186000</v>
      </c>
    </row>
    <row r="33" spans="1:10" ht="27.95" customHeight="1" x14ac:dyDescent="0.2">
      <c r="A33" s="141" t="s">
        <v>23</v>
      </c>
      <c r="B33" s="142"/>
      <c r="C33" s="23"/>
      <c r="D33" s="53"/>
      <c r="E33" s="23"/>
      <c r="F33" s="23"/>
      <c r="G33" s="49"/>
      <c r="H33" s="49"/>
      <c r="I33" s="57">
        <f>SUM(I31:I32)</f>
        <v>930000</v>
      </c>
      <c r="J33" s="54"/>
    </row>
    <row r="34" spans="1:10" ht="30" customHeight="1" x14ac:dyDescent="0.2">
      <c r="A34" s="141" t="s">
        <v>24</v>
      </c>
      <c r="B34" s="142"/>
      <c r="C34" s="24"/>
      <c r="D34" s="24"/>
      <c r="E34" s="24"/>
      <c r="F34" s="24"/>
      <c r="G34" s="24"/>
      <c r="H34" s="24"/>
      <c r="I34" s="58">
        <f>ROUND((I33/I4),0)</f>
        <v>19</v>
      </c>
      <c r="J34" s="55"/>
    </row>
  </sheetData>
  <mergeCells count="27">
    <mergeCell ref="C4:G4"/>
    <mergeCell ref="A5:I5"/>
    <mergeCell ref="A6:A7"/>
    <mergeCell ref="B6:B7"/>
    <mergeCell ref="C6:C7"/>
    <mergeCell ref="D6:F6"/>
    <mergeCell ref="G6:G7"/>
    <mergeCell ref="H6:H7"/>
    <mergeCell ref="I6:I7"/>
    <mergeCell ref="A8:I8"/>
    <mergeCell ref="A17:I17"/>
    <mergeCell ref="A18:A19"/>
    <mergeCell ref="B18:B19"/>
    <mergeCell ref="C18:C19"/>
    <mergeCell ref="D18:F18"/>
    <mergeCell ref="G18:G19"/>
    <mergeCell ref="I18:I19"/>
    <mergeCell ref="A32:B32"/>
    <mergeCell ref="A33:B33"/>
    <mergeCell ref="A34:B34"/>
    <mergeCell ref="A25:I25"/>
    <mergeCell ref="A26:A27"/>
    <mergeCell ref="B26:B27"/>
    <mergeCell ref="C26:C27"/>
    <mergeCell ref="D26:F26"/>
    <mergeCell ref="G26:G27"/>
    <mergeCell ref="I26:I27"/>
  </mergeCells>
  <pageMargins left="0.5" right="0.5" top="0.5" bottom="0.25" header="0.5" footer="0.5"/>
  <pageSetup scale="93" orientation="portrait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Normal="100" zoomScaleSheetLayoutView="100" workbookViewId="0">
      <selection activeCell="J11" sqref="J11"/>
    </sheetView>
  </sheetViews>
  <sheetFormatPr defaultRowHeight="12.75" x14ac:dyDescent="0.2"/>
  <cols>
    <col min="1" max="1" width="6.7109375" style="64" customWidth="1"/>
    <col min="2" max="2" width="27.7109375" style="64" customWidth="1"/>
    <col min="3" max="3" width="5.42578125" style="64" bestFit="1" customWidth="1"/>
    <col min="4" max="4" width="10.140625" style="64" customWidth="1"/>
    <col min="5" max="5" width="7" style="64" customWidth="1"/>
    <col min="6" max="6" width="10.42578125" style="64" customWidth="1"/>
    <col min="7" max="7" width="10" style="64" bestFit="1" customWidth="1"/>
    <col min="8" max="8" width="9.7109375" style="64" customWidth="1"/>
    <col min="9" max="9" width="12.7109375" style="64" bestFit="1" customWidth="1"/>
    <col min="10" max="10" width="11.28515625" style="64" bestFit="1" customWidth="1"/>
    <col min="11" max="16384" width="9.140625" style="64"/>
  </cols>
  <sheetData>
    <row r="1" spans="1:13" ht="20.100000000000001" customHeight="1" x14ac:dyDescent="0.2">
      <c r="A1" s="92" t="s">
        <v>0</v>
      </c>
      <c r="B1" s="173">
        <v>42959</v>
      </c>
      <c r="C1" s="93"/>
      <c r="D1" s="93"/>
      <c r="E1" s="93"/>
      <c r="F1" s="93"/>
      <c r="G1" s="93"/>
      <c r="H1" s="93"/>
      <c r="I1" s="93"/>
    </row>
    <row r="2" spans="1:13" ht="20.100000000000001" customHeight="1" x14ac:dyDescent="0.2">
      <c r="A2" s="92" t="s">
        <v>1</v>
      </c>
      <c r="B2" s="93" t="s">
        <v>2</v>
      </c>
      <c r="C2" s="93"/>
      <c r="D2" s="93"/>
      <c r="E2" s="93"/>
      <c r="F2" s="93"/>
      <c r="G2" s="93"/>
    </row>
    <row r="3" spans="1:13" ht="20.100000000000001" customHeight="1" x14ac:dyDescent="0.2">
      <c r="A3" s="92" t="s">
        <v>42</v>
      </c>
      <c r="B3" s="93"/>
      <c r="C3" s="93"/>
      <c r="D3" s="93"/>
      <c r="E3" s="93"/>
      <c r="F3" s="93"/>
      <c r="G3" s="93"/>
      <c r="H3" s="93"/>
      <c r="I3" s="94"/>
    </row>
    <row r="4" spans="1:13" ht="5.25" customHeight="1" x14ac:dyDescent="0.2">
      <c r="A4" s="92"/>
      <c r="B4" s="92"/>
      <c r="C4" s="170"/>
      <c r="D4" s="171"/>
      <c r="E4" s="171"/>
      <c r="F4" s="171"/>
      <c r="G4" s="171"/>
      <c r="H4" s="93"/>
      <c r="I4" s="95"/>
      <c r="L4" s="65"/>
      <c r="M4" s="66"/>
    </row>
    <row r="5" spans="1:13" ht="21" x14ac:dyDescent="0.2">
      <c r="A5" s="172" t="s">
        <v>48</v>
      </c>
      <c r="B5" s="172"/>
      <c r="C5" s="172"/>
      <c r="D5" s="172"/>
      <c r="E5" s="172"/>
      <c r="F5" s="172"/>
      <c r="G5" s="172"/>
      <c r="H5" s="172"/>
      <c r="I5" s="172"/>
      <c r="L5" s="65"/>
      <c r="M5" s="66"/>
    </row>
    <row r="6" spans="1:13" ht="15" customHeight="1" x14ac:dyDescent="0.2">
      <c r="A6" s="165" t="s">
        <v>7</v>
      </c>
      <c r="B6" s="165" t="s">
        <v>8</v>
      </c>
      <c r="C6" s="165" t="s">
        <v>9</v>
      </c>
      <c r="D6" s="165" t="s">
        <v>10</v>
      </c>
      <c r="E6" s="165"/>
      <c r="F6" s="165"/>
      <c r="G6" s="169" t="s">
        <v>11</v>
      </c>
      <c r="H6" s="165" t="s">
        <v>12</v>
      </c>
      <c r="I6" s="165" t="s">
        <v>13</v>
      </c>
    </row>
    <row r="7" spans="1:13" ht="15" customHeight="1" x14ac:dyDescent="0.2">
      <c r="A7" s="165"/>
      <c r="B7" s="165"/>
      <c r="C7" s="165"/>
      <c r="D7" s="96" t="s">
        <v>14</v>
      </c>
      <c r="E7" s="97" t="s">
        <v>15</v>
      </c>
      <c r="F7" s="97" t="s">
        <v>16</v>
      </c>
      <c r="G7" s="169"/>
      <c r="H7" s="165"/>
      <c r="I7" s="165"/>
    </row>
    <row r="8" spans="1:13" ht="15.75" customHeight="1" x14ac:dyDescent="0.2">
      <c r="A8" s="158" t="s">
        <v>17</v>
      </c>
      <c r="B8" s="163"/>
      <c r="C8" s="163"/>
      <c r="D8" s="163"/>
      <c r="E8" s="163"/>
      <c r="F8" s="163"/>
      <c r="G8" s="163"/>
      <c r="H8" s="163"/>
      <c r="I8" s="159"/>
    </row>
    <row r="9" spans="1:13" ht="23.45" customHeight="1" x14ac:dyDescent="0.2">
      <c r="A9" s="101">
        <v>1</v>
      </c>
      <c r="B9" s="61" t="s">
        <v>30</v>
      </c>
      <c r="C9" s="101" t="s">
        <v>31</v>
      </c>
      <c r="D9" s="62">
        <v>60</v>
      </c>
      <c r="E9" s="102">
        <v>0.05</v>
      </c>
      <c r="F9" s="100">
        <f t="shared" ref="F9:F20" si="0">D9*E9+D9</f>
        <v>63</v>
      </c>
      <c r="G9" s="103">
        <v>3350</v>
      </c>
      <c r="H9" s="103">
        <f t="shared" ref="H9:H19" si="1">G9*F9</f>
        <v>211050</v>
      </c>
      <c r="I9" s="104"/>
      <c r="J9" s="65"/>
      <c r="K9" s="65"/>
    </row>
    <row r="10" spans="1:13" ht="23.45" customHeight="1" x14ac:dyDescent="0.2">
      <c r="A10" s="101">
        <v>2</v>
      </c>
      <c r="B10" s="63" t="s">
        <v>32</v>
      </c>
      <c r="C10" s="101" t="s">
        <v>41</v>
      </c>
      <c r="D10" s="62">
        <v>6</v>
      </c>
      <c r="E10" s="102"/>
      <c r="F10" s="100">
        <f t="shared" si="0"/>
        <v>6</v>
      </c>
      <c r="G10" s="103">
        <v>4800</v>
      </c>
      <c r="H10" s="103">
        <f t="shared" si="1"/>
        <v>28800</v>
      </c>
      <c r="I10" s="104"/>
      <c r="J10" s="65"/>
      <c r="K10" s="65"/>
    </row>
    <row r="11" spans="1:13" ht="23.45" customHeight="1" x14ac:dyDescent="0.2">
      <c r="A11" s="101">
        <v>3</v>
      </c>
      <c r="B11" s="63" t="s">
        <v>33</v>
      </c>
      <c r="C11" s="101" t="s">
        <v>41</v>
      </c>
      <c r="D11" s="62">
        <v>13</v>
      </c>
      <c r="E11" s="102"/>
      <c r="F11" s="100">
        <f t="shared" si="0"/>
        <v>13</v>
      </c>
      <c r="G11" s="103">
        <v>7350</v>
      </c>
      <c r="H11" s="103">
        <f t="shared" si="1"/>
        <v>95550</v>
      </c>
      <c r="I11" s="104"/>
      <c r="J11" s="65"/>
      <c r="K11" s="65"/>
    </row>
    <row r="12" spans="1:13" ht="23.45" customHeight="1" x14ac:dyDescent="0.2">
      <c r="A12" s="101">
        <v>4</v>
      </c>
      <c r="B12" s="63" t="s">
        <v>34</v>
      </c>
      <c r="C12" s="101" t="s">
        <v>41</v>
      </c>
      <c r="D12" s="62">
        <v>13</v>
      </c>
      <c r="E12" s="102"/>
      <c r="F12" s="100">
        <f t="shared" si="0"/>
        <v>13</v>
      </c>
      <c r="G12" s="105">
        <v>2850</v>
      </c>
      <c r="H12" s="103">
        <f t="shared" si="1"/>
        <v>37050</v>
      </c>
      <c r="I12" s="106"/>
      <c r="J12" s="65"/>
      <c r="K12" s="65"/>
    </row>
    <row r="13" spans="1:13" ht="23.45" customHeight="1" x14ac:dyDescent="0.2">
      <c r="A13" s="101">
        <v>5</v>
      </c>
      <c r="B13" s="63" t="s">
        <v>35</v>
      </c>
      <c r="C13" s="101" t="s">
        <v>41</v>
      </c>
      <c r="D13" s="62">
        <v>4</v>
      </c>
      <c r="E13" s="102"/>
      <c r="F13" s="100">
        <f t="shared" si="0"/>
        <v>4</v>
      </c>
      <c r="G13" s="105">
        <v>6000</v>
      </c>
      <c r="H13" s="103">
        <f t="shared" si="1"/>
        <v>24000</v>
      </c>
      <c r="I13" s="106"/>
      <c r="J13" s="65"/>
      <c r="K13" s="65"/>
    </row>
    <row r="14" spans="1:13" ht="23.45" customHeight="1" x14ac:dyDescent="0.2">
      <c r="A14" s="101">
        <v>6</v>
      </c>
      <c r="B14" s="63" t="s">
        <v>36</v>
      </c>
      <c r="C14" s="101" t="s">
        <v>41</v>
      </c>
      <c r="D14" s="62">
        <v>4</v>
      </c>
      <c r="E14" s="102"/>
      <c r="F14" s="100">
        <f t="shared" si="0"/>
        <v>4</v>
      </c>
      <c r="G14" s="105">
        <v>3000</v>
      </c>
      <c r="H14" s="103">
        <f t="shared" si="1"/>
        <v>12000</v>
      </c>
      <c r="I14" s="106"/>
      <c r="J14" s="65"/>
      <c r="K14" s="65"/>
    </row>
    <row r="15" spans="1:13" ht="23.45" customHeight="1" x14ac:dyDescent="0.2">
      <c r="A15" s="101">
        <v>7</v>
      </c>
      <c r="B15" s="63" t="s">
        <v>43</v>
      </c>
      <c r="C15" s="101" t="s">
        <v>41</v>
      </c>
      <c r="D15" s="62">
        <v>8</v>
      </c>
      <c r="E15" s="102"/>
      <c r="F15" s="100">
        <f t="shared" si="0"/>
        <v>8</v>
      </c>
      <c r="G15" s="107">
        <v>4400</v>
      </c>
      <c r="H15" s="103">
        <f t="shared" si="1"/>
        <v>35200</v>
      </c>
      <c r="I15" s="108"/>
      <c r="J15" s="65"/>
      <c r="K15" s="65"/>
    </row>
    <row r="16" spans="1:13" ht="23.45" customHeight="1" x14ac:dyDescent="0.2">
      <c r="A16" s="101">
        <v>8</v>
      </c>
      <c r="B16" s="63" t="s">
        <v>37</v>
      </c>
      <c r="C16" s="101" t="s">
        <v>41</v>
      </c>
      <c r="D16" s="62">
        <v>2</v>
      </c>
      <c r="E16" s="102"/>
      <c r="F16" s="100">
        <f t="shared" si="0"/>
        <v>2</v>
      </c>
      <c r="G16" s="109">
        <v>11500</v>
      </c>
      <c r="H16" s="103">
        <f t="shared" si="1"/>
        <v>23000</v>
      </c>
      <c r="I16" s="110"/>
      <c r="J16" s="65"/>
      <c r="K16" s="65"/>
    </row>
    <row r="17" spans="1:11" ht="23.45" customHeight="1" x14ac:dyDescent="0.2">
      <c r="A17" s="101">
        <v>9</v>
      </c>
      <c r="B17" s="63" t="s">
        <v>38</v>
      </c>
      <c r="C17" s="101" t="s">
        <v>41</v>
      </c>
      <c r="D17" s="62">
        <v>13</v>
      </c>
      <c r="E17" s="102"/>
      <c r="F17" s="100">
        <f t="shared" si="0"/>
        <v>13</v>
      </c>
      <c r="G17" s="109">
        <v>1950</v>
      </c>
      <c r="H17" s="103">
        <f t="shared" si="1"/>
        <v>25350</v>
      </c>
      <c r="I17" s="110"/>
      <c r="J17" s="65"/>
      <c r="K17" s="65"/>
    </row>
    <row r="18" spans="1:11" ht="23.45" customHeight="1" x14ac:dyDescent="0.2">
      <c r="A18" s="101">
        <v>10</v>
      </c>
      <c r="B18" s="63" t="s">
        <v>39</v>
      </c>
      <c r="C18" s="101" t="s">
        <v>41</v>
      </c>
      <c r="D18" s="62">
        <v>48</v>
      </c>
      <c r="E18" s="102"/>
      <c r="F18" s="100">
        <f t="shared" si="0"/>
        <v>48</v>
      </c>
      <c r="G18" s="109">
        <v>200</v>
      </c>
      <c r="H18" s="103">
        <f t="shared" si="1"/>
        <v>9600</v>
      </c>
      <c r="I18" s="110"/>
      <c r="J18" s="65"/>
      <c r="K18" s="65"/>
    </row>
    <row r="19" spans="1:11" ht="23.45" customHeight="1" x14ac:dyDescent="0.2">
      <c r="A19" s="101">
        <v>11</v>
      </c>
      <c r="B19" s="63" t="s">
        <v>40</v>
      </c>
      <c r="C19" s="101" t="s">
        <v>41</v>
      </c>
      <c r="D19" s="62">
        <v>10</v>
      </c>
      <c r="E19" s="102"/>
      <c r="F19" s="100">
        <f t="shared" si="0"/>
        <v>10</v>
      </c>
      <c r="G19" s="109">
        <v>2000</v>
      </c>
      <c r="H19" s="103">
        <f t="shared" si="1"/>
        <v>20000</v>
      </c>
      <c r="I19" s="110"/>
      <c r="J19" s="65"/>
      <c r="K19" s="65"/>
    </row>
    <row r="20" spans="1:11" ht="23.45" customHeight="1" x14ac:dyDescent="0.2">
      <c r="A20" s="123">
        <v>12</v>
      </c>
      <c r="B20" s="63" t="s">
        <v>45</v>
      </c>
      <c r="C20" s="101" t="s">
        <v>46</v>
      </c>
      <c r="D20" s="62">
        <v>1</v>
      </c>
      <c r="E20" s="124"/>
      <c r="F20" s="100">
        <f t="shared" si="0"/>
        <v>1</v>
      </c>
      <c r="G20" s="109">
        <v>0</v>
      </c>
      <c r="H20" s="125">
        <v>35000</v>
      </c>
      <c r="I20" s="110"/>
      <c r="J20" s="65"/>
      <c r="K20" s="65"/>
    </row>
    <row r="21" spans="1:11" ht="30" customHeight="1" x14ac:dyDescent="0.2">
      <c r="A21" s="111"/>
      <c r="B21" s="112" t="s">
        <v>18</v>
      </c>
      <c r="C21" s="113"/>
      <c r="D21" s="113"/>
      <c r="E21" s="114"/>
      <c r="F21" s="111"/>
      <c r="G21" s="111"/>
      <c r="H21" s="115">
        <f>SUM(H9:H20)</f>
        <v>556600</v>
      </c>
      <c r="I21" s="115">
        <f>H21</f>
        <v>556600</v>
      </c>
      <c r="K21" s="69"/>
    </row>
    <row r="22" spans="1:11" ht="20.100000000000001" customHeight="1" x14ac:dyDescent="0.2">
      <c r="A22" s="164" t="s">
        <v>19</v>
      </c>
      <c r="B22" s="164"/>
      <c r="C22" s="164"/>
      <c r="D22" s="164"/>
      <c r="E22" s="164"/>
      <c r="F22" s="164"/>
      <c r="G22" s="164"/>
      <c r="H22" s="164"/>
      <c r="I22" s="164"/>
    </row>
    <row r="23" spans="1:11" ht="15" customHeight="1" x14ac:dyDescent="0.2">
      <c r="A23" s="165" t="s">
        <v>7</v>
      </c>
      <c r="B23" s="165" t="s">
        <v>8</v>
      </c>
      <c r="C23" s="165" t="s">
        <v>9</v>
      </c>
      <c r="D23" s="166" t="s">
        <v>10</v>
      </c>
      <c r="E23" s="167"/>
      <c r="F23" s="168"/>
      <c r="G23" s="169" t="s">
        <v>11</v>
      </c>
      <c r="H23" s="98" t="s">
        <v>12</v>
      </c>
      <c r="I23" s="165" t="s">
        <v>13</v>
      </c>
    </row>
    <row r="24" spans="1:11" ht="15" customHeight="1" x14ac:dyDescent="0.2">
      <c r="A24" s="165"/>
      <c r="B24" s="165"/>
      <c r="C24" s="165"/>
      <c r="D24" s="99" t="s">
        <v>14</v>
      </c>
      <c r="E24" s="98" t="s">
        <v>15</v>
      </c>
      <c r="F24" s="98" t="s">
        <v>16</v>
      </c>
      <c r="G24" s="169"/>
      <c r="H24" s="98"/>
      <c r="I24" s="165"/>
    </row>
    <row r="25" spans="1:11" ht="63" x14ac:dyDescent="0.25">
      <c r="A25" s="116"/>
      <c r="B25" s="117" t="s">
        <v>44</v>
      </c>
      <c r="C25" s="121" t="s">
        <v>31</v>
      </c>
      <c r="D25" s="122">
        <f>I21*20%</f>
        <v>111320</v>
      </c>
      <c r="E25" s="102">
        <v>0.2</v>
      </c>
      <c r="F25" s="126">
        <f>D25*E25+D25</f>
        <v>133584</v>
      </c>
      <c r="G25" s="118"/>
      <c r="H25" s="118"/>
      <c r="I25" s="119"/>
    </row>
    <row r="26" spans="1:11" ht="23.45" customHeight="1" x14ac:dyDescent="0.2">
      <c r="A26" s="70"/>
      <c r="B26" s="127" t="s">
        <v>47</v>
      </c>
      <c r="C26" s="71"/>
      <c r="D26" s="72"/>
      <c r="E26" s="73"/>
      <c r="F26" s="72"/>
      <c r="G26" s="74"/>
      <c r="H26" s="74"/>
      <c r="I26" s="75">
        <v>5000</v>
      </c>
    </row>
    <row r="27" spans="1:11" ht="23.45" customHeight="1" x14ac:dyDescent="0.2">
      <c r="A27" s="76"/>
      <c r="B27" s="77"/>
      <c r="C27" s="78"/>
      <c r="D27" s="72"/>
      <c r="E27" s="73"/>
      <c r="F27" s="72"/>
      <c r="G27" s="74"/>
      <c r="H27" s="74"/>
      <c r="I27" s="75"/>
    </row>
    <row r="28" spans="1:11" ht="23.45" customHeight="1" x14ac:dyDescent="0.2">
      <c r="A28" s="79"/>
      <c r="B28" s="80"/>
      <c r="C28" s="81"/>
      <c r="D28" s="82"/>
      <c r="E28" s="83"/>
      <c r="F28" s="82"/>
      <c r="G28" s="84"/>
      <c r="H28" s="84"/>
      <c r="I28" s="84"/>
    </row>
    <row r="29" spans="1:11" ht="30" customHeight="1" x14ac:dyDescent="0.2">
      <c r="A29" s="111"/>
      <c r="B29" s="112" t="s">
        <v>18</v>
      </c>
      <c r="C29" s="113"/>
      <c r="D29" s="111"/>
      <c r="E29" s="111"/>
      <c r="F29" s="111"/>
      <c r="G29" s="111"/>
      <c r="H29" s="120">
        <f>SUM(H25:H25)</f>
        <v>0</v>
      </c>
      <c r="I29" s="115">
        <f>H29+561600</f>
        <v>561600</v>
      </c>
    </row>
    <row r="30" spans="1:11" ht="20.100000000000001" customHeight="1" x14ac:dyDescent="0.2">
      <c r="A30" s="160" t="s">
        <v>20</v>
      </c>
      <c r="B30" s="160"/>
      <c r="C30" s="160"/>
      <c r="D30" s="160"/>
      <c r="E30" s="160"/>
      <c r="F30" s="160"/>
      <c r="G30" s="160"/>
      <c r="H30" s="160"/>
      <c r="I30" s="160"/>
    </row>
    <row r="31" spans="1:11" ht="20.100000000000001" customHeight="1" x14ac:dyDescent="0.2">
      <c r="A31" s="161" t="s">
        <v>7</v>
      </c>
      <c r="B31" s="161" t="s">
        <v>8</v>
      </c>
      <c r="C31" s="161" t="s">
        <v>9</v>
      </c>
      <c r="D31" s="161" t="s">
        <v>10</v>
      </c>
      <c r="E31" s="161"/>
      <c r="F31" s="161"/>
      <c r="G31" s="162" t="s">
        <v>11</v>
      </c>
      <c r="H31" s="68" t="s">
        <v>12</v>
      </c>
      <c r="I31" s="161" t="s">
        <v>13</v>
      </c>
    </row>
    <row r="32" spans="1:11" ht="20.100000000000001" customHeight="1" x14ac:dyDescent="0.2">
      <c r="A32" s="161"/>
      <c r="B32" s="161"/>
      <c r="C32" s="161"/>
      <c r="D32" s="67" t="s">
        <v>14</v>
      </c>
      <c r="E32" s="68" t="s">
        <v>15</v>
      </c>
      <c r="F32" s="68" t="s">
        <v>16</v>
      </c>
      <c r="G32" s="162"/>
      <c r="H32" s="68"/>
      <c r="I32" s="161"/>
    </row>
    <row r="33" spans="1:10" ht="23.45" customHeight="1" x14ac:dyDescent="0.2">
      <c r="A33" s="76"/>
      <c r="B33" s="85"/>
      <c r="C33" s="78"/>
      <c r="D33" s="86"/>
      <c r="E33" s="87"/>
      <c r="F33" s="86"/>
      <c r="G33" s="88"/>
      <c r="H33" s="89"/>
      <c r="I33" s="90"/>
    </row>
    <row r="34" spans="1:10" ht="27.95" customHeight="1" x14ac:dyDescent="0.2">
      <c r="A34" s="129"/>
      <c r="B34" s="130" t="s">
        <v>18</v>
      </c>
      <c r="C34" s="130"/>
      <c r="D34" s="131"/>
      <c r="E34" s="131"/>
      <c r="F34" s="132"/>
      <c r="G34" s="131"/>
      <c r="H34" s="133">
        <f>SUM(H33:H33)</f>
        <v>0</v>
      </c>
      <c r="I34" s="134">
        <f>I29+I33</f>
        <v>561600</v>
      </c>
    </row>
    <row r="35" spans="1:10" ht="27.95" customHeight="1" x14ac:dyDescent="0.2">
      <c r="A35" s="130"/>
      <c r="B35" s="135" t="s">
        <v>21</v>
      </c>
      <c r="C35" s="128"/>
      <c r="D35" s="128"/>
      <c r="E35" s="128"/>
      <c r="F35" s="128"/>
      <c r="G35" s="128"/>
      <c r="H35" s="133"/>
      <c r="I35" s="134">
        <f>I34</f>
        <v>561600</v>
      </c>
    </row>
    <row r="36" spans="1:10" ht="27.95" customHeight="1" x14ac:dyDescent="0.2">
      <c r="A36" s="156" t="s">
        <v>22</v>
      </c>
      <c r="B36" s="157"/>
      <c r="C36" s="130"/>
      <c r="D36" s="136">
        <v>0.25</v>
      </c>
      <c r="E36" s="130"/>
      <c r="F36" s="130"/>
      <c r="G36" s="131"/>
      <c r="H36" s="131"/>
      <c r="I36" s="137">
        <f>I35*D36</f>
        <v>140400</v>
      </c>
    </row>
    <row r="37" spans="1:10" ht="27.95" customHeight="1" x14ac:dyDescent="0.2">
      <c r="A37" s="158" t="s">
        <v>23</v>
      </c>
      <c r="B37" s="159"/>
      <c r="C37" s="130"/>
      <c r="D37" s="136"/>
      <c r="E37" s="130"/>
      <c r="F37" s="130"/>
      <c r="G37" s="131"/>
      <c r="H37" s="131"/>
      <c r="I37" s="138">
        <f>SUM(I35:I36)</f>
        <v>702000</v>
      </c>
      <c r="J37" s="91"/>
    </row>
  </sheetData>
  <mergeCells count="26">
    <mergeCell ref="C4:G4"/>
    <mergeCell ref="A5:I5"/>
    <mergeCell ref="A6:A7"/>
    <mergeCell ref="B6:B7"/>
    <mergeCell ref="C6:C7"/>
    <mergeCell ref="D6:F6"/>
    <mergeCell ref="G6:G7"/>
    <mergeCell ref="H6:H7"/>
    <mergeCell ref="I6:I7"/>
    <mergeCell ref="A8:I8"/>
    <mergeCell ref="A22:I22"/>
    <mergeCell ref="A23:A24"/>
    <mergeCell ref="B23:B24"/>
    <mergeCell ref="C23:C24"/>
    <mergeCell ref="D23:F23"/>
    <mergeCell ref="G23:G24"/>
    <mergeCell ref="I23:I24"/>
    <mergeCell ref="A36:B36"/>
    <mergeCell ref="A37:B37"/>
    <mergeCell ref="A30:I30"/>
    <mergeCell ref="A31:A32"/>
    <mergeCell ref="B31:B32"/>
    <mergeCell ref="C31:C32"/>
    <mergeCell ref="D31:F31"/>
    <mergeCell ref="G31:G32"/>
    <mergeCell ref="I31:I32"/>
  </mergeCells>
  <pageMargins left="0.5" right="0.5" top="0.5" bottom="0.25" header="0.5" footer="0.5"/>
  <pageSetup paperSize="9" scale="93" orientation="portrait" verticalDpi="300" r:id="rId1"/>
  <headerFooter alignWithMargins="0">
    <oddHeader>&amp;R&amp;G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Kansai</vt:lpstr>
      <vt:lpstr>Bullet AM</vt:lpstr>
      <vt:lpstr>'Bullet AM'!Print_Area</vt:lpstr>
      <vt:lpstr>Kansai!Print_Area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Rehan</cp:lastModifiedBy>
  <cp:lastPrinted>2017-08-12T05:37:49Z</cp:lastPrinted>
  <dcterms:created xsi:type="dcterms:W3CDTF">2017-07-20T07:31:12Z</dcterms:created>
  <dcterms:modified xsi:type="dcterms:W3CDTF">2017-08-12T05:41:39Z</dcterms:modified>
</cp:coreProperties>
</file>