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ffice file\"/>
    </mc:Choice>
  </mc:AlternateContent>
  <bookViews>
    <workbookView xWindow="0" yWindow="0" windowWidth="8232" windowHeight="9120" firstSheet="3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3">Sheet4!$A$191:$F$212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4" i="4" l="1"/>
  <c r="F233" i="4"/>
  <c r="F232" i="4" l="1"/>
  <c r="F231" i="4" l="1"/>
  <c r="F230" i="4" l="1"/>
  <c r="F229" i="4" l="1"/>
  <c r="F228" i="4" l="1"/>
  <c r="F227" i="4"/>
  <c r="F226" i="4" l="1"/>
  <c r="F225" i="4"/>
  <c r="F224" i="4"/>
  <c r="F223" i="4"/>
  <c r="F222" i="4" l="1"/>
  <c r="F221" i="4" l="1"/>
  <c r="F220" i="4" l="1"/>
  <c r="F219" i="4" l="1"/>
  <c r="F218" i="4"/>
  <c r="F217" i="4"/>
  <c r="F216" i="4"/>
  <c r="F215" i="4"/>
  <c r="F214" i="4" l="1"/>
  <c r="F213" i="4"/>
  <c r="F212" i="4" l="1"/>
  <c r="F211" i="4"/>
  <c r="F210" i="4" l="1"/>
  <c r="F209" i="4" l="1"/>
  <c r="F208" i="4" l="1"/>
  <c r="F207" i="4"/>
  <c r="F206" i="4"/>
  <c r="F205" i="4"/>
  <c r="F204" i="4" l="1"/>
  <c r="F203" i="4" l="1"/>
  <c r="F202" i="4" l="1"/>
  <c r="F201" i="4"/>
  <c r="F200" i="4" l="1"/>
  <c r="F199" i="4" l="1"/>
  <c r="F198" i="4" l="1"/>
  <c r="F197" i="4" l="1"/>
  <c r="F195" i="4" l="1"/>
  <c r="F194" i="4" l="1"/>
  <c r="F193" i="4" l="1"/>
  <c r="F192" i="4"/>
  <c r="F191" i="4" l="1"/>
  <c r="F190" i="4"/>
  <c r="F189" i="4"/>
  <c r="F188" i="4"/>
  <c r="F187" i="4"/>
  <c r="F186" i="4"/>
  <c r="F185" i="4"/>
  <c r="F184" i="4" l="1"/>
  <c r="F183" i="4" l="1"/>
  <c r="F182" i="4" l="1"/>
  <c r="F181" i="4"/>
  <c r="F180" i="4" l="1"/>
  <c r="F179" i="4"/>
  <c r="F178" i="4" l="1"/>
  <c r="F177" i="4" l="1"/>
  <c r="F176" i="4" l="1"/>
  <c r="F175" i="4"/>
  <c r="F174" i="4" l="1"/>
  <c r="F173" i="4" l="1"/>
  <c r="F172" i="4" l="1"/>
  <c r="F171" i="4" l="1"/>
  <c r="D171" i="4"/>
  <c r="F170" i="4" l="1"/>
  <c r="F169" i="4"/>
  <c r="F168" i="4" l="1"/>
  <c r="F167" i="4" l="1"/>
  <c r="F166" i="4" l="1"/>
  <c r="F165" i="4"/>
  <c r="F164" i="4"/>
  <c r="F163" i="4"/>
  <c r="F162" i="4"/>
  <c r="F161" i="4"/>
  <c r="F160" i="4"/>
  <c r="F159" i="4"/>
  <c r="F158" i="4"/>
  <c r="F157" i="4"/>
  <c r="F156" i="4" l="1"/>
  <c r="F155" i="4" l="1"/>
  <c r="F154" i="4"/>
  <c r="F153" i="4" l="1"/>
  <c r="F152" i="4" l="1"/>
  <c r="F151" i="4" l="1"/>
  <c r="F150" i="4" l="1"/>
  <c r="F149" i="4"/>
  <c r="F148" i="4"/>
  <c r="F147" i="4" l="1"/>
  <c r="F146" i="4" l="1"/>
  <c r="F145" i="4"/>
  <c r="F144" i="4"/>
  <c r="F143" i="4"/>
  <c r="F142" i="4" l="1"/>
  <c r="F141" i="4"/>
  <c r="F140" i="4"/>
  <c r="F139" i="4"/>
  <c r="F138" i="4"/>
  <c r="F137" i="4" l="1"/>
  <c r="F136" i="4" l="1"/>
  <c r="F135" i="4"/>
  <c r="F134" i="4"/>
  <c r="F133" i="4"/>
  <c r="F132" i="4" l="1"/>
  <c r="F131" i="4" l="1"/>
  <c r="F130" i="4" l="1"/>
  <c r="F129" i="4"/>
  <c r="F128" i="4"/>
  <c r="F127" i="4"/>
  <c r="F126" i="4" l="1"/>
  <c r="F125" i="4" l="1"/>
  <c r="F124" i="4"/>
  <c r="F123" i="4" l="1"/>
  <c r="F122" i="4"/>
  <c r="F121" i="4"/>
  <c r="F120" i="4"/>
  <c r="F119" i="4" l="1"/>
  <c r="F118" i="4" l="1"/>
  <c r="F117" i="4"/>
  <c r="F116" i="4" l="1"/>
  <c r="F115" i="4"/>
  <c r="F114" i="4"/>
  <c r="F113" i="4" l="1"/>
  <c r="F112" i="4" l="1"/>
  <c r="F111" i="4"/>
  <c r="F101" i="4"/>
  <c r="F102" i="4" s="1"/>
  <c r="F103" i="4" s="1"/>
  <c r="F104" i="4" s="1"/>
  <c r="F105" i="4" s="1"/>
  <c r="F106" i="4" s="1"/>
  <c r="F107" i="4" s="1"/>
  <c r="F108" i="4" s="1"/>
  <c r="F109" i="4" s="1"/>
  <c r="F110" i="4" s="1"/>
  <c r="F72" i="4" l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D65" i="4" l="1"/>
  <c r="P23" i="4" l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l="1"/>
  <c r="F65" i="4" s="1"/>
  <c r="F66" i="4" s="1"/>
  <c r="F67" i="4" s="1"/>
  <c r="F68" i="4" s="1"/>
  <c r="F69" i="4" s="1"/>
  <c r="F70" i="4" s="1"/>
  <c r="L65" i="3"/>
  <c r="K52" i="3" l="1"/>
  <c r="K39" i="3" l="1"/>
  <c r="H105" i="2" l="1"/>
  <c r="H103" i="2"/>
  <c r="L25" i="3"/>
  <c r="M5" i="3" l="1"/>
  <c r="H58" i="2" l="1"/>
  <c r="K56" i="2" s="1"/>
  <c r="L80" i="2" l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7" i="1" l="1"/>
  <c r="L21" i="1" l="1"/>
  <c r="L31" i="1" l="1"/>
</calcChain>
</file>

<file path=xl/sharedStrings.xml><?xml version="1.0" encoding="utf-8"?>
<sst xmlns="http://schemas.openxmlformats.org/spreadsheetml/2006/main" count="470" uniqueCount="297">
  <si>
    <t>amjad</t>
  </si>
  <si>
    <t>salary adv umar</t>
  </si>
  <si>
    <t>vouchers</t>
  </si>
  <si>
    <t>26/5/17</t>
  </si>
  <si>
    <t>duct material packahes</t>
  </si>
  <si>
    <t>duct install</t>
  </si>
  <si>
    <t>siraj at hbl</t>
  </si>
  <si>
    <t>chokidar at mhr for two months salary</t>
  </si>
  <si>
    <t>efu mughal chq</t>
  </si>
  <si>
    <t>generator</t>
  </si>
  <si>
    <t>rashid AC wala</t>
  </si>
  <si>
    <t>bilal salary for may 17</t>
  </si>
  <si>
    <t>cash given to rehan</t>
  </si>
  <si>
    <t>Date</t>
  </si>
  <si>
    <t>Description</t>
  </si>
  <si>
    <t>Expenses</t>
  </si>
  <si>
    <t>Cash taken</t>
  </si>
  <si>
    <t>Balance</t>
  </si>
  <si>
    <t>EFU payment</t>
  </si>
  <si>
    <t>Bilal Habib Cheque and cash records</t>
  </si>
  <si>
    <t>misc expenses when he was in lahore including pipe, pipe supports lunch shahid piping, duct work canvas cloth</t>
  </si>
  <si>
    <t>paid to abdullah</t>
  </si>
  <si>
    <t>will paid to bilal bhai</t>
  </si>
  <si>
    <t>paid to mudassir account</t>
  </si>
  <si>
    <t>advance gave to iftikhar for salary advance</t>
  </si>
  <si>
    <t>kamran jamia</t>
  </si>
  <si>
    <t>gave to ali</t>
  </si>
  <si>
    <t>al-karam consultant</t>
  </si>
  <si>
    <t>water shild and fuel</t>
  </si>
  <si>
    <t>for 4 club sansich</t>
  </si>
  <si>
    <t>Indus rad materal</t>
  </si>
  <si>
    <t>siraj hbl for plate form</t>
  </si>
  <si>
    <t>hbl pipe and indus radiology misc expenses</t>
  </si>
  <si>
    <t>rehan petty cash</t>
  </si>
  <si>
    <t>Break-up</t>
  </si>
  <si>
    <t>expenses in lahore</t>
  </si>
  <si>
    <t>cloth for khaadi</t>
  </si>
  <si>
    <t>Guest bill</t>
  </si>
  <si>
    <t>paid to mudassir</t>
  </si>
  <si>
    <t>2nd time</t>
  </si>
  <si>
    <t>grills at khaadi</t>
  </si>
  <si>
    <t>tape, and flexible at al-karam</t>
  </si>
  <si>
    <t>accomodation charges</t>
  </si>
  <si>
    <t>PEC paid</t>
  </si>
  <si>
    <t>cash to nadeem bhai against Dollar</t>
  </si>
  <si>
    <t>In nasir Account</t>
  </si>
  <si>
    <t>ups</t>
  </si>
  <si>
    <t>pump</t>
  </si>
  <si>
    <t>khaadi DMC</t>
  </si>
  <si>
    <t>khaadi WTC</t>
  </si>
  <si>
    <t>ZMV</t>
  </si>
  <si>
    <t>tube</t>
  </si>
  <si>
    <t>return nasir</t>
  </si>
  <si>
    <t>this chq paid to aleem taaj against radiology</t>
  </si>
  <si>
    <t>this chq paid to imran engg against salary advance</t>
  </si>
  <si>
    <t>Salaries</t>
  </si>
  <si>
    <t>imran engg</t>
  </si>
  <si>
    <t>iftikhar salary adv</t>
  </si>
  <si>
    <t>abbas plumber for lahore</t>
  </si>
  <si>
    <t>nue plex exp</t>
  </si>
  <si>
    <t>khaadi L block material</t>
  </si>
  <si>
    <t>transfer cash to huzaida</t>
  </si>
  <si>
    <t>Fuel at cinema</t>
  </si>
  <si>
    <t>farooq tirmizi</t>
  </si>
  <si>
    <t>sami weldon</t>
  </si>
  <si>
    <t>khaadi L for material</t>
  </si>
  <si>
    <t xml:space="preserve">shamim haider </t>
  </si>
  <si>
    <t>office 1st floor</t>
  </si>
  <si>
    <t xml:space="preserve">chase </t>
  </si>
  <si>
    <t>rehan</t>
  </si>
  <si>
    <t>Khaadi L Block</t>
  </si>
  <si>
    <t>qadir buksh salary adv</t>
  </si>
  <si>
    <t>plastic at nueplex</t>
  </si>
  <si>
    <t>khalid spar</t>
  </si>
  <si>
    <t>CCTV 1st floor</t>
  </si>
  <si>
    <t>misc expenses at neplex</t>
  </si>
  <si>
    <t>Haneef</t>
  </si>
  <si>
    <t>Nuemultiplex material</t>
  </si>
  <si>
    <t>spar material</t>
  </si>
  <si>
    <t>nueplex</t>
  </si>
  <si>
    <t>abdullah</t>
  </si>
  <si>
    <t>minhall spar</t>
  </si>
  <si>
    <t>khaadi gulberg</t>
  </si>
  <si>
    <t>fuel</t>
  </si>
  <si>
    <t>refreshment</t>
  </si>
  <si>
    <t>15 L Payment received</t>
  </si>
  <si>
    <t>Nue plex</t>
  </si>
  <si>
    <t>22-11-17</t>
  </si>
  <si>
    <t>spar fuel</t>
  </si>
  <si>
    <t>1st floor</t>
  </si>
  <si>
    <t>30-11-17</t>
  </si>
  <si>
    <t>qadir baksha sal adv</t>
  </si>
  <si>
    <t>quran khurani khaana</t>
  </si>
  <si>
    <t xml:space="preserve">jahangeer </t>
  </si>
  <si>
    <t>spar purchasing</t>
  </si>
  <si>
    <t>khadi packages</t>
  </si>
  <si>
    <t>17-12-17</t>
  </si>
  <si>
    <t>kamran khaadi 15-L</t>
  </si>
  <si>
    <t>for water tanker at home</t>
  </si>
  <si>
    <t>abdullah for efu</t>
  </si>
  <si>
    <t>nueplex for light</t>
  </si>
  <si>
    <t>petty cash</t>
  </si>
  <si>
    <t>bilal</t>
  </si>
  <si>
    <t>patty cash</t>
  </si>
  <si>
    <t>salary advance qadir</t>
  </si>
  <si>
    <t>saleem for grills nuemulti</t>
  </si>
  <si>
    <t>nueplex purchasing</t>
  </si>
  <si>
    <t>paid to sir rehman</t>
  </si>
  <si>
    <t>received against 15-L payment</t>
  </si>
  <si>
    <t>09-01-18</t>
  </si>
  <si>
    <t>nuemulti plex</t>
  </si>
  <si>
    <t>minhaal for nueplex</t>
  </si>
  <si>
    <t>11-01-18</t>
  </si>
  <si>
    <t>19-01-18</t>
  </si>
  <si>
    <t>repaired sir rehman car</t>
  </si>
  <si>
    <t>water tanjer</t>
  </si>
  <si>
    <t>nueplex refreshment and salary advances</t>
  </si>
  <si>
    <t>nueplex purchaisng by minhaal</t>
  </si>
  <si>
    <t>tariq insulation</t>
  </si>
  <si>
    <t>22-01-18</t>
  </si>
  <si>
    <t>20-01-18</t>
  </si>
  <si>
    <t>23-01-18</t>
  </si>
  <si>
    <t>jpmc purchasing</t>
  </si>
  <si>
    <t>misc</t>
  </si>
  <si>
    <t>25-01-18</t>
  </si>
  <si>
    <t>24-01-18</t>
  </si>
  <si>
    <t>islamabad tickets for sir rehman and rehana aunty</t>
  </si>
  <si>
    <t>27-01-18</t>
  </si>
  <si>
    <t>received cash against khaadi 15-L</t>
  </si>
  <si>
    <t>31-01-18</t>
  </si>
  <si>
    <t>fuel for 15-L</t>
  </si>
  <si>
    <t>02-02-18</t>
  </si>
  <si>
    <t>03-02-18</t>
  </si>
  <si>
    <t>for lcd to sir rehman c/o saeed sons</t>
  </si>
  <si>
    <t>shakeel</t>
  </si>
  <si>
    <t>06-02-18</t>
  </si>
  <si>
    <t>paid to rehan for petty cash</t>
  </si>
  <si>
    <t>for material</t>
  </si>
  <si>
    <t>08-02-18</t>
  </si>
  <si>
    <t>fuel and other exp</t>
  </si>
  <si>
    <t>09-02-18</t>
  </si>
  <si>
    <t>10-02-18</t>
  </si>
  <si>
    <t>tariq</t>
  </si>
  <si>
    <t>cash recived khaadi packages mall lahore this chq paid to nasir khan</t>
  </si>
  <si>
    <t>paid against pipe insulation</t>
  </si>
  <si>
    <t>khalid</t>
  </si>
  <si>
    <t>paid at jb saeed</t>
  </si>
  <si>
    <t>12-02-18</t>
  </si>
  <si>
    <t>duct sealents</t>
  </si>
  <si>
    <t>minhaal</t>
  </si>
  <si>
    <t>misc purchaseing</t>
  </si>
  <si>
    <t>akber</t>
  </si>
  <si>
    <t>paid</t>
  </si>
  <si>
    <t>13-02-18</t>
  </si>
  <si>
    <t>nueplex purch</t>
  </si>
  <si>
    <t>Rehan</t>
  </si>
  <si>
    <t>paid to Rehan for office petty cash</t>
  </si>
  <si>
    <t>casjh received these payment rec from total as jpmc 2nd bill payment paid to tahiri tehn tahiri paid to bilal</t>
  </si>
  <si>
    <t>sami</t>
  </si>
  <si>
    <t>paid to sami</t>
  </si>
  <si>
    <t>14-02-18</t>
  </si>
  <si>
    <t>16-02-18</t>
  </si>
  <si>
    <t>paid to easten sanitry</t>
  </si>
  <si>
    <t>19-02-18</t>
  </si>
  <si>
    <t>21-02-18</t>
  </si>
  <si>
    <t>22-02-18</t>
  </si>
  <si>
    <t>23-02-18</t>
  </si>
  <si>
    <t>27-02-18</t>
  </si>
  <si>
    <t>28-02-18</t>
  </si>
  <si>
    <t>paid to arsalan duct</t>
  </si>
  <si>
    <t>01-03-18</t>
  </si>
  <si>
    <t>Farhan bhai co nadeem</t>
  </si>
  <si>
    <t>05-03-18</t>
  </si>
  <si>
    <t>paid to basheer pipe installor</t>
  </si>
  <si>
    <t>channel and rodfor planr roon nueplex</t>
  </si>
  <si>
    <t>paid to saim bros</t>
  </si>
  <si>
    <t>08-03-18</t>
  </si>
  <si>
    <t>fuel and refreshment</t>
  </si>
  <si>
    <t>10-03-18</t>
  </si>
  <si>
    <t>fuel claimed by bilal</t>
  </si>
  <si>
    <t>13-03-18</t>
  </si>
  <si>
    <t>to imran</t>
  </si>
  <si>
    <t>15-03-18</t>
  </si>
  <si>
    <t>paid to faizan</t>
  </si>
  <si>
    <t>misc item purchased by bilal</t>
  </si>
  <si>
    <t>misc items by bilal</t>
  </si>
  <si>
    <t>duct sealents and welding plant and other items by bilal</t>
  </si>
  <si>
    <t xml:space="preserve">channels, angle rod for plant room prchased by bilal </t>
  </si>
  <si>
    <t>purchasd duct sealent by bilal bhai</t>
  </si>
  <si>
    <t>purchased fusible link by bilal</t>
  </si>
  <si>
    <t>imran off for purchasing</t>
  </si>
  <si>
    <t>30-04-18</t>
  </si>
  <si>
    <t>paid to ashraf rajput</t>
  </si>
  <si>
    <t>received adhoc payment (JPMC) this chq direct paid to Nasir co Bilal</t>
  </si>
  <si>
    <t>duct sealent</t>
  </si>
  <si>
    <t>misc ourcahsing by imran office</t>
  </si>
  <si>
    <t>copper pipe at mcdonald</t>
  </si>
  <si>
    <t>to imran for nueplex purchasing</t>
  </si>
  <si>
    <t>fan fare</t>
  </si>
  <si>
    <t xml:space="preserve">fuel claimed </t>
  </si>
  <si>
    <t>misc expenses</t>
  </si>
  <si>
    <t>given to imran for purchasing</t>
  </si>
  <si>
    <t>aeroflex</t>
  </si>
  <si>
    <t>mr Tariq for pipe purchased from mr tariq</t>
  </si>
  <si>
    <t>to major aamir</t>
  </si>
  <si>
    <t>zahid hakeem</t>
  </si>
  <si>
    <t>zahid midea for FCU</t>
  </si>
  <si>
    <t>paid to imran for purcahsing</t>
  </si>
  <si>
    <t>paid to ashraf duct at mcdonalds</t>
  </si>
  <si>
    <t>paid to rehan</t>
  </si>
  <si>
    <t>paid to emc baba insulator at plant room</t>
  </si>
  <si>
    <t>received chq of tabba heart against final bill</t>
  </si>
  <si>
    <t>received partial payment against lahore khaadi</t>
  </si>
  <si>
    <t>received in account of kaybees</t>
  </si>
  <si>
    <t>paid to rais ahmed</t>
  </si>
  <si>
    <t>paid to weldon</t>
  </si>
  <si>
    <t>paid to raza arsalan</t>
  </si>
  <si>
    <t>paid to tube</t>
  </si>
  <si>
    <t>faheem elec eclectric cable for basement fan</t>
  </si>
  <si>
    <t>rashid for 4 ton AC material</t>
  </si>
  <si>
    <t>abdullah nueplex</t>
  </si>
  <si>
    <t>rashid for FCU</t>
  </si>
  <si>
    <t>paid to faheem</t>
  </si>
  <si>
    <t>paid to ashraf</t>
  </si>
  <si>
    <t>received agasint chacha piro</t>
  </si>
  <si>
    <t>received agasint kaybees</t>
  </si>
  <si>
    <t>rec thru chq</t>
  </si>
  <si>
    <t>salary paid to minhaal</t>
  </si>
  <si>
    <t>paid to rashid for 4 ton AC</t>
  </si>
  <si>
    <t>paid for duct sealent</t>
  </si>
  <si>
    <t>paid for fuel and other items</t>
  </si>
  <si>
    <t>paid to rashid</t>
  </si>
  <si>
    <t>paid to zubair duct</t>
  </si>
  <si>
    <t>paid to tariq shb for fcu</t>
  </si>
  <si>
    <t>paid to tariq shb for valves fire</t>
  </si>
  <si>
    <t>fan purcahsed</t>
  </si>
  <si>
    <t>paid to rehan for petty purpose</t>
  </si>
  <si>
    <t>paid to sheeraz</t>
  </si>
  <si>
    <t>paid for misc puchass kaybees</t>
  </si>
  <si>
    <t>paid to farooq in nueplex</t>
  </si>
  <si>
    <t>sapphire purchasing</t>
  </si>
  <si>
    <t>paid to tariq at jpmc</t>
  </si>
  <si>
    <t>paid to kamran elec</t>
  </si>
  <si>
    <t>paid to Wasiq HBL</t>
  </si>
  <si>
    <t>given by bilal bhai by rehan</t>
  </si>
  <si>
    <t>misc expenses at hardees</t>
  </si>
  <si>
    <t>to imran office for purhasing</t>
  </si>
  <si>
    <t>bilal bhai mis</t>
  </si>
  <si>
    <t>misc purchasing</t>
  </si>
  <si>
    <t>to imran for purchasing</t>
  </si>
  <si>
    <t>purchasing</t>
  </si>
  <si>
    <t>to shareef</t>
  </si>
  <si>
    <t>to jahngeer</t>
  </si>
  <si>
    <t>to ashraf sapphire</t>
  </si>
  <si>
    <t>shahbaz at pizza hut and the place</t>
  </si>
  <si>
    <t>to rehan</t>
  </si>
  <si>
    <t>for qurbani at mhr</t>
  </si>
  <si>
    <t>to major imtiaz mobile</t>
  </si>
  <si>
    <t>to farooq tirmizi nueplex</t>
  </si>
  <si>
    <t>major aamir falcon mall</t>
  </si>
  <si>
    <t>tool box for the place</t>
  </si>
  <si>
    <t>paid to mohsin as salary advance</t>
  </si>
  <si>
    <t>adjust thru thep place amount</t>
  </si>
  <si>
    <t>paid to  mustafa</t>
  </si>
  <si>
    <t>received this chq direct submitted in Bilal bhai personal DIB, (chq # 20035045 bank DIB, date 8-9-18 account holder name M haris</t>
  </si>
  <si>
    <t>Karachi Broast</t>
  </si>
  <si>
    <t>to rashid</t>
  </si>
  <si>
    <t>cinemas VOS</t>
  </si>
  <si>
    <t>to javed pump the pleace</t>
  </si>
  <si>
    <t>to Rehan</t>
  </si>
  <si>
    <t>car work an dfuel</t>
  </si>
  <si>
    <t>ahmed salary advance</t>
  </si>
  <si>
    <t>to wasiq</t>
  </si>
  <si>
    <t>for water shield</t>
  </si>
  <si>
    <t>for duct sealent</t>
  </si>
  <si>
    <t>paid to mustafa from his personal</t>
  </si>
  <si>
    <t>to nadeem bhai for puchasing</t>
  </si>
  <si>
    <t>to pipe insulation to ahsan at the place</t>
  </si>
  <si>
    <t>to falcon for cleaning purpose</t>
  </si>
  <si>
    <t>for exhaust fan servicing the place</t>
  </si>
  <si>
    <t>received from J. Gragrance</t>
  </si>
  <si>
    <t>major aamir at falcon</t>
  </si>
  <si>
    <t>paid to farooq J.fragrance</t>
  </si>
  <si>
    <t>Received against burger shake</t>
  </si>
  <si>
    <t>paid to insulation ahsan at the place</t>
  </si>
  <si>
    <t>mobilink balance and fuel</t>
  </si>
  <si>
    <t>adjusted in bilal bhai profit share</t>
  </si>
  <si>
    <t>NIL</t>
  </si>
  <si>
    <t xml:space="preserve">the place operation and maintenance </t>
  </si>
  <si>
    <t>unilver and falcon</t>
  </si>
  <si>
    <t>invoices</t>
  </si>
  <si>
    <t>cylinder</t>
  </si>
  <si>
    <t>paid to ahsan</t>
  </si>
  <si>
    <t>to minhaal for purchasing</t>
  </si>
  <si>
    <t>given to rehan</t>
  </si>
  <si>
    <t>given to rashid bhai</t>
  </si>
  <si>
    <t>invoices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</si>
</sst>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" fontId="0" fillId="0" borderId="0" xfId="0" applyNumberFormat="1"/>
    <xf numFmtId="164" fontId="4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Fill="1" applyBorder="1"/>
    <xf numFmtId="164" fontId="0" fillId="0" borderId="1" xfId="1" applyNumberFormat="1" applyFont="1" applyFill="1" applyBorder="1"/>
    <xf numFmtId="164" fontId="0" fillId="0" borderId="2" xfId="1" applyNumberFormat="1" applyFont="1" applyFill="1" applyBorder="1"/>
    <xf numFmtId="0" fontId="0" fillId="0" borderId="2" xfId="0" applyFill="1" applyBorder="1"/>
    <xf numFmtId="164" fontId="0" fillId="0" borderId="0" xfId="0" applyNumberFormat="1" applyBorder="1"/>
    <xf numFmtId="16" fontId="0" fillId="0" borderId="0" xfId="0" applyNumberFormat="1" applyBorder="1"/>
    <xf numFmtId="0" fontId="0" fillId="0" borderId="0" xfId="0" applyBorder="1"/>
    <xf numFmtId="15" fontId="5" fillId="0" borderId="1" xfId="0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left"/>
    </xf>
    <xf numFmtId="164" fontId="6" fillId="2" borderId="1" xfId="1" applyNumberFormat="1" applyFont="1" applyFill="1" applyBorder="1"/>
    <xf numFmtId="164" fontId="7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64" fontId="0" fillId="0" borderId="1" xfId="1" quotePrefix="1" applyNumberFormat="1" applyFont="1" applyBorder="1"/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Fill="1" applyBorder="1" applyAlignment="1">
      <alignment wrapText="1"/>
    </xf>
    <xf numFmtId="164" fontId="0" fillId="0" borderId="1" xfId="1" quotePrefix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31"/>
  <sheetViews>
    <sheetView topLeftCell="A22" workbookViewId="0">
      <selection activeCell="F29" sqref="F29"/>
    </sheetView>
  </sheetViews>
  <sheetFormatPr defaultRowHeight="14.4" x14ac:dyDescent="0.3"/>
  <cols>
    <col min="5" max="5" width="10.5546875" bestFit="1" customWidth="1"/>
    <col min="12" max="12" width="13.33203125" style="1" bestFit="1" customWidth="1"/>
  </cols>
  <sheetData>
    <row r="7" spans="4:13" x14ac:dyDescent="0.3">
      <c r="E7" s="1">
        <v>34500</v>
      </c>
    </row>
    <row r="8" spans="4:13" x14ac:dyDescent="0.3">
      <c r="E8" s="1">
        <v>6460</v>
      </c>
    </row>
    <row r="9" spans="4:13" x14ac:dyDescent="0.3">
      <c r="E9" s="1">
        <v>10000</v>
      </c>
      <c r="F9" t="s">
        <v>0</v>
      </c>
      <c r="L9" s="1">
        <v>1355000</v>
      </c>
      <c r="M9" t="s">
        <v>8</v>
      </c>
    </row>
    <row r="10" spans="4:13" x14ac:dyDescent="0.3">
      <c r="E10" s="1">
        <v>21000</v>
      </c>
      <c r="F10" t="s">
        <v>1</v>
      </c>
    </row>
    <row r="11" spans="4:13" x14ac:dyDescent="0.3">
      <c r="D11" t="s">
        <v>3</v>
      </c>
      <c r="E11" s="1">
        <v>9745</v>
      </c>
      <c r="F11" t="s">
        <v>2</v>
      </c>
    </row>
    <row r="12" spans="4:13" x14ac:dyDescent="0.3">
      <c r="E12" s="1">
        <v>27223</v>
      </c>
      <c r="F12" t="s">
        <v>2</v>
      </c>
    </row>
    <row r="13" spans="4:13" x14ac:dyDescent="0.3">
      <c r="E13" s="1">
        <v>156000</v>
      </c>
      <c r="F13" t="s">
        <v>4</v>
      </c>
    </row>
    <row r="14" spans="4:13" x14ac:dyDescent="0.3">
      <c r="E14" s="1">
        <v>200000</v>
      </c>
      <c r="F14" t="s">
        <v>5</v>
      </c>
    </row>
    <row r="15" spans="4:13" x14ac:dyDescent="0.3">
      <c r="E15" s="1">
        <v>14000</v>
      </c>
      <c r="F15" t="s">
        <v>6</v>
      </c>
    </row>
    <row r="16" spans="4:13" x14ac:dyDescent="0.3">
      <c r="E16" s="1">
        <v>22000</v>
      </c>
      <c r="F16" t="s">
        <v>7</v>
      </c>
    </row>
    <row r="17" spans="5:12" x14ac:dyDescent="0.3">
      <c r="E17" s="1">
        <v>300000</v>
      </c>
      <c r="F17" t="s">
        <v>9</v>
      </c>
    </row>
    <row r="18" spans="5:12" x14ac:dyDescent="0.3">
      <c r="E18" s="1">
        <v>100000</v>
      </c>
      <c r="F18" t="s">
        <v>10</v>
      </c>
    </row>
    <row r="19" spans="5:12" x14ac:dyDescent="0.3">
      <c r="E19" s="1">
        <v>50000</v>
      </c>
      <c r="F19" t="s">
        <v>11</v>
      </c>
    </row>
    <row r="20" spans="5:12" x14ac:dyDescent="0.3">
      <c r="E20" s="1">
        <v>200000</v>
      </c>
      <c r="F20" t="s">
        <v>5</v>
      </c>
    </row>
    <row r="21" spans="5:12" x14ac:dyDescent="0.3">
      <c r="E21" s="1">
        <v>20000</v>
      </c>
      <c r="F21" t="s">
        <v>12</v>
      </c>
      <c r="L21" s="1">
        <f>L9-E27</f>
        <v>9072</v>
      </c>
    </row>
    <row r="22" spans="5:12" x14ac:dyDescent="0.3">
      <c r="E22" s="1">
        <v>100000</v>
      </c>
      <c r="F22" t="s">
        <v>12</v>
      </c>
    </row>
    <row r="23" spans="5:12" x14ac:dyDescent="0.3">
      <c r="E23" s="1">
        <v>75000</v>
      </c>
      <c r="F23" t="s">
        <v>12</v>
      </c>
    </row>
    <row r="24" spans="5:12" x14ac:dyDescent="0.3">
      <c r="E24" s="1"/>
    </row>
    <row r="25" spans="5:12" x14ac:dyDescent="0.3">
      <c r="E25" s="1"/>
    </row>
    <row r="26" spans="5:12" x14ac:dyDescent="0.3">
      <c r="E26" s="1"/>
    </row>
    <row r="27" spans="5:12" x14ac:dyDescent="0.3">
      <c r="E27" s="1">
        <f>SUM(E7:E23)</f>
        <v>1345928</v>
      </c>
    </row>
    <row r="28" spans="5:12" x14ac:dyDescent="0.3">
      <c r="E28" s="1"/>
    </row>
    <row r="29" spans="5:12" x14ac:dyDescent="0.3">
      <c r="E29" s="1"/>
    </row>
    <row r="31" spans="5:12" x14ac:dyDescent="0.3">
      <c r="L31" s="1">
        <f>L9-L11-L13-L12-L14-L15-L16-L17-L18</f>
        <v>1355000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B1" workbookViewId="0">
      <pane ySplit="3" topLeftCell="A86" activePane="bottomLeft" state="frozen"/>
      <selection pane="bottomLeft" activeCell="G101" sqref="G101"/>
    </sheetView>
  </sheetViews>
  <sheetFormatPr defaultRowHeight="14.4" x14ac:dyDescent="0.3"/>
  <cols>
    <col min="2" max="2" width="28.6640625" customWidth="1"/>
    <col min="3" max="3" width="12.33203125" customWidth="1"/>
    <col min="4" max="4" width="11.5546875" customWidth="1"/>
    <col min="5" max="5" width="11.6640625" customWidth="1"/>
    <col min="7" max="7" width="16.6640625" bestFit="1" customWidth="1"/>
    <col min="8" max="8" width="10.5546875" bestFit="1" customWidth="1"/>
    <col min="11" max="11" width="10.5546875" bestFit="1" customWidth="1"/>
    <col min="12" max="12" width="11.5546875" bestFit="1" customWidth="1"/>
    <col min="13" max="13" width="13.33203125" bestFit="1" customWidth="1"/>
  </cols>
  <sheetData>
    <row r="1" spans="1:5" x14ac:dyDescent="0.3">
      <c r="A1" s="41" t="s">
        <v>19</v>
      </c>
      <c r="B1" s="41"/>
      <c r="C1" s="41"/>
      <c r="D1" s="41"/>
      <c r="E1" s="41"/>
    </row>
    <row r="2" spans="1:5" x14ac:dyDescent="0.3">
      <c r="A2" s="41"/>
      <c r="B2" s="41"/>
      <c r="C2" s="41"/>
      <c r="D2" s="41"/>
      <c r="E2" s="41"/>
    </row>
    <row r="3" spans="1:5" ht="15.6" x14ac:dyDescent="0.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</row>
    <row r="4" spans="1:5" x14ac:dyDescent="0.3">
      <c r="A4" s="3"/>
      <c r="B4" s="3" t="s">
        <v>18</v>
      </c>
      <c r="C4" s="3"/>
      <c r="D4" s="4">
        <v>1355000</v>
      </c>
      <c r="E4" s="5">
        <f>D4-C4</f>
        <v>1355000</v>
      </c>
    </row>
    <row r="5" spans="1:5" x14ac:dyDescent="0.3">
      <c r="A5" s="3"/>
      <c r="B5" s="3"/>
      <c r="C5" s="4">
        <v>34500</v>
      </c>
      <c r="D5" s="3"/>
      <c r="E5" s="5">
        <f>E4+D5-C5</f>
        <v>1320500</v>
      </c>
    </row>
    <row r="6" spans="1:5" x14ac:dyDescent="0.3">
      <c r="A6" s="3"/>
      <c r="B6" s="3"/>
      <c r="C6" s="4">
        <v>6460</v>
      </c>
      <c r="D6" s="3"/>
      <c r="E6" s="5">
        <f t="shared" ref="E6:E21" si="0">E5+D6-C6</f>
        <v>1314040</v>
      </c>
    </row>
    <row r="7" spans="1:5" x14ac:dyDescent="0.3">
      <c r="A7" s="3"/>
      <c r="B7" s="3" t="s">
        <v>0</v>
      </c>
      <c r="C7" s="4">
        <v>10000</v>
      </c>
      <c r="D7" s="3"/>
      <c r="E7" s="5">
        <f t="shared" si="0"/>
        <v>1304040</v>
      </c>
    </row>
    <row r="8" spans="1:5" x14ac:dyDescent="0.3">
      <c r="A8" s="3"/>
      <c r="B8" s="3" t="s">
        <v>1</v>
      </c>
      <c r="C8" s="4">
        <v>21000</v>
      </c>
      <c r="D8" s="3"/>
      <c r="E8" s="5">
        <f t="shared" si="0"/>
        <v>1283040</v>
      </c>
    </row>
    <row r="9" spans="1:5" x14ac:dyDescent="0.3">
      <c r="A9" s="3"/>
      <c r="B9" s="3" t="s">
        <v>2</v>
      </c>
      <c r="C9" s="4">
        <v>9745</v>
      </c>
      <c r="D9" s="3"/>
      <c r="E9" s="5">
        <f t="shared" si="0"/>
        <v>1273295</v>
      </c>
    </row>
    <row r="10" spans="1:5" x14ac:dyDescent="0.3">
      <c r="A10" s="3"/>
      <c r="B10" s="3" t="s">
        <v>2</v>
      </c>
      <c r="C10" s="4">
        <v>27223</v>
      </c>
      <c r="D10" s="3"/>
      <c r="E10" s="5">
        <f t="shared" si="0"/>
        <v>1246072</v>
      </c>
    </row>
    <row r="11" spans="1:5" x14ac:dyDescent="0.3">
      <c r="A11" s="3"/>
      <c r="B11" s="3" t="s">
        <v>4</v>
      </c>
      <c r="C11" s="4">
        <v>156000</v>
      </c>
      <c r="D11" s="3"/>
      <c r="E11" s="5">
        <f t="shared" si="0"/>
        <v>1090072</v>
      </c>
    </row>
    <row r="12" spans="1:5" x14ac:dyDescent="0.3">
      <c r="A12" s="3"/>
      <c r="B12" s="3" t="s">
        <v>5</v>
      </c>
      <c r="C12" s="4">
        <v>200000</v>
      </c>
      <c r="D12" s="3"/>
      <c r="E12" s="5">
        <f t="shared" si="0"/>
        <v>890072</v>
      </c>
    </row>
    <row r="13" spans="1:5" x14ac:dyDescent="0.3">
      <c r="A13" s="3"/>
      <c r="B13" s="3" t="s">
        <v>6</v>
      </c>
      <c r="C13" s="4">
        <v>14000</v>
      </c>
      <c r="D13" s="3"/>
      <c r="E13" s="5">
        <f t="shared" si="0"/>
        <v>876072</v>
      </c>
    </row>
    <row r="14" spans="1:5" x14ac:dyDescent="0.3">
      <c r="A14" s="3"/>
      <c r="B14" s="3" t="s">
        <v>7</v>
      </c>
      <c r="C14" s="4">
        <v>22000</v>
      </c>
      <c r="D14" s="3"/>
      <c r="E14" s="5">
        <f t="shared" si="0"/>
        <v>854072</v>
      </c>
    </row>
    <row r="15" spans="1:5" x14ac:dyDescent="0.3">
      <c r="A15" s="3"/>
      <c r="B15" s="3" t="s">
        <v>9</v>
      </c>
      <c r="C15" s="4">
        <v>300000</v>
      </c>
      <c r="D15" s="3"/>
      <c r="E15" s="5">
        <f t="shared" si="0"/>
        <v>554072</v>
      </c>
    </row>
    <row r="16" spans="1:5" x14ac:dyDescent="0.3">
      <c r="A16" s="3"/>
      <c r="B16" s="3" t="s">
        <v>10</v>
      </c>
      <c r="C16" s="4">
        <v>100000</v>
      </c>
      <c r="D16" s="3"/>
      <c r="E16" s="5">
        <f t="shared" si="0"/>
        <v>454072</v>
      </c>
    </row>
    <row r="17" spans="1:13" x14ac:dyDescent="0.3">
      <c r="A17" s="3"/>
      <c r="B17" s="3" t="s">
        <v>11</v>
      </c>
      <c r="C17" s="4">
        <v>50000</v>
      </c>
      <c r="D17" s="3"/>
      <c r="E17" s="5">
        <f t="shared" si="0"/>
        <v>404072</v>
      </c>
    </row>
    <row r="18" spans="1:13" x14ac:dyDescent="0.3">
      <c r="A18" s="3"/>
      <c r="B18" s="3" t="s">
        <v>5</v>
      </c>
      <c r="C18" s="4">
        <v>200000</v>
      </c>
      <c r="D18" s="3"/>
      <c r="E18" s="5">
        <f t="shared" si="0"/>
        <v>204072</v>
      </c>
    </row>
    <row r="19" spans="1:13" x14ac:dyDescent="0.3">
      <c r="A19" s="3"/>
      <c r="B19" s="3" t="s">
        <v>12</v>
      </c>
      <c r="C19" s="4">
        <v>20000</v>
      </c>
      <c r="D19" s="3"/>
      <c r="E19" s="5">
        <f t="shared" si="0"/>
        <v>184072</v>
      </c>
    </row>
    <row r="20" spans="1:13" x14ac:dyDescent="0.3">
      <c r="A20" s="3"/>
      <c r="B20" s="3" t="s">
        <v>12</v>
      </c>
      <c r="C20" s="4">
        <v>100000</v>
      </c>
      <c r="D20" s="3"/>
      <c r="E20" s="5">
        <f t="shared" si="0"/>
        <v>84072</v>
      </c>
    </row>
    <row r="21" spans="1:13" x14ac:dyDescent="0.3">
      <c r="A21" s="3"/>
      <c r="B21" s="3" t="s">
        <v>12</v>
      </c>
      <c r="C21" s="4">
        <v>75000</v>
      </c>
      <c r="D21" s="3"/>
      <c r="E21" s="5">
        <f t="shared" si="0"/>
        <v>9072</v>
      </c>
    </row>
    <row r="22" spans="1:13" ht="3.75" customHeight="1" x14ac:dyDescent="0.3">
      <c r="A22" s="10"/>
      <c r="B22" s="10"/>
      <c r="C22" s="10"/>
      <c r="D22" s="10"/>
      <c r="E22" s="10"/>
    </row>
    <row r="23" spans="1:13" ht="57.6" x14ac:dyDescent="0.3">
      <c r="A23" s="6">
        <v>42920</v>
      </c>
      <c r="B23" s="7" t="s">
        <v>20</v>
      </c>
      <c r="C23" s="8">
        <v>458600</v>
      </c>
      <c r="D23" s="9"/>
      <c r="E23" s="9"/>
    </row>
    <row r="24" spans="1:13" x14ac:dyDescent="0.3">
      <c r="A24" s="6">
        <v>42924</v>
      </c>
      <c r="B24" s="3" t="s">
        <v>21</v>
      </c>
      <c r="C24" s="4">
        <v>5000</v>
      </c>
      <c r="D24" s="3"/>
      <c r="E24" s="3"/>
    </row>
    <row r="25" spans="1:13" x14ac:dyDescent="0.3">
      <c r="A25" s="3"/>
      <c r="B25" s="3"/>
      <c r="C25" s="3"/>
      <c r="D25" s="3"/>
      <c r="E25" s="3"/>
    </row>
    <row r="26" spans="1:13" x14ac:dyDescent="0.3">
      <c r="A26" s="3"/>
      <c r="B26" s="3"/>
      <c r="C26" s="3"/>
      <c r="D26" s="3"/>
      <c r="E26" s="3"/>
    </row>
    <row r="27" spans="1:13" x14ac:dyDescent="0.3">
      <c r="A27" s="3"/>
      <c r="B27" s="3"/>
      <c r="C27" s="3"/>
      <c r="D27" s="3"/>
      <c r="E27" s="3"/>
    </row>
    <row r="28" spans="1:13" x14ac:dyDescent="0.3">
      <c r="A28" s="3"/>
      <c r="B28" s="3"/>
      <c r="C28" s="3"/>
      <c r="D28" s="3"/>
      <c r="E28" s="3"/>
      <c r="H28" s="1">
        <v>158000</v>
      </c>
      <c r="I28" s="42" t="s">
        <v>22</v>
      </c>
      <c r="J28" s="42"/>
      <c r="K28" s="42"/>
      <c r="L28" s="42"/>
      <c r="M28" s="42"/>
    </row>
    <row r="29" spans="1:13" x14ac:dyDescent="0.3">
      <c r="A29" s="3"/>
      <c r="B29" s="3"/>
      <c r="C29" s="3"/>
      <c r="D29" s="3"/>
      <c r="E29" s="3"/>
      <c r="H29" s="1">
        <v>55000</v>
      </c>
      <c r="I29" s="42" t="s">
        <v>23</v>
      </c>
      <c r="J29" s="42"/>
      <c r="K29" s="42"/>
      <c r="L29" s="42"/>
      <c r="M29" s="42"/>
    </row>
    <row r="30" spans="1:13" x14ac:dyDescent="0.3">
      <c r="A30" s="3"/>
      <c r="B30" s="3"/>
      <c r="C30" s="3"/>
      <c r="D30" s="3"/>
      <c r="E30" s="3"/>
      <c r="H30" s="1">
        <v>10000</v>
      </c>
      <c r="I30" s="42" t="s">
        <v>24</v>
      </c>
      <c r="J30" s="42"/>
      <c r="K30" s="42"/>
      <c r="L30" s="42"/>
      <c r="M30" s="42"/>
    </row>
    <row r="31" spans="1:13" x14ac:dyDescent="0.3">
      <c r="A31" s="3"/>
      <c r="B31" s="3"/>
      <c r="C31" s="3"/>
      <c r="D31" s="3"/>
      <c r="E31" s="3"/>
      <c r="H31" s="1">
        <v>5000</v>
      </c>
      <c r="I31" t="s">
        <v>25</v>
      </c>
    </row>
    <row r="32" spans="1:13" x14ac:dyDescent="0.3">
      <c r="A32" s="3"/>
      <c r="B32" s="3"/>
      <c r="C32" s="3"/>
      <c r="D32" s="3"/>
      <c r="E32" s="3"/>
      <c r="H32" s="1">
        <v>2000</v>
      </c>
      <c r="I32" t="s">
        <v>26</v>
      </c>
    </row>
    <row r="33" spans="1:13" x14ac:dyDescent="0.3">
      <c r="A33" s="3"/>
      <c r="B33" s="3"/>
      <c r="C33" s="3"/>
      <c r="D33" s="3"/>
      <c r="E33" s="3"/>
      <c r="H33" s="1">
        <v>100000</v>
      </c>
      <c r="I33" t="s">
        <v>27</v>
      </c>
      <c r="M33" s="12" t="s">
        <v>34</v>
      </c>
    </row>
    <row r="34" spans="1:13" x14ac:dyDescent="0.3">
      <c r="A34" s="3"/>
      <c r="B34" s="3"/>
      <c r="C34" s="3"/>
      <c r="D34" s="3"/>
      <c r="E34" s="3"/>
      <c r="H34" s="1">
        <v>20850</v>
      </c>
      <c r="I34" t="s">
        <v>28</v>
      </c>
      <c r="M34" s="1">
        <v>3000000</v>
      </c>
    </row>
    <row r="35" spans="1:13" x14ac:dyDescent="0.3">
      <c r="A35" s="3"/>
      <c r="B35" s="3"/>
      <c r="C35" s="3"/>
      <c r="D35" s="3"/>
      <c r="E35" s="3"/>
      <c r="H35" s="1">
        <v>880</v>
      </c>
      <c r="I35" s="40" t="s">
        <v>29</v>
      </c>
      <c r="J35" s="40"/>
    </row>
    <row r="36" spans="1:13" x14ac:dyDescent="0.3">
      <c r="A36" s="3"/>
      <c r="B36" s="3"/>
      <c r="C36" s="3"/>
      <c r="D36" s="3"/>
      <c r="E36" s="3"/>
      <c r="H36" s="1">
        <v>6370</v>
      </c>
      <c r="I36" s="40" t="s">
        <v>30</v>
      </c>
      <c r="J36" s="40"/>
    </row>
    <row r="37" spans="1:13" x14ac:dyDescent="0.3">
      <c r="A37" s="3"/>
      <c r="B37" s="3"/>
      <c r="C37" s="3"/>
      <c r="D37" s="3"/>
      <c r="E37" s="3"/>
      <c r="H37" s="1">
        <v>15000</v>
      </c>
      <c r="I37" t="s">
        <v>31</v>
      </c>
    </row>
    <row r="38" spans="1:13" x14ac:dyDescent="0.3">
      <c r="A38" s="3"/>
      <c r="B38" s="3"/>
      <c r="C38" s="3"/>
      <c r="D38" s="3"/>
      <c r="E38" s="3"/>
      <c r="H38" s="1">
        <v>24790</v>
      </c>
      <c r="I38" t="s">
        <v>32</v>
      </c>
    </row>
    <row r="39" spans="1:13" x14ac:dyDescent="0.3">
      <c r="A39" s="3"/>
      <c r="B39" s="3"/>
      <c r="C39" s="3"/>
      <c r="D39" s="3"/>
      <c r="E39" s="3"/>
      <c r="H39" s="13">
        <v>100000</v>
      </c>
      <c r="I39" t="s">
        <v>33</v>
      </c>
    </row>
    <row r="40" spans="1:13" x14ac:dyDescent="0.3">
      <c r="A40" s="3"/>
      <c r="B40" s="3"/>
      <c r="C40" s="3"/>
      <c r="D40" s="3"/>
      <c r="E40" s="3"/>
      <c r="H40" s="1">
        <v>400000</v>
      </c>
      <c r="I40" t="s">
        <v>44</v>
      </c>
    </row>
    <row r="41" spans="1:13" x14ac:dyDescent="0.3">
      <c r="A41" s="3"/>
      <c r="B41" s="3"/>
      <c r="C41" s="3"/>
      <c r="D41" s="3"/>
      <c r="E41" s="3"/>
      <c r="H41" s="1">
        <v>226000</v>
      </c>
      <c r="I41" t="s">
        <v>35</v>
      </c>
    </row>
    <row r="42" spans="1:13" x14ac:dyDescent="0.3">
      <c r="A42" s="3"/>
      <c r="B42" s="3"/>
      <c r="C42" s="3"/>
      <c r="D42" s="3"/>
      <c r="E42" s="3"/>
      <c r="H42" s="1">
        <v>18500</v>
      </c>
      <c r="I42" t="s">
        <v>36</v>
      </c>
    </row>
    <row r="43" spans="1:13" x14ac:dyDescent="0.3">
      <c r="A43" s="3"/>
      <c r="B43" s="3"/>
      <c r="C43" s="3"/>
      <c r="D43" s="3"/>
      <c r="E43" s="3"/>
      <c r="H43" s="1">
        <v>16624</v>
      </c>
      <c r="I43" t="s">
        <v>37</v>
      </c>
    </row>
    <row r="44" spans="1:13" x14ac:dyDescent="0.3">
      <c r="A44" s="3"/>
      <c r="B44" s="3"/>
      <c r="C44" s="3"/>
      <c r="D44" s="3"/>
      <c r="E44" s="3"/>
      <c r="H44" s="1">
        <v>40000</v>
      </c>
      <c r="I44" t="s">
        <v>38</v>
      </c>
      <c r="K44" s="14"/>
    </row>
    <row r="45" spans="1:13" x14ac:dyDescent="0.3">
      <c r="A45" s="3"/>
      <c r="B45" s="3"/>
      <c r="C45" s="3"/>
      <c r="D45" s="3"/>
      <c r="E45" s="3"/>
      <c r="H45" s="1">
        <v>40000</v>
      </c>
      <c r="I45" t="s">
        <v>38</v>
      </c>
      <c r="K45" t="s">
        <v>39</v>
      </c>
    </row>
    <row r="46" spans="1:13" x14ac:dyDescent="0.3">
      <c r="A46" s="3"/>
      <c r="B46" s="3"/>
      <c r="C46" s="3"/>
      <c r="D46" s="3"/>
      <c r="E46" s="3"/>
      <c r="H46" s="1">
        <v>10000</v>
      </c>
      <c r="I46" t="s">
        <v>40</v>
      </c>
    </row>
    <row r="47" spans="1:13" x14ac:dyDescent="0.3">
      <c r="A47" s="3"/>
      <c r="B47" s="3"/>
      <c r="C47" s="3"/>
      <c r="D47" s="3"/>
      <c r="E47" s="3"/>
      <c r="H47" s="1">
        <v>10000</v>
      </c>
      <c r="I47" t="s">
        <v>41</v>
      </c>
    </row>
    <row r="48" spans="1:13" x14ac:dyDescent="0.3">
      <c r="A48" s="3"/>
      <c r="B48" s="3"/>
      <c r="C48" s="3"/>
      <c r="D48" s="3"/>
      <c r="E48" s="3"/>
      <c r="H48" s="1">
        <v>7000</v>
      </c>
      <c r="I48" t="s">
        <v>42</v>
      </c>
    </row>
    <row r="49" spans="1:11" x14ac:dyDescent="0.3">
      <c r="A49" s="3"/>
      <c r="B49" s="3"/>
      <c r="C49" s="3"/>
      <c r="D49" s="3"/>
      <c r="E49" s="3"/>
      <c r="H49" s="1">
        <v>22500</v>
      </c>
      <c r="I49" t="s">
        <v>43</v>
      </c>
    </row>
    <row r="50" spans="1:11" x14ac:dyDescent="0.3">
      <c r="A50" s="3"/>
      <c r="B50" s="3"/>
      <c r="C50" s="3"/>
      <c r="D50" s="3"/>
      <c r="E50" s="3"/>
      <c r="H50" s="1">
        <v>35000</v>
      </c>
      <c r="I50" t="s">
        <v>43</v>
      </c>
    </row>
    <row r="51" spans="1:11" x14ac:dyDescent="0.3">
      <c r="A51" s="3"/>
      <c r="B51" s="3"/>
      <c r="C51" s="3"/>
      <c r="D51" s="3"/>
      <c r="E51" s="3"/>
      <c r="H51" s="1"/>
    </row>
    <row r="52" spans="1:11" x14ac:dyDescent="0.3">
      <c r="A52" s="3"/>
      <c r="B52" s="3"/>
      <c r="C52" s="3"/>
      <c r="D52" s="3"/>
      <c r="E52" s="3"/>
      <c r="H52" s="1"/>
    </row>
    <row r="53" spans="1:11" x14ac:dyDescent="0.3">
      <c r="A53" s="3"/>
      <c r="B53" s="3"/>
      <c r="C53" s="3"/>
      <c r="D53" s="3"/>
      <c r="E53" s="3"/>
      <c r="H53" s="1"/>
    </row>
    <row r="54" spans="1:11" x14ac:dyDescent="0.3">
      <c r="A54" s="3"/>
      <c r="B54" s="3"/>
      <c r="C54" s="3"/>
      <c r="D54" s="3"/>
      <c r="E54" s="3"/>
      <c r="H54" s="1"/>
    </row>
    <row r="55" spans="1:11" x14ac:dyDescent="0.3">
      <c r="A55" s="3"/>
      <c r="B55" s="3"/>
      <c r="C55" s="3"/>
      <c r="D55" s="3"/>
      <c r="E55" s="3"/>
      <c r="H55" s="1"/>
    </row>
    <row r="56" spans="1:11" x14ac:dyDescent="0.3">
      <c r="A56" s="3"/>
      <c r="B56" s="3"/>
      <c r="C56" s="3"/>
      <c r="D56" s="3"/>
      <c r="E56" s="3"/>
      <c r="H56" s="1"/>
      <c r="K56" s="11">
        <f>M34-H58</f>
        <v>1676486</v>
      </c>
    </row>
    <row r="57" spans="1:11" x14ac:dyDescent="0.3">
      <c r="A57" s="3"/>
      <c r="B57" s="3"/>
      <c r="C57" s="3"/>
      <c r="D57" s="3"/>
      <c r="E57" s="3"/>
    </row>
    <row r="58" spans="1:11" x14ac:dyDescent="0.3">
      <c r="A58" s="3"/>
      <c r="B58" s="3"/>
      <c r="C58" s="3"/>
      <c r="D58" s="3"/>
      <c r="E58" s="3"/>
      <c r="H58" s="11">
        <f>SUM(H28:H57)</f>
        <v>1323514</v>
      </c>
    </row>
    <row r="59" spans="1:11" x14ac:dyDescent="0.3">
      <c r="A59" s="3"/>
      <c r="B59" s="3"/>
      <c r="C59" s="3"/>
      <c r="D59" s="3"/>
      <c r="E59" s="3"/>
    </row>
    <row r="60" spans="1:11" x14ac:dyDescent="0.3">
      <c r="A60" s="3"/>
      <c r="B60" s="3"/>
      <c r="C60" s="3"/>
      <c r="D60" s="3"/>
      <c r="E60" s="3"/>
    </row>
    <row r="61" spans="1:11" x14ac:dyDescent="0.3">
      <c r="A61" s="3"/>
      <c r="B61" s="3"/>
      <c r="C61" s="3"/>
      <c r="D61" s="3"/>
      <c r="E61" s="3"/>
    </row>
    <row r="62" spans="1:11" x14ac:dyDescent="0.3">
      <c r="A62" s="3"/>
      <c r="B62" s="3"/>
      <c r="C62" s="3"/>
      <c r="D62" s="3"/>
      <c r="E62" s="3"/>
    </row>
    <row r="63" spans="1:11" x14ac:dyDescent="0.3">
      <c r="A63" s="3"/>
      <c r="B63" s="3"/>
      <c r="C63" s="3"/>
      <c r="D63" s="3"/>
      <c r="E63" s="3"/>
    </row>
    <row r="64" spans="1:11" x14ac:dyDescent="0.3">
      <c r="A64" s="3"/>
      <c r="B64" s="3"/>
      <c r="C64" s="3"/>
      <c r="D64" s="3"/>
      <c r="E64" s="3"/>
    </row>
    <row r="65" spans="1:13" x14ac:dyDescent="0.3">
      <c r="A65" s="3"/>
      <c r="B65" s="3"/>
      <c r="C65" s="3"/>
      <c r="D65" s="3"/>
      <c r="E65" s="3"/>
    </row>
    <row r="69" spans="1:13" x14ac:dyDescent="0.3">
      <c r="M69" s="1">
        <v>1510800</v>
      </c>
    </row>
    <row r="71" spans="1:13" x14ac:dyDescent="0.3">
      <c r="L71" s="1">
        <v>150000</v>
      </c>
    </row>
    <row r="72" spans="1:13" x14ac:dyDescent="0.3">
      <c r="L72" s="1">
        <v>50000</v>
      </c>
    </row>
    <row r="73" spans="1:13" x14ac:dyDescent="0.3">
      <c r="L73" s="1">
        <v>100000</v>
      </c>
    </row>
    <row r="80" spans="1:13" x14ac:dyDescent="0.3">
      <c r="L80" s="11">
        <f>M69-L71-L72-L73</f>
        <v>1210800</v>
      </c>
    </row>
    <row r="91" spans="7:10" x14ac:dyDescent="0.3">
      <c r="J91">
        <v>150000</v>
      </c>
    </row>
    <row r="94" spans="7:10" x14ac:dyDescent="0.3">
      <c r="G94" s="3" t="s">
        <v>56</v>
      </c>
      <c r="H94" s="4">
        <v>15000</v>
      </c>
    </row>
    <row r="95" spans="7:10" x14ac:dyDescent="0.3">
      <c r="G95" s="3" t="s">
        <v>57</v>
      </c>
      <c r="H95" s="4">
        <v>10000</v>
      </c>
    </row>
    <row r="96" spans="7:10" ht="28.8" x14ac:dyDescent="0.3">
      <c r="G96" s="16" t="s">
        <v>58</v>
      </c>
      <c r="H96" s="4">
        <v>10000</v>
      </c>
    </row>
    <row r="97" spans="7:8" x14ac:dyDescent="0.3">
      <c r="G97" s="16" t="s">
        <v>59</v>
      </c>
      <c r="H97" s="4">
        <v>26555</v>
      </c>
    </row>
    <row r="98" spans="7:8" ht="28.8" x14ac:dyDescent="0.3">
      <c r="G98" s="16" t="s">
        <v>60</v>
      </c>
      <c r="H98" s="4">
        <v>10000</v>
      </c>
    </row>
    <row r="99" spans="7:8" ht="28.8" x14ac:dyDescent="0.3">
      <c r="G99" s="16" t="s">
        <v>61</v>
      </c>
      <c r="H99" s="4">
        <v>20000</v>
      </c>
    </row>
    <row r="100" spans="7:8" ht="28.8" x14ac:dyDescent="0.3">
      <c r="G100" s="16" t="s">
        <v>60</v>
      </c>
      <c r="H100" s="4">
        <v>25000</v>
      </c>
    </row>
    <row r="101" spans="7:8" x14ac:dyDescent="0.3">
      <c r="G101" s="16" t="s">
        <v>62</v>
      </c>
      <c r="H101" s="4">
        <v>12000</v>
      </c>
    </row>
    <row r="102" spans="7:8" x14ac:dyDescent="0.3">
      <c r="H102" s="1"/>
    </row>
    <row r="103" spans="7:8" x14ac:dyDescent="0.3">
      <c r="H103" s="1">
        <f>SUM(H94:H102)</f>
        <v>128555</v>
      </c>
    </row>
    <row r="104" spans="7:8" x14ac:dyDescent="0.3">
      <c r="H104" s="1"/>
    </row>
    <row r="105" spans="7:8" x14ac:dyDescent="0.3">
      <c r="H105" s="1">
        <f>J91-H103</f>
        <v>21445</v>
      </c>
    </row>
    <row r="106" spans="7:8" x14ac:dyDescent="0.3">
      <c r="H106" s="1"/>
    </row>
    <row r="107" spans="7:8" x14ac:dyDescent="0.3">
      <c r="H107" s="1"/>
    </row>
    <row r="108" spans="7:8" x14ac:dyDescent="0.3">
      <c r="H108" s="1"/>
    </row>
  </sheetData>
  <mergeCells count="6">
    <mergeCell ref="I36:J36"/>
    <mergeCell ref="A1:E2"/>
    <mergeCell ref="I28:M28"/>
    <mergeCell ref="I29:M29"/>
    <mergeCell ref="I30:M30"/>
    <mergeCell ref="I35:J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M71"/>
  <sheetViews>
    <sheetView topLeftCell="A43" workbookViewId="0">
      <selection activeCell="J63" sqref="J63"/>
    </sheetView>
  </sheetViews>
  <sheetFormatPr defaultRowHeight="14.4" x14ac:dyDescent="0.3"/>
  <cols>
    <col min="9" max="9" width="20.5546875" customWidth="1"/>
    <col min="10" max="10" width="23" bestFit="1" customWidth="1"/>
    <col min="11" max="11" width="11.5546875" customWidth="1"/>
    <col min="12" max="13" width="13.33203125" bestFit="1" customWidth="1"/>
  </cols>
  <sheetData>
    <row r="2" spans="9:13" x14ac:dyDescent="0.3">
      <c r="K2" t="s">
        <v>49</v>
      </c>
      <c r="L2" s="1">
        <v>1521000</v>
      </c>
    </row>
    <row r="3" spans="9:13" x14ac:dyDescent="0.3">
      <c r="K3" t="s">
        <v>48</v>
      </c>
      <c r="L3" s="1">
        <v>500000</v>
      </c>
    </row>
    <row r="4" spans="9:13" x14ac:dyDescent="0.3">
      <c r="K4" t="s">
        <v>50</v>
      </c>
      <c r="L4" s="1">
        <v>970000</v>
      </c>
    </row>
    <row r="5" spans="9:13" x14ac:dyDescent="0.3">
      <c r="K5" t="s">
        <v>50</v>
      </c>
      <c r="L5" s="1">
        <v>975000</v>
      </c>
      <c r="M5" s="1">
        <f>SUM(L2:L5)</f>
        <v>3966000</v>
      </c>
    </row>
    <row r="7" spans="9:13" x14ac:dyDescent="0.3">
      <c r="J7" t="s">
        <v>45</v>
      </c>
      <c r="L7" s="1">
        <v>3966088</v>
      </c>
    </row>
    <row r="9" spans="9:13" x14ac:dyDescent="0.3">
      <c r="I9" t="s">
        <v>47</v>
      </c>
      <c r="J9" s="1">
        <v>225000</v>
      </c>
    </row>
    <row r="10" spans="9:13" x14ac:dyDescent="0.3">
      <c r="I10" t="s">
        <v>46</v>
      </c>
      <c r="J10" s="1">
        <v>625000</v>
      </c>
    </row>
    <row r="11" spans="9:13" x14ac:dyDescent="0.3">
      <c r="I11" t="s">
        <v>51</v>
      </c>
      <c r="J11" s="1">
        <v>150000</v>
      </c>
    </row>
    <row r="12" spans="9:13" x14ac:dyDescent="0.3">
      <c r="I12" t="s">
        <v>52</v>
      </c>
      <c r="J12" s="1">
        <v>250000</v>
      </c>
      <c r="K12" t="s">
        <v>53</v>
      </c>
    </row>
    <row r="13" spans="9:13" x14ac:dyDescent="0.3">
      <c r="I13" t="s">
        <v>52</v>
      </c>
      <c r="J13" s="1">
        <v>250000</v>
      </c>
      <c r="K13" t="s">
        <v>54</v>
      </c>
    </row>
    <row r="14" spans="9:13" x14ac:dyDescent="0.3">
      <c r="I14" t="s">
        <v>52</v>
      </c>
      <c r="J14" s="1">
        <v>965000</v>
      </c>
      <c r="K14" t="s">
        <v>55</v>
      </c>
    </row>
    <row r="15" spans="9:13" x14ac:dyDescent="0.3">
      <c r="I15" t="s">
        <v>63</v>
      </c>
      <c r="J15" s="1">
        <v>1200000</v>
      </c>
    </row>
    <row r="16" spans="9:13" x14ac:dyDescent="0.3">
      <c r="I16" t="s">
        <v>64</v>
      </c>
      <c r="J16" s="1">
        <v>200000</v>
      </c>
    </row>
    <row r="17" spans="9:12" x14ac:dyDescent="0.3">
      <c r="I17" t="s">
        <v>65</v>
      </c>
      <c r="J17" s="1">
        <v>50000</v>
      </c>
    </row>
    <row r="18" spans="9:12" x14ac:dyDescent="0.3">
      <c r="I18" t="s">
        <v>66</v>
      </c>
      <c r="J18" s="1">
        <v>32000</v>
      </c>
    </row>
    <row r="19" spans="9:12" x14ac:dyDescent="0.3">
      <c r="I19" t="s">
        <v>67</v>
      </c>
      <c r="J19" s="1">
        <v>10320</v>
      </c>
    </row>
    <row r="20" spans="9:12" x14ac:dyDescent="0.3">
      <c r="I20" t="s">
        <v>21</v>
      </c>
      <c r="J20" s="11">
        <v>10000</v>
      </c>
    </row>
    <row r="25" spans="9:12" x14ac:dyDescent="0.3">
      <c r="J25" s="15"/>
      <c r="L25" s="11">
        <f>L7-J9-J10-J11-J12-J13-J14-J15-J16-J17-J18-J19-J20</f>
        <v>-1232</v>
      </c>
    </row>
    <row r="34" spans="9:12" x14ac:dyDescent="0.3">
      <c r="K34" s="17" t="s">
        <v>68</v>
      </c>
      <c r="L34" s="1">
        <v>600000</v>
      </c>
    </row>
    <row r="35" spans="9:12" x14ac:dyDescent="0.3">
      <c r="K35" s="17" t="s">
        <v>69</v>
      </c>
      <c r="L35" s="1">
        <v>300000</v>
      </c>
    </row>
    <row r="36" spans="9:12" x14ac:dyDescent="0.3">
      <c r="K36" s="17"/>
      <c r="L36" s="1"/>
    </row>
    <row r="37" spans="9:12" x14ac:dyDescent="0.3">
      <c r="K37" s="17"/>
      <c r="L37" s="1"/>
    </row>
    <row r="38" spans="9:12" x14ac:dyDescent="0.3">
      <c r="K38" s="17"/>
      <c r="L38" s="1"/>
    </row>
    <row r="39" spans="9:12" x14ac:dyDescent="0.3">
      <c r="I39" s="3"/>
      <c r="J39" s="3"/>
      <c r="K39" s="4">
        <f>L34-L35</f>
        <v>300000</v>
      </c>
    </row>
    <row r="40" spans="9:12" x14ac:dyDescent="0.3">
      <c r="I40" s="3"/>
      <c r="J40" s="3" t="s">
        <v>70</v>
      </c>
      <c r="K40" s="4">
        <v>25000</v>
      </c>
    </row>
    <row r="41" spans="9:12" x14ac:dyDescent="0.3">
      <c r="I41" s="18">
        <v>42897</v>
      </c>
      <c r="J41" s="3" t="s">
        <v>70</v>
      </c>
      <c r="K41" s="4">
        <v>25000</v>
      </c>
    </row>
    <row r="42" spans="9:12" x14ac:dyDescent="0.3">
      <c r="I42" s="18">
        <v>42927</v>
      </c>
      <c r="J42" s="3" t="s">
        <v>71</v>
      </c>
      <c r="K42" s="4">
        <v>20000</v>
      </c>
    </row>
    <row r="43" spans="9:12" x14ac:dyDescent="0.3">
      <c r="I43" s="3"/>
      <c r="J43" s="3" t="s">
        <v>73</v>
      </c>
      <c r="K43" s="4">
        <v>2629</v>
      </c>
    </row>
    <row r="44" spans="9:12" x14ac:dyDescent="0.3">
      <c r="I44" s="3"/>
      <c r="J44" s="3" t="s">
        <v>72</v>
      </c>
      <c r="K44" s="4">
        <v>1000</v>
      </c>
    </row>
    <row r="45" spans="9:12" x14ac:dyDescent="0.3">
      <c r="I45" s="3"/>
      <c r="J45" s="3" t="s">
        <v>74</v>
      </c>
      <c r="K45" s="4">
        <v>20200</v>
      </c>
    </row>
    <row r="46" spans="9:12" x14ac:dyDescent="0.3">
      <c r="I46" s="3"/>
      <c r="J46" s="3" t="s">
        <v>75</v>
      </c>
      <c r="K46" s="4">
        <v>25800</v>
      </c>
    </row>
    <row r="47" spans="9:12" x14ac:dyDescent="0.3">
      <c r="I47" s="19">
        <v>43048</v>
      </c>
      <c r="J47" s="3" t="s">
        <v>70</v>
      </c>
      <c r="K47" s="4">
        <v>10000</v>
      </c>
    </row>
    <row r="48" spans="9:12" x14ac:dyDescent="0.3">
      <c r="I48" s="19">
        <v>43048</v>
      </c>
      <c r="J48" s="3" t="s">
        <v>76</v>
      </c>
      <c r="K48" s="4">
        <v>4000</v>
      </c>
    </row>
    <row r="49" spans="9:11" x14ac:dyDescent="0.3">
      <c r="I49" s="19">
        <v>43054</v>
      </c>
      <c r="J49" s="20" t="s">
        <v>70</v>
      </c>
      <c r="K49" s="21">
        <v>30000</v>
      </c>
    </row>
    <row r="50" spans="9:11" x14ac:dyDescent="0.3">
      <c r="I50" s="19">
        <v>43056</v>
      </c>
      <c r="J50" s="3" t="s">
        <v>77</v>
      </c>
      <c r="K50" s="4">
        <v>11500</v>
      </c>
    </row>
    <row r="51" spans="9:11" x14ac:dyDescent="0.3">
      <c r="I51" s="19">
        <v>43056</v>
      </c>
      <c r="J51" s="3" t="s">
        <v>78</v>
      </c>
      <c r="K51" s="4">
        <v>17045</v>
      </c>
    </row>
    <row r="52" spans="9:11" x14ac:dyDescent="0.3">
      <c r="I52" s="19">
        <v>43056</v>
      </c>
      <c r="J52" s="3" t="s">
        <v>78</v>
      </c>
      <c r="K52" s="4">
        <f>12330+1500</f>
        <v>13830</v>
      </c>
    </row>
    <row r="53" spans="9:11" x14ac:dyDescent="0.3">
      <c r="I53" s="19">
        <v>43056</v>
      </c>
      <c r="J53" s="3" t="s">
        <v>79</v>
      </c>
      <c r="K53" s="4">
        <v>4585</v>
      </c>
    </row>
    <row r="54" spans="9:11" x14ac:dyDescent="0.3">
      <c r="I54" s="19">
        <v>43056</v>
      </c>
      <c r="J54" s="3" t="s">
        <v>78</v>
      </c>
      <c r="K54" s="4">
        <v>44530</v>
      </c>
    </row>
    <row r="55" spans="9:11" x14ac:dyDescent="0.3">
      <c r="I55" s="19">
        <v>43056</v>
      </c>
      <c r="J55" s="3" t="s">
        <v>70</v>
      </c>
      <c r="K55" s="4">
        <v>10000</v>
      </c>
    </row>
    <row r="56" spans="9:11" x14ac:dyDescent="0.3">
      <c r="I56" s="19">
        <v>43061</v>
      </c>
      <c r="J56" s="3" t="s">
        <v>73</v>
      </c>
      <c r="K56" s="4">
        <v>5000</v>
      </c>
    </row>
    <row r="57" spans="9:11" x14ac:dyDescent="0.3">
      <c r="I57" s="19">
        <v>43061</v>
      </c>
      <c r="J57" s="20" t="s">
        <v>80</v>
      </c>
      <c r="K57" s="21">
        <v>5000</v>
      </c>
    </row>
    <row r="58" spans="9:11" x14ac:dyDescent="0.3">
      <c r="I58" s="19">
        <v>43061</v>
      </c>
      <c r="J58" s="20" t="s">
        <v>81</v>
      </c>
      <c r="K58" s="21">
        <v>6510</v>
      </c>
    </row>
    <row r="59" spans="9:11" x14ac:dyDescent="0.3">
      <c r="I59" s="19">
        <v>43061</v>
      </c>
      <c r="J59" s="20" t="s">
        <v>82</v>
      </c>
      <c r="K59" s="21">
        <v>15000</v>
      </c>
    </row>
    <row r="60" spans="9:11" x14ac:dyDescent="0.3">
      <c r="I60" s="19">
        <v>43061</v>
      </c>
      <c r="J60" s="3" t="s">
        <v>83</v>
      </c>
      <c r="K60" s="4">
        <v>2000</v>
      </c>
    </row>
    <row r="61" spans="9:11" x14ac:dyDescent="0.3">
      <c r="I61" s="19">
        <v>43061</v>
      </c>
      <c r="J61" s="23" t="s">
        <v>84</v>
      </c>
      <c r="K61" s="22">
        <v>1070</v>
      </c>
    </row>
    <row r="62" spans="9:11" x14ac:dyDescent="0.3">
      <c r="I62" s="19">
        <v>43061</v>
      </c>
      <c r="J62" s="23" t="s">
        <v>78</v>
      </c>
      <c r="K62" s="22">
        <v>320</v>
      </c>
    </row>
    <row r="63" spans="9:11" x14ac:dyDescent="0.3">
      <c r="I63" s="25"/>
      <c r="J63" s="26"/>
      <c r="K63" s="26"/>
    </row>
    <row r="64" spans="9:11" x14ac:dyDescent="0.3">
      <c r="I64" s="25"/>
      <c r="J64" s="26"/>
      <c r="K64" s="26"/>
    </row>
    <row r="65" spans="12:12" x14ac:dyDescent="0.3">
      <c r="L65" s="5">
        <f>K39-SUM(K40:K85)</f>
        <v>-19</v>
      </c>
    </row>
    <row r="66" spans="12:12" x14ac:dyDescent="0.3">
      <c r="L66" s="24"/>
    </row>
    <row r="67" spans="12:12" x14ac:dyDescent="0.3">
      <c r="L67" s="24"/>
    </row>
    <row r="68" spans="12:12" x14ac:dyDescent="0.3">
      <c r="L68" s="24"/>
    </row>
    <row r="69" spans="12:12" x14ac:dyDescent="0.3">
      <c r="L69" s="24"/>
    </row>
    <row r="70" spans="12:12" x14ac:dyDescent="0.3">
      <c r="L70" s="24"/>
    </row>
    <row r="71" spans="12:12" x14ac:dyDescent="0.3">
      <c r="L71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abSelected="1" topLeftCell="A217" workbookViewId="0">
      <selection activeCell="F235" sqref="F235"/>
    </sheetView>
  </sheetViews>
  <sheetFormatPr defaultRowHeight="14.4" x14ac:dyDescent="0.3"/>
  <cols>
    <col min="1" max="1" width="2.88671875" customWidth="1"/>
    <col min="2" max="2" width="10.88671875" customWidth="1"/>
    <col min="3" max="3" width="38.77734375" customWidth="1"/>
    <col min="4" max="4" width="10.77734375" style="1" customWidth="1"/>
    <col min="5" max="5" width="10.21875" style="1" customWidth="1"/>
    <col min="6" max="6" width="10.44140625" customWidth="1"/>
    <col min="11" max="11" width="12.5546875" style="1" bestFit="1" customWidth="1"/>
    <col min="13" max="13" width="11.109375" bestFit="1" customWidth="1"/>
    <col min="14" max="14" width="11.5546875" bestFit="1" customWidth="1"/>
    <col min="16" max="16" width="9.21875" bestFit="1" customWidth="1"/>
  </cols>
  <sheetData>
    <row r="1" spans="1:14" x14ac:dyDescent="0.3">
      <c r="A1" s="27"/>
      <c r="B1" s="43" t="s">
        <v>108</v>
      </c>
      <c r="C1" s="43"/>
      <c r="D1" s="28"/>
      <c r="E1" s="29"/>
      <c r="F1" s="30">
        <v>604268</v>
      </c>
    </row>
    <row r="2" spans="1:14" x14ac:dyDescent="0.3">
      <c r="A2" s="27" t="s">
        <v>87</v>
      </c>
      <c r="B2" s="20"/>
      <c r="C2" s="20" t="s">
        <v>86</v>
      </c>
      <c r="D2" s="21">
        <v>26250</v>
      </c>
      <c r="E2" s="21"/>
      <c r="F2" s="30">
        <f t="shared" ref="F2:F51" si="0">F1-D2+E2</f>
        <v>578018</v>
      </c>
      <c r="K2" s="1" t="s">
        <v>85</v>
      </c>
      <c r="N2" s="1">
        <v>604268</v>
      </c>
    </row>
    <row r="3" spans="1:14" x14ac:dyDescent="0.3">
      <c r="A3" s="27" t="s">
        <v>87</v>
      </c>
      <c r="B3" s="20"/>
      <c r="C3" s="31" t="s">
        <v>88</v>
      </c>
      <c r="D3" s="21">
        <v>5000</v>
      </c>
      <c r="E3" s="21"/>
      <c r="F3" s="30">
        <f t="shared" si="0"/>
        <v>573018</v>
      </c>
    </row>
    <row r="4" spans="1:14" x14ac:dyDescent="0.3">
      <c r="A4" s="27" t="s">
        <v>87</v>
      </c>
      <c r="B4" s="20"/>
      <c r="C4" s="31" t="s">
        <v>89</v>
      </c>
      <c r="D4" s="21">
        <v>3000</v>
      </c>
      <c r="E4" s="21"/>
      <c r="F4" s="30">
        <f t="shared" si="0"/>
        <v>570018</v>
      </c>
    </row>
    <row r="5" spans="1:14" x14ac:dyDescent="0.3">
      <c r="A5" s="27" t="s">
        <v>90</v>
      </c>
      <c r="B5" s="3"/>
      <c r="C5" s="16" t="s">
        <v>89</v>
      </c>
      <c r="D5" s="4">
        <v>26500</v>
      </c>
      <c r="E5" s="4"/>
      <c r="F5" s="30">
        <f t="shared" si="0"/>
        <v>543518</v>
      </c>
      <c r="J5" t="s">
        <v>87</v>
      </c>
      <c r="K5" s="1" t="s">
        <v>86</v>
      </c>
      <c r="M5" s="1">
        <v>26250</v>
      </c>
    </row>
    <row r="6" spans="1:14" x14ac:dyDescent="0.3">
      <c r="A6" s="27"/>
      <c r="B6" s="3"/>
      <c r="C6" s="3" t="s">
        <v>91</v>
      </c>
      <c r="D6" s="4">
        <v>10000</v>
      </c>
      <c r="E6" s="4"/>
      <c r="F6" s="30">
        <f t="shared" si="0"/>
        <v>533518</v>
      </c>
      <c r="J6" t="s">
        <v>87</v>
      </c>
      <c r="K6" s="1" t="s">
        <v>88</v>
      </c>
      <c r="M6" s="1">
        <v>5000</v>
      </c>
    </row>
    <row r="7" spans="1:14" x14ac:dyDescent="0.3">
      <c r="A7" s="27"/>
      <c r="B7" s="20"/>
      <c r="C7" s="31" t="s">
        <v>92</v>
      </c>
      <c r="D7" s="21">
        <v>10000</v>
      </c>
      <c r="E7" s="21"/>
      <c r="F7" s="30">
        <f t="shared" si="0"/>
        <v>523518</v>
      </c>
      <c r="J7" t="s">
        <v>87</v>
      </c>
      <c r="K7" s="1" t="s">
        <v>89</v>
      </c>
      <c r="M7" s="1">
        <v>3000</v>
      </c>
    </row>
    <row r="8" spans="1:14" x14ac:dyDescent="0.3">
      <c r="A8" s="27"/>
      <c r="B8" s="3"/>
      <c r="C8" s="3" t="s">
        <v>80</v>
      </c>
      <c r="D8" s="4">
        <v>5000</v>
      </c>
      <c r="E8" s="4"/>
      <c r="F8" s="30">
        <f t="shared" si="0"/>
        <v>518518</v>
      </c>
      <c r="J8" t="s">
        <v>90</v>
      </c>
      <c r="K8" s="1" t="s">
        <v>89</v>
      </c>
      <c r="M8" s="1">
        <v>26500</v>
      </c>
    </row>
    <row r="9" spans="1:14" x14ac:dyDescent="0.3">
      <c r="A9" s="27"/>
      <c r="B9" s="3"/>
      <c r="C9" s="3" t="s">
        <v>93</v>
      </c>
      <c r="D9" s="4">
        <v>13192</v>
      </c>
      <c r="E9" s="4"/>
      <c r="F9" s="30">
        <f t="shared" si="0"/>
        <v>505326</v>
      </c>
      <c r="K9" s="1" t="s">
        <v>91</v>
      </c>
      <c r="M9" s="1">
        <v>10000</v>
      </c>
    </row>
    <row r="10" spans="1:14" x14ac:dyDescent="0.3">
      <c r="A10" s="4"/>
      <c r="B10" s="4"/>
      <c r="C10" s="32" t="s">
        <v>94</v>
      </c>
      <c r="D10" s="4">
        <v>20600</v>
      </c>
      <c r="E10" s="4"/>
      <c r="F10" s="30">
        <f t="shared" si="0"/>
        <v>484726</v>
      </c>
      <c r="K10" s="1" t="s">
        <v>92</v>
      </c>
      <c r="M10" s="1">
        <v>10000</v>
      </c>
    </row>
    <row r="11" spans="1:14" x14ac:dyDescent="0.3">
      <c r="A11" s="4" t="s">
        <v>96</v>
      </c>
      <c r="B11" s="4"/>
      <c r="C11" s="32" t="s">
        <v>95</v>
      </c>
      <c r="D11" s="4">
        <v>100000</v>
      </c>
      <c r="E11" s="4"/>
      <c r="F11" s="30">
        <f t="shared" si="0"/>
        <v>384726</v>
      </c>
      <c r="K11" s="1" t="s">
        <v>80</v>
      </c>
      <c r="M11" s="1">
        <v>5000</v>
      </c>
    </row>
    <row r="12" spans="1:14" x14ac:dyDescent="0.3">
      <c r="A12" s="4"/>
      <c r="B12" s="4"/>
      <c r="C12" s="32" t="s">
        <v>97</v>
      </c>
      <c r="D12" s="4">
        <v>40000</v>
      </c>
      <c r="E12" s="4"/>
      <c r="F12" s="30">
        <f t="shared" si="0"/>
        <v>344726</v>
      </c>
      <c r="K12" s="1" t="s">
        <v>93</v>
      </c>
      <c r="M12" s="1">
        <v>13192</v>
      </c>
    </row>
    <row r="13" spans="1:14" x14ac:dyDescent="0.3">
      <c r="A13" s="4"/>
      <c r="B13" s="4"/>
      <c r="C13" s="32" t="s">
        <v>98</v>
      </c>
      <c r="D13" s="4">
        <v>15000</v>
      </c>
      <c r="E13" s="4"/>
      <c r="F13" s="30">
        <f t="shared" si="0"/>
        <v>329726</v>
      </c>
      <c r="K13" s="1" t="s">
        <v>94</v>
      </c>
      <c r="M13" s="1">
        <v>20600</v>
      </c>
    </row>
    <row r="14" spans="1:14" x14ac:dyDescent="0.3">
      <c r="A14" s="4"/>
      <c r="B14" s="4"/>
      <c r="C14" s="32" t="s">
        <v>99</v>
      </c>
      <c r="D14" s="4">
        <v>17000</v>
      </c>
      <c r="E14" s="4"/>
      <c r="F14" s="30">
        <f t="shared" si="0"/>
        <v>312726</v>
      </c>
      <c r="J14" t="s">
        <v>96</v>
      </c>
      <c r="K14" s="1" t="s">
        <v>95</v>
      </c>
      <c r="M14" s="1">
        <v>100000</v>
      </c>
    </row>
    <row r="15" spans="1:14" x14ac:dyDescent="0.3">
      <c r="A15" s="4"/>
      <c r="B15" s="4"/>
      <c r="C15" s="32" t="s">
        <v>100</v>
      </c>
      <c r="D15" s="4">
        <v>3000</v>
      </c>
      <c r="E15" s="4"/>
      <c r="F15" s="30">
        <f t="shared" si="0"/>
        <v>309726</v>
      </c>
      <c r="K15" s="1" t="s">
        <v>97</v>
      </c>
      <c r="M15" s="1">
        <v>40000</v>
      </c>
    </row>
    <row r="16" spans="1:14" x14ac:dyDescent="0.3">
      <c r="A16" s="4"/>
      <c r="B16" s="4"/>
      <c r="C16" s="32" t="s">
        <v>101</v>
      </c>
      <c r="D16" s="4">
        <v>25000</v>
      </c>
      <c r="E16" s="4"/>
      <c r="F16" s="30">
        <f t="shared" si="0"/>
        <v>284726</v>
      </c>
      <c r="K16" s="1" t="s">
        <v>98</v>
      </c>
      <c r="M16" s="1">
        <v>15000</v>
      </c>
    </row>
    <row r="17" spans="1:16" x14ac:dyDescent="0.3">
      <c r="A17" s="4"/>
      <c r="B17" s="4"/>
      <c r="C17" s="32" t="s">
        <v>101</v>
      </c>
      <c r="D17" s="4">
        <v>50000</v>
      </c>
      <c r="E17" s="4"/>
      <c r="F17" s="30">
        <f t="shared" si="0"/>
        <v>234726</v>
      </c>
      <c r="K17" s="1" t="s">
        <v>99</v>
      </c>
      <c r="M17" s="1">
        <v>17000</v>
      </c>
    </row>
    <row r="18" spans="1:16" x14ac:dyDescent="0.3">
      <c r="A18" s="4"/>
      <c r="B18" s="4"/>
      <c r="C18" s="32" t="s">
        <v>56</v>
      </c>
      <c r="D18" s="4">
        <v>20000</v>
      </c>
      <c r="E18" s="4"/>
      <c r="F18" s="30">
        <f t="shared" si="0"/>
        <v>214726</v>
      </c>
      <c r="K18" s="1" t="s">
        <v>100</v>
      </c>
      <c r="M18" s="1">
        <v>3000</v>
      </c>
    </row>
    <row r="19" spans="1:16" x14ac:dyDescent="0.3">
      <c r="A19" s="4"/>
      <c r="B19" s="4"/>
      <c r="C19" s="32" t="s">
        <v>102</v>
      </c>
      <c r="D19" s="4">
        <v>30780</v>
      </c>
      <c r="E19" s="4"/>
      <c r="F19" s="30">
        <f t="shared" si="0"/>
        <v>183946</v>
      </c>
      <c r="K19" s="1" t="s">
        <v>101</v>
      </c>
      <c r="M19" s="1">
        <v>25000</v>
      </c>
    </row>
    <row r="20" spans="1:16" x14ac:dyDescent="0.3">
      <c r="A20" s="4"/>
      <c r="B20" s="4"/>
      <c r="C20" s="32" t="s">
        <v>103</v>
      </c>
      <c r="D20" s="4">
        <v>45000</v>
      </c>
      <c r="E20" s="4"/>
      <c r="F20" s="30">
        <f t="shared" si="0"/>
        <v>138946</v>
      </c>
      <c r="K20" s="1" t="s">
        <v>101</v>
      </c>
      <c r="M20" s="1">
        <v>50000</v>
      </c>
    </row>
    <row r="21" spans="1:16" x14ac:dyDescent="0.3">
      <c r="A21" s="4"/>
      <c r="B21" s="4"/>
      <c r="C21" s="32" t="s">
        <v>97</v>
      </c>
      <c r="D21" s="4">
        <v>20000</v>
      </c>
      <c r="E21" s="4"/>
      <c r="F21" s="30">
        <f t="shared" si="0"/>
        <v>118946</v>
      </c>
      <c r="K21" s="1" t="s">
        <v>56</v>
      </c>
      <c r="M21" s="1">
        <v>20000</v>
      </c>
    </row>
    <row r="22" spans="1:16" x14ac:dyDescent="0.3">
      <c r="A22" s="4"/>
      <c r="B22" s="4"/>
      <c r="C22" s="32" t="s">
        <v>104</v>
      </c>
      <c r="D22" s="4">
        <v>20000</v>
      </c>
      <c r="E22" s="4"/>
      <c r="F22" s="30">
        <f t="shared" si="0"/>
        <v>98946</v>
      </c>
      <c r="K22" s="1" t="s">
        <v>102</v>
      </c>
      <c r="M22" s="1">
        <v>30780</v>
      </c>
    </row>
    <row r="23" spans="1:16" x14ac:dyDescent="0.3">
      <c r="A23" s="4"/>
      <c r="B23" s="4"/>
      <c r="C23" s="32" t="s">
        <v>105</v>
      </c>
      <c r="D23" s="4">
        <v>13000</v>
      </c>
      <c r="E23" s="4"/>
      <c r="F23" s="30">
        <f t="shared" si="0"/>
        <v>85946</v>
      </c>
      <c r="K23" s="1" t="s">
        <v>103</v>
      </c>
      <c r="M23" s="1">
        <v>45000</v>
      </c>
      <c r="P23" s="11">
        <f>N2-M5-M6-M7-M8-M9-M10-M11-M12-M13-M14-M15-M16-M17-M18-M19-M20-M21-M22-M23-M24-M25-M26-M27-M28-M29-M30-M31-M32-M33-M34-M35</f>
        <v>-106264</v>
      </c>
    </row>
    <row r="24" spans="1:16" x14ac:dyDescent="0.3">
      <c r="A24" s="4"/>
      <c r="B24" s="4"/>
      <c r="C24" s="32" t="s">
        <v>101</v>
      </c>
      <c r="D24" s="4">
        <v>25000</v>
      </c>
      <c r="E24" s="4"/>
      <c r="F24" s="30">
        <f t="shared" si="0"/>
        <v>60946</v>
      </c>
      <c r="K24" s="1" t="s">
        <v>97</v>
      </c>
      <c r="M24" s="1">
        <v>20000</v>
      </c>
    </row>
    <row r="25" spans="1:16" x14ac:dyDescent="0.3">
      <c r="A25" s="4"/>
      <c r="B25" s="4"/>
      <c r="C25" s="32" t="s">
        <v>79</v>
      </c>
      <c r="D25" s="4">
        <v>20183</v>
      </c>
      <c r="E25" s="4"/>
      <c r="F25" s="30">
        <f t="shared" si="0"/>
        <v>40763</v>
      </c>
      <c r="K25" s="1" t="s">
        <v>104</v>
      </c>
      <c r="M25" s="1">
        <v>20000</v>
      </c>
    </row>
    <row r="26" spans="1:16" x14ac:dyDescent="0.3">
      <c r="A26" s="4"/>
      <c r="B26" s="4"/>
      <c r="C26" s="32" t="s">
        <v>79</v>
      </c>
      <c r="D26" s="4">
        <v>27700</v>
      </c>
      <c r="E26" s="4"/>
      <c r="F26" s="30">
        <f t="shared" si="0"/>
        <v>13063</v>
      </c>
      <c r="K26" s="1" t="s">
        <v>105</v>
      </c>
      <c r="M26" s="1">
        <v>13000</v>
      </c>
    </row>
    <row r="27" spans="1:16" x14ac:dyDescent="0.3">
      <c r="A27" s="4"/>
      <c r="B27" s="4"/>
      <c r="C27" s="32" t="s">
        <v>79</v>
      </c>
      <c r="D27" s="4">
        <v>15035</v>
      </c>
      <c r="E27" s="4"/>
      <c r="F27" s="30">
        <f t="shared" si="0"/>
        <v>-1972</v>
      </c>
      <c r="K27" s="1" t="s">
        <v>101</v>
      </c>
      <c r="M27" s="1">
        <v>25000</v>
      </c>
    </row>
    <row r="28" spans="1:16" x14ac:dyDescent="0.3">
      <c r="A28" s="4"/>
      <c r="B28" s="4"/>
      <c r="C28" s="32" t="s">
        <v>83</v>
      </c>
      <c r="D28" s="4">
        <v>4000</v>
      </c>
      <c r="E28" s="4"/>
      <c r="F28" s="30">
        <f t="shared" si="0"/>
        <v>-5972</v>
      </c>
      <c r="K28" s="1" t="s">
        <v>79</v>
      </c>
      <c r="M28" s="1">
        <v>20183</v>
      </c>
    </row>
    <row r="29" spans="1:16" x14ac:dyDescent="0.3">
      <c r="A29" s="4"/>
      <c r="B29" s="4"/>
      <c r="C29" s="32" t="s">
        <v>79</v>
      </c>
      <c r="D29" s="4">
        <v>24326</v>
      </c>
      <c r="E29" s="4"/>
      <c r="F29" s="30">
        <f t="shared" si="0"/>
        <v>-30298</v>
      </c>
      <c r="K29" s="1" t="s">
        <v>79</v>
      </c>
      <c r="M29" s="1">
        <v>27700</v>
      </c>
    </row>
    <row r="30" spans="1:16" x14ac:dyDescent="0.3">
      <c r="A30" s="4"/>
      <c r="B30" s="4"/>
      <c r="C30" s="32" t="s">
        <v>97</v>
      </c>
      <c r="D30" s="4">
        <v>5000</v>
      </c>
      <c r="E30" s="4"/>
      <c r="F30" s="30">
        <f t="shared" si="0"/>
        <v>-35298</v>
      </c>
      <c r="K30" s="1" t="s">
        <v>79</v>
      </c>
      <c r="M30" s="1">
        <v>15035</v>
      </c>
    </row>
    <row r="31" spans="1:16" x14ac:dyDescent="0.3">
      <c r="A31" s="4"/>
      <c r="B31" s="4"/>
      <c r="C31" s="4" t="s">
        <v>106</v>
      </c>
      <c r="D31" s="4">
        <v>15966</v>
      </c>
      <c r="E31" s="4"/>
      <c r="F31" s="30">
        <f t="shared" si="0"/>
        <v>-51264</v>
      </c>
      <c r="K31" s="1" t="s">
        <v>83</v>
      </c>
      <c r="M31" s="1">
        <v>4000</v>
      </c>
    </row>
    <row r="32" spans="1:16" x14ac:dyDescent="0.3">
      <c r="A32" s="4"/>
      <c r="B32" s="4"/>
      <c r="C32" s="4" t="s">
        <v>107</v>
      </c>
      <c r="D32" s="4">
        <v>55000</v>
      </c>
      <c r="E32" s="4"/>
      <c r="F32" s="30">
        <f t="shared" si="0"/>
        <v>-106264</v>
      </c>
      <c r="K32" s="1" t="s">
        <v>79</v>
      </c>
      <c r="M32" s="1">
        <v>24326</v>
      </c>
    </row>
    <row r="33" spans="1:13" x14ac:dyDescent="0.3">
      <c r="A33" s="33" t="s">
        <v>109</v>
      </c>
      <c r="B33" s="4"/>
      <c r="C33" s="4" t="s">
        <v>97</v>
      </c>
      <c r="D33" s="4">
        <v>20000</v>
      </c>
      <c r="E33" s="4"/>
      <c r="F33" s="30">
        <f t="shared" si="0"/>
        <v>-126264</v>
      </c>
      <c r="K33" s="1" t="s">
        <v>97</v>
      </c>
      <c r="M33" s="1">
        <v>5000</v>
      </c>
    </row>
    <row r="34" spans="1:13" x14ac:dyDescent="0.3">
      <c r="A34" s="33" t="s">
        <v>109</v>
      </c>
      <c r="B34" s="4"/>
      <c r="C34" s="34" t="s">
        <v>110</v>
      </c>
      <c r="D34" s="4">
        <v>9872</v>
      </c>
      <c r="E34" s="4"/>
      <c r="F34" s="30">
        <f t="shared" si="0"/>
        <v>-136136</v>
      </c>
      <c r="K34" s="1" t="s">
        <v>106</v>
      </c>
      <c r="M34" s="1">
        <v>15966</v>
      </c>
    </row>
    <row r="35" spans="1:13" x14ac:dyDescent="0.3">
      <c r="A35" s="33" t="s">
        <v>112</v>
      </c>
      <c r="B35" s="4"/>
      <c r="C35" s="4" t="s">
        <v>111</v>
      </c>
      <c r="D35" s="4">
        <v>40000</v>
      </c>
      <c r="E35" s="4"/>
      <c r="F35" s="30">
        <f t="shared" si="0"/>
        <v>-176136</v>
      </c>
      <c r="K35" s="1" t="s">
        <v>107</v>
      </c>
      <c r="M35" s="1">
        <v>55000</v>
      </c>
    </row>
    <row r="36" spans="1:13" x14ac:dyDescent="0.3">
      <c r="A36" s="33" t="s">
        <v>112</v>
      </c>
      <c r="B36" s="4"/>
      <c r="C36" s="4" t="s">
        <v>101</v>
      </c>
      <c r="D36" s="4">
        <v>20000</v>
      </c>
      <c r="E36" s="4"/>
      <c r="F36" s="30">
        <f t="shared" si="0"/>
        <v>-196136</v>
      </c>
    </row>
    <row r="37" spans="1:13" x14ac:dyDescent="0.3">
      <c r="A37" s="33" t="s">
        <v>113</v>
      </c>
      <c r="B37" s="4"/>
      <c r="C37" s="4" t="s">
        <v>83</v>
      </c>
      <c r="D37" s="4">
        <v>4000</v>
      </c>
      <c r="E37" s="4"/>
      <c r="F37" s="30">
        <f t="shared" si="0"/>
        <v>-200136</v>
      </c>
    </row>
    <row r="38" spans="1:13" x14ac:dyDescent="0.3">
      <c r="A38" s="33" t="s">
        <v>113</v>
      </c>
      <c r="B38" s="4"/>
      <c r="C38" s="4" t="s">
        <v>114</v>
      </c>
      <c r="D38" s="4">
        <v>40000</v>
      </c>
      <c r="E38" s="4"/>
      <c r="F38" s="30">
        <f t="shared" si="0"/>
        <v>-240136</v>
      </c>
    </row>
    <row r="39" spans="1:13" x14ac:dyDescent="0.3">
      <c r="A39" s="33" t="s">
        <v>113</v>
      </c>
      <c r="B39" s="4"/>
      <c r="C39" s="4" t="s">
        <v>115</v>
      </c>
      <c r="D39" s="4">
        <v>20000</v>
      </c>
      <c r="E39" s="4"/>
      <c r="F39" s="30">
        <f t="shared" si="0"/>
        <v>-260136</v>
      </c>
    </row>
    <row r="40" spans="1:13" x14ac:dyDescent="0.3">
      <c r="A40" s="33" t="s">
        <v>113</v>
      </c>
      <c r="B40" s="4"/>
      <c r="C40" s="4" t="s">
        <v>116</v>
      </c>
      <c r="D40" s="4">
        <v>77500</v>
      </c>
      <c r="E40" s="4"/>
      <c r="F40" s="30">
        <f t="shared" si="0"/>
        <v>-337636</v>
      </c>
    </row>
    <row r="41" spans="1:13" x14ac:dyDescent="0.3">
      <c r="A41" s="33"/>
      <c r="B41" s="4"/>
      <c r="C41" s="4" t="s">
        <v>117</v>
      </c>
      <c r="D41" s="4">
        <v>90000</v>
      </c>
      <c r="E41" s="4"/>
      <c r="F41" s="30">
        <f t="shared" si="0"/>
        <v>-427636</v>
      </c>
    </row>
    <row r="42" spans="1:13" x14ac:dyDescent="0.3">
      <c r="A42" s="33" t="s">
        <v>119</v>
      </c>
      <c r="B42" s="4"/>
      <c r="C42" s="4" t="s">
        <v>118</v>
      </c>
      <c r="D42" s="4">
        <v>15000</v>
      </c>
      <c r="E42" s="4"/>
      <c r="F42" s="30">
        <f t="shared" si="0"/>
        <v>-442636</v>
      </c>
    </row>
    <row r="43" spans="1:13" x14ac:dyDescent="0.3">
      <c r="A43" s="33" t="s">
        <v>120</v>
      </c>
      <c r="B43" s="4"/>
      <c r="C43" s="4" t="s">
        <v>118</v>
      </c>
      <c r="D43" s="4">
        <v>5000</v>
      </c>
      <c r="E43" s="4"/>
      <c r="F43" s="30">
        <f t="shared" si="0"/>
        <v>-447636</v>
      </c>
    </row>
    <row r="44" spans="1:13" x14ac:dyDescent="0.3">
      <c r="A44" s="33" t="s">
        <v>121</v>
      </c>
      <c r="B44" s="4"/>
      <c r="C44" s="4" t="s">
        <v>122</v>
      </c>
      <c r="D44" s="4">
        <v>9620</v>
      </c>
      <c r="E44" s="4"/>
      <c r="F44" s="30">
        <f t="shared" si="0"/>
        <v>-457256</v>
      </c>
    </row>
    <row r="45" spans="1:13" x14ac:dyDescent="0.3">
      <c r="A45" s="33" t="s">
        <v>125</v>
      </c>
      <c r="B45" s="4"/>
      <c r="C45" s="4" t="s">
        <v>123</v>
      </c>
      <c r="D45" s="4">
        <v>11320</v>
      </c>
      <c r="E45" s="4"/>
      <c r="F45" s="30">
        <f t="shared" si="0"/>
        <v>-468576</v>
      </c>
    </row>
    <row r="46" spans="1:13" x14ac:dyDescent="0.3">
      <c r="A46" s="33" t="s">
        <v>124</v>
      </c>
      <c r="B46" s="4"/>
      <c r="C46" s="4" t="s">
        <v>126</v>
      </c>
      <c r="D46" s="4">
        <v>40000</v>
      </c>
      <c r="E46" s="4"/>
      <c r="F46" s="30">
        <f t="shared" si="0"/>
        <v>-508576</v>
      </c>
    </row>
    <row r="47" spans="1:13" x14ac:dyDescent="0.3">
      <c r="A47" s="33" t="s">
        <v>127</v>
      </c>
      <c r="B47" s="4"/>
      <c r="C47" s="4" t="s">
        <v>128</v>
      </c>
      <c r="D47" s="4"/>
      <c r="E47" s="4">
        <v>300000</v>
      </c>
      <c r="F47" s="30">
        <f t="shared" si="0"/>
        <v>-208576</v>
      </c>
    </row>
    <row r="48" spans="1:13" x14ac:dyDescent="0.3">
      <c r="A48" s="33" t="s">
        <v>129</v>
      </c>
      <c r="B48" s="4"/>
      <c r="C48" s="4" t="s">
        <v>130</v>
      </c>
      <c r="D48" s="4">
        <v>6100</v>
      </c>
      <c r="E48" s="4"/>
      <c r="F48" s="30">
        <f t="shared" si="0"/>
        <v>-214676</v>
      </c>
    </row>
    <row r="49" spans="1:6" x14ac:dyDescent="0.3">
      <c r="A49" s="33" t="s">
        <v>129</v>
      </c>
      <c r="B49" s="4"/>
      <c r="C49" s="4" t="s">
        <v>106</v>
      </c>
      <c r="D49" s="4">
        <v>23600</v>
      </c>
      <c r="E49" s="4"/>
      <c r="F49" s="30">
        <f t="shared" si="0"/>
        <v>-238276</v>
      </c>
    </row>
    <row r="50" spans="1:6" x14ac:dyDescent="0.3">
      <c r="A50" s="33" t="s">
        <v>129</v>
      </c>
      <c r="B50" s="4"/>
      <c r="C50" s="4" t="s">
        <v>106</v>
      </c>
      <c r="D50" s="4">
        <v>42770</v>
      </c>
      <c r="E50" s="4"/>
      <c r="F50" s="30">
        <f t="shared" si="0"/>
        <v>-281046</v>
      </c>
    </row>
    <row r="51" spans="1:6" x14ac:dyDescent="0.3">
      <c r="A51" s="33" t="s">
        <v>131</v>
      </c>
      <c r="B51" s="4"/>
      <c r="C51" s="4" t="s">
        <v>106</v>
      </c>
      <c r="D51" s="4">
        <v>9150</v>
      </c>
      <c r="E51" s="4"/>
      <c r="F51" s="30">
        <f t="shared" si="0"/>
        <v>-290196</v>
      </c>
    </row>
    <row r="52" spans="1:6" x14ac:dyDescent="0.3">
      <c r="A52" s="33" t="s">
        <v>132</v>
      </c>
      <c r="B52" s="4"/>
      <c r="C52" s="4" t="s">
        <v>133</v>
      </c>
      <c r="D52" s="4">
        <v>30000</v>
      </c>
      <c r="E52" s="4"/>
      <c r="F52" s="30">
        <f t="shared" ref="F52:F234" si="1">F51-D52+E52</f>
        <v>-320196</v>
      </c>
    </row>
    <row r="53" spans="1:6" x14ac:dyDescent="0.3">
      <c r="A53" s="33" t="s">
        <v>132</v>
      </c>
      <c r="B53" s="4"/>
      <c r="C53" s="4"/>
      <c r="D53" s="4">
        <v>4130</v>
      </c>
      <c r="E53" s="4"/>
      <c r="F53" s="30">
        <f t="shared" si="1"/>
        <v>-324326</v>
      </c>
    </row>
    <row r="54" spans="1:6" x14ac:dyDescent="0.3">
      <c r="A54" s="33" t="s">
        <v>132</v>
      </c>
      <c r="B54" s="4"/>
      <c r="C54" s="4" t="s">
        <v>134</v>
      </c>
      <c r="D54" s="4">
        <v>20000</v>
      </c>
      <c r="E54" s="4"/>
      <c r="F54" s="30">
        <f t="shared" si="1"/>
        <v>-344326</v>
      </c>
    </row>
    <row r="55" spans="1:6" x14ac:dyDescent="0.3">
      <c r="A55" s="33" t="s">
        <v>132</v>
      </c>
      <c r="B55" s="4"/>
      <c r="C55" s="4" t="s">
        <v>79</v>
      </c>
      <c r="D55" s="4">
        <v>17270</v>
      </c>
      <c r="E55" s="4"/>
      <c r="F55" s="30">
        <f t="shared" si="1"/>
        <v>-361596</v>
      </c>
    </row>
    <row r="56" spans="1:6" x14ac:dyDescent="0.3">
      <c r="A56" s="33" t="s">
        <v>135</v>
      </c>
      <c r="B56" s="4"/>
      <c r="C56" s="4" t="s">
        <v>136</v>
      </c>
      <c r="D56" s="4">
        <v>49000</v>
      </c>
      <c r="E56" s="4"/>
      <c r="F56" s="30">
        <f t="shared" si="1"/>
        <v>-410596</v>
      </c>
    </row>
    <row r="57" spans="1:6" x14ac:dyDescent="0.3">
      <c r="A57" s="33" t="s">
        <v>135</v>
      </c>
      <c r="B57" s="4"/>
      <c r="C57" s="4" t="s">
        <v>97</v>
      </c>
      <c r="D57" s="4">
        <v>15000</v>
      </c>
      <c r="E57" s="4"/>
      <c r="F57" s="30">
        <f t="shared" si="1"/>
        <v>-425596</v>
      </c>
    </row>
    <row r="58" spans="1:6" x14ac:dyDescent="0.3">
      <c r="A58" s="33" t="s">
        <v>135</v>
      </c>
      <c r="B58" s="4" t="s">
        <v>0</v>
      </c>
      <c r="C58" s="4" t="s">
        <v>137</v>
      </c>
      <c r="D58" s="4">
        <v>15000</v>
      </c>
      <c r="E58" s="4"/>
      <c r="F58" s="30">
        <f t="shared" si="1"/>
        <v>-440596</v>
      </c>
    </row>
    <row r="59" spans="1:6" x14ac:dyDescent="0.3">
      <c r="A59" s="33" t="s">
        <v>135</v>
      </c>
      <c r="B59" s="4"/>
      <c r="C59" s="4" t="s">
        <v>106</v>
      </c>
      <c r="D59" s="4">
        <v>40730</v>
      </c>
      <c r="E59" s="4"/>
      <c r="F59" s="30">
        <f t="shared" si="1"/>
        <v>-481326</v>
      </c>
    </row>
    <row r="60" spans="1:6" x14ac:dyDescent="0.3">
      <c r="A60" s="33" t="s">
        <v>138</v>
      </c>
      <c r="B60" s="3"/>
      <c r="C60" s="21" t="s">
        <v>139</v>
      </c>
      <c r="D60" s="21">
        <v>5850</v>
      </c>
      <c r="E60" s="4"/>
      <c r="F60" s="30">
        <f t="shared" si="1"/>
        <v>-487176</v>
      </c>
    </row>
    <row r="61" spans="1:6" x14ac:dyDescent="0.3">
      <c r="A61" s="33" t="s">
        <v>140</v>
      </c>
      <c r="B61" s="3"/>
      <c r="C61" s="21" t="s">
        <v>21</v>
      </c>
      <c r="D61" s="21">
        <v>30000</v>
      </c>
      <c r="E61" s="4"/>
      <c r="F61" s="30">
        <f t="shared" si="1"/>
        <v>-517176</v>
      </c>
    </row>
    <row r="62" spans="1:6" x14ac:dyDescent="0.3">
      <c r="A62" s="33" t="s">
        <v>140</v>
      </c>
      <c r="B62" s="3"/>
      <c r="C62" s="21" t="s">
        <v>79</v>
      </c>
      <c r="D62" s="21">
        <v>38570</v>
      </c>
      <c r="E62" s="4"/>
      <c r="F62" s="30">
        <f t="shared" si="1"/>
        <v>-555746</v>
      </c>
    </row>
    <row r="63" spans="1:6" x14ac:dyDescent="0.3">
      <c r="A63" s="33" t="s">
        <v>141</v>
      </c>
      <c r="B63" s="3" t="s">
        <v>142</v>
      </c>
      <c r="C63" s="21" t="s">
        <v>144</v>
      </c>
      <c r="D63" s="21">
        <v>20000</v>
      </c>
      <c r="E63" s="4"/>
      <c r="F63" s="30">
        <f t="shared" si="1"/>
        <v>-575746</v>
      </c>
    </row>
    <row r="64" spans="1:6" x14ac:dyDescent="0.3">
      <c r="A64" s="33" t="s">
        <v>141</v>
      </c>
      <c r="B64" s="3" t="s">
        <v>145</v>
      </c>
      <c r="C64" s="21" t="s">
        <v>146</v>
      </c>
      <c r="D64" s="21">
        <v>2000</v>
      </c>
      <c r="E64" s="4"/>
      <c r="F64" s="30">
        <f t="shared" si="1"/>
        <v>-577746</v>
      </c>
    </row>
    <row r="65" spans="1:6" x14ac:dyDescent="0.3">
      <c r="A65" s="33" t="s">
        <v>147</v>
      </c>
      <c r="B65" s="3"/>
      <c r="C65" s="21" t="s">
        <v>148</v>
      </c>
      <c r="D65" s="4">
        <f>5600+23600</f>
        <v>29200</v>
      </c>
      <c r="E65" s="4"/>
      <c r="F65" s="30">
        <f t="shared" si="1"/>
        <v>-606946</v>
      </c>
    </row>
    <row r="66" spans="1:6" x14ac:dyDescent="0.3">
      <c r="A66" s="33" t="s">
        <v>147</v>
      </c>
      <c r="B66" s="3" t="s">
        <v>149</v>
      </c>
      <c r="C66" s="21" t="s">
        <v>150</v>
      </c>
      <c r="D66" s="21">
        <v>43460</v>
      </c>
      <c r="E66" s="4"/>
      <c r="F66" s="30">
        <f t="shared" si="1"/>
        <v>-650406</v>
      </c>
    </row>
    <row r="67" spans="1:6" x14ac:dyDescent="0.3">
      <c r="A67" s="36" t="s">
        <v>153</v>
      </c>
      <c r="B67" s="3" t="s">
        <v>151</v>
      </c>
      <c r="C67" s="3" t="s">
        <v>152</v>
      </c>
      <c r="D67" s="4">
        <v>30000</v>
      </c>
      <c r="E67" s="4"/>
      <c r="F67" s="30">
        <f t="shared" si="1"/>
        <v>-680406</v>
      </c>
    </row>
    <row r="68" spans="1:6" x14ac:dyDescent="0.3">
      <c r="A68" s="36" t="s">
        <v>153</v>
      </c>
      <c r="B68" s="3"/>
      <c r="C68" s="3" t="s">
        <v>154</v>
      </c>
      <c r="D68" s="4">
        <v>50480</v>
      </c>
      <c r="E68" s="4"/>
      <c r="F68" s="30">
        <f t="shared" si="1"/>
        <v>-730886</v>
      </c>
    </row>
    <row r="69" spans="1:6" x14ac:dyDescent="0.3">
      <c r="A69" s="36" t="s">
        <v>153</v>
      </c>
      <c r="B69" s="3"/>
      <c r="C69" s="3" t="s">
        <v>80</v>
      </c>
      <c r="D69" s="4">
        <v>88800</v>
      </c>
      <c r="E69" s="4"/>
      <c r="F69" s="30">
        <f t="shared" si="1"/>
        <v>-819686</v>
      </c>
    </row>
    <row r="70" spans="1:6" ht="28.8" x14ac:dyDescent="0.3">
      <c r="A70" s="33" t="s">
        <v>141</v>
      </c>
      <c r="B70" s="3"/>
      <c r="C70" s="35" t="s">
        <v>143</v>
      </c>
      <c r="D70" s="4"/>
      <c r="E70" s="4">
        <v>1000000</v>
      </c>
      <c r="F70" s="30">
        <f t="shared" si="1"/>
        <v>180314</v>
      </c>
    </row>
    <row r="71" spans="1:6" x14ac:dyDescent="0.3">
      <c r="A71" s="33" t="s">
        <v>153</v>
      </c>
      <c r="B71" s="3" t="s">
        <v>155</v>
      </c>
      <c r="C71" s="3" t="s">
        <v>156</v>
      </c>
      <c r="D71" s="4">
        <v>180000</v>
      </c>
      <c r="E71" s="4"/>
      <c r="F71" s="3">
        <v>0</v>
      </c>
    </row>
    <row r="72" spans="1:6" ht="43.2" x14ac:dyDescent="0.3">
      <c r="A72" s="33" t="s">
        <v>153</v>
      </c>
      <c r="B72" s="8"/>
      <c r="C72" s="37" t="s">
        <v>157</v>
      </c>
      <c r="D72" s="8"/>
      <c r="E72" s="8">
        <v>1500000</v>
      </c>
      <c r="F72" s="38">
        <f t="shared" si="1"/>
        <v>1500000</v>
      </c>
    </row>
    <row r="73" spans="1:6" x14ac:dyDescent="0.3">
      <c r="A73" s="33" t="s">
        <v>153</v>
      </c>
      <c r="B73" s="8" t="s">
        <v>158</v>
      </c>
      <c r="C73" s="8" t="s">
        <v>159</v>
      </c>
      <c r="D73" s="8">
        <v>400000</v>
      </c>
      <c r="E73" s="8"/>
      <c r="F73" s="38">
        <f t="shared" si="1"/>
        <v>1100000</v>
      </c>
    </row>
    <row r="74" spans="1:6" x14ac:dyDescent="0.3">
      <c r="A74" s="33" t="s">
        <v>160</v>
      </c>
      <c r="B74" s="8"/>
      <c r="C74" s="8" t="s">
        <v>79</v>
      </c>
      <c r="D74" s="8">
        <v>5696</v>
      </c>
      <c r="E74" s="8"/>
      <c r="F74" s="38">
        <f t="shared" si="1"/>
        <v>1094304</v>
      </c>
    </row>
    <row r="75" spans="1:6" x14ac:dyDescent="0.3">
      <c r="A75" s="33" t="s">
        <v>161</v>
      </c>
      <c r="B75" s="8"/>
      <c r="C75" s="8" t="s">
        <v>162</v>
      </c>
      <c r="D75" s="8">
        <v>200000</v>
      </c>
      <c r="E75" s="8"/>
      <c r="F75" s="38">
        <f t="shared" si="1"/>
        <v>894304</v>
      </c>
    </row>
    <row r="76" spans="1:6" x14ac:dyDescent="0.3">
      <c r="A76" s="33" t="s">
        <v>163</v>
      </c>
      <c r="B76" s="8"/>
      <c r="C76" s="8" t="s">
        <v>79</v>
      </c>
      <c r="D76" s="8">
        <v>11040</v>
      </c>
      <c r="E76" s="8"/>
      <c r="F76" s="38">
        <f t="shared" si="1"/>
        <v>883264</v>
      </c>
    </row>
    <row r="77" spans="1:6" x14ac:dyDescent="0.3">
      <c r="A77" s="33" t="s">
        <v>164</v>
      </c>
      <c r="B77" s="8"/>
      <c r="C77" s="8" t="s">
        <v>79</v>
      </c>
      <c r="D77" s="8">
        <v>10200</v>
      </c>
      <c r="E77" s="8"/>
      <c r="F77" s="38">
        <f t="shared" si="1"/>
        <v>873064</v>
      </c>
    </row>
    <row r="78" spans="1:6" x14ac:dyDescent="0.3">
      <c r="A78" s="33" t="s">
        <v>164</v>
      </c>
      <c r="B78" s="8"/>
      <c r="C78" s="8" t="s">
        <v>69</v>
      </c>
      <c r="D78" s="8">
        <v>5000</v>
      </c>
      <c r="E78" s="8"/>
      <c r="F78" s="38">
        <f t="shared" si="1"/>
        <v>868064</v>
      </c>
    </row>
    <row r="79" spans="1:6" x14ac:dyDescent="0.3">
      <c r="A79" s="33" t="s">
        <v>165</v>
      </c>
      <c r="B79" s="8"/>
      <c r="C79" s="8" t="s">
        <v>79</v>
      </c>
      <c r="D79" s="8">
        <v>13117</v>
      </c>
      <c r="E79" s="8"/>
      <c r="F79" s="38">
        <f t="shared" si="1"/>
        <v>854947</v>
      </c>
    </row>
    <row r="80" spans="1:6" x14ac:dyDescent="0.3">
      <c r="A80" s="33" t="s">
        <v>165</v>
      </c>
      <c r="B80" s="8"/>
      <c r="C80" s="8" t="s">
        <v>79</v>
      </c>
      <c r="D80" s="8">
        <v>35370</v>
      </c>
      <c r="E80" s="8"/>
      <c r="F80" s="38">
        <f t="shared" si="1"/>
        <v>819577</v>
      </c>
    </row>
    <row r="81" spans="1:6" x14ac:dyDescent="0.3">
      <c r="A81" s="33" t="s">
        <v>166</v>
      </c>
      <c r="B81" s="8"/>
      <c r="C81" s="8" t="s">
        <v>79</v>
      </c>
      <c r="D81" s="8">
        <v>37405</v>
      </c>
      <c r="E81" s="8"/>
      <c r="F81" s="38">
        <f t="shared" si="1"/>
        <v>782172</v>
      </c>
    </row>
    <row r="82" spans="1:6" x14ac:dyDescent="0.3">
      <c r="A82" s="33" t="s">
        <v>167</v>
      </c>
      <c r="B82" s="8"/>
      <c r="C82" s="8" t="s">
        <v>79</v>
      </c>
      <c r="D82" s="8">
        <v>5000</v>
      </c>
      <c r="E82" s="8"/>
      <c r="F82" s="38">
        <f t="shared" si="1"/>
        <v>777172</v>
      </c>
    </row>
    <row r="83" spans="1:6" x14ac:dyDescent="0.3">
      <c r="A83" s="33" t="s">
        <v>168</v>
      </c>
      <c r="B83" s="8"/>
      <c r="C83" s="8" t="s">
        <v>169</v>
      </c>
      <c r="D83" s="8">
        <v>200000</v>
      </c>
      <c r="E83" s="8"/>
      <c r="F83" s="38">
        <f t="shared" si="1"/>
        <v>577172</v>
      </c>
    </row>
    <row r="84" spans="1:6" x14ac:dyDescent="0.3">
      <c r="A84" s="33" t="s">
        <v>168</v>
      </c>
      <c r="B84" s="8"/>
      <c r="C84" s="8" t="s">
        <v>79</v>
      </c>
      <c r="D84" s="8">
        <v>23200</v>
      </c>
      <c r="E84" s="8"/>
      <c r="F84" s="38">
        <f t="shared" si="1"/>
        <v>553972</v>
      </c>
    </row>
    <row r="85" spans="1:6" x14ac:dyDescent="0.3">
      <c r="A85" s="33" t="s">
        <v>170</v>
      </c>
      <c r="B85" s="8"/>
      <c r="C85" s="8" t="s">
        <v>118</v>
      </c>
      <c r="D85" s="8">
        <v>40000</v>
      </c>
      <c r="E85" s="8"/>
      <c r="F85" s="38">
        <f t="shared" si="1"/>
        <v>513972</v>
      </c>
    </row>
    <row r="86" spans="1:6" x14ac:dyDescent="0.3">
      <c r="A86" s="33" t="s">
        <v>170</v>
      </c>
      <c r="B86" s="8"/>
      <c r="C86" s="8" t="s">
        <v>171</v>
      </c>
      <c r="D86" s="8">
        <v>20000</v>
      </c>
      <c r="E86" s="8"/>
      <c r="F86" s="38">
        <f t="shared" si="1"/>
        <v>493972</v>
      </c>
    </row>
    <row r="87" spans="1:6" x14ac:dyDescent="0.3">
      <c r="A87" s="33" t="s">
        <v>170</v>
      </c>
      <c r="B87" s="8"/>
      <c r="C87" s="8" t="s">
        <v>69</v>
      </c>
      <c r="D87" s="8">
        <v>20000</v>
      </c>
      <c r="E87" s="8"/>
      <c r="F87" s="38">
        <f t="shared" si="1"/>
        <v>473972</v>
      </c>
    </row>
    <row r="88" spans="1:6" x14ac:dyDescent="0.3">
      <c r="A88" s="33" t="s">
        <v>170</v>
      </c>
      <c r="B88" s="8"/>
      <c r="C88" s="8" t="s">
        <v>111</v>
      </c>
      <c r="D88" s="8">
        <v>30000</v>
      </c>
      <c r="E88" s="8"/>
      <c r="F88" s="38">
        <f t="shared" si="1"/>
        <v>443972</v>
      </c>
    </row>
    <row r="89" spans="1:6" x14ac:dyDescent="0.3">
      <c r="A89" s="33" t="s">
        <v>170</v>
      </c>
      <c r="B89" s="8"/>
      <c r="C89" s="8" t="s">
        <v>101</v>
      </c>
      <c r="D89" s="8">
        <v>100000</v>
      </c>
      <c r="E89" s="8"/>
      <c r="F89" s="38">
        <f t="shared" si="1"/>
        <v>343972</v>
      </c>
    </row>
    <row r="90" spans="1:6" x14ac:dyDescent="0.3">
      <c r="A90" s="33" t="s">
        <v>172</v>
      </c>
      <c r="B90" s="8"/>
      <c r="C90" s="8" t="s">
        <v>173</v>
      </c>
      <c r="D90" s="8">
        <v>100000</v>
      </c>
      <c r="E90" s="8"/>
      <c r="F90" s="38">
        <f t="shared" si="1"/>
        <v>243972</v>
      </c>
    </row>
    <row r="91" spans="1:6" x14ac:dyDescent="0.3">
      <c r="A91" s="33" t="s">
        <v>172</v>
      </c>
      <c r="B91" s="8"/>
      <c r="C91" s="8" t="s">
        <v>174</v>
      </c>
      <c r="D91" s="8">
        <v>213315</v>
      </c>
      <c r="E91" s="8"/>
      <c r="F91" s="38">
        <f t="shared" si="1"/>
        <v>30657</v>
      </c>
    </row>
    <row r="92" spans="1:6" x14ac:dyDescent="0.3">
      <c r="A92" s="33" t="s">
        <v>172</v>
      </c>
      <c r="B92" s="8"/>
      <c r="C92" s="8" t="s">
        <v>175</v>
      </c>
      <c r="D92" s="8">
        <v>200000</v>
      </c>
      <c r="E92" s="8"/>
      <c r="F92" s="38">
        <f t="shared" si="1"/>
        <v>-169343</v>
      </c>
    </row>
    <row r="93" spans="1:6" x14ac:dyDescent="0.3">
      <c r="A93" s="33" t="s">
        <v>176</v>
      </c>
      <c r="B93" s="8"/>
      <c r="C93" s="8" t="s">
        <v>169</v>
      </c>
      <c r="D93" s="8">
        <v>200000</v>
      </c>
      <c r="E93" s="8"/>
      <c r="F93" s="38">
        <f t="shared" si="1"/>
        <v>-369343</v>
      </c>
    </row>
    <row r="94" spans="1:6" x14ac:dyDescent="0.3">
      <c r="A94" s="33" t="s">
        <v>176</v>
      </c>
      <c r="B94" s="8"/>
      <c r="C94" s="8" t="s">
        <v>177</v>
      </c>
      <c r="D94" s="8">
        <v>8380</v>
      </c>
      <c r="E94" s="8"/>
      <c r="F94" s="38">
        <f t="shared" si="1"/>
        <v>-377723</v>
      </c>
    </row>
    <row r="95" spans="1:6" x14ac:dyDescent="0.3">
      <c r="A95" s="33" t="s">
        <v>178</v>
      </c>
      <c r="B95" s="8"/>
      <c r="C95" s="8" t="s">
        <v>179</v>
      </c>
      <c r="D95" s="8">
        <v>5000</v>
      </c>
      <c r="E95" s="8"/>
      <c r="F95" s="38">
        <f t="shared" si="1"/>
        <v>-382723</v>
      </c>
    </row>
    <row r="96" spans="1:6" x14ac:dyDescent="0.3">
      <c r="A96" s="33" t="s">
        <v>178</v>
      </c>
      <c r="B96" s="8"/>
      <c r="C96" s="8" t="s">
        <v>181</v>
      </c>
      <c r="D96" s="8">
        <v>9000</v>
      </c>
      <c r="E96" s="8"/>
      <c r="F96" s="38">
        <f t="shared" si="1"/>
        <v>-391723</v>
      </c>
    </row>
    <row r="97" spans="1:6" x14ac:dyDescent="0.3">
      <c r="A97" s="33" t="s">
        <v>180</v>
      </c>
      <c r="B97" s="8"/>
      <c r="C97" s="8" t="s">
        <v>79</v>
      </c>
      <c r="D97" s="8">
        <v>23820</v>
      </c>
      <c r="E97" s="8"/>
      <c r="F97" s="38">
        <f t="shared" si="1"/>
        <v>-415543</v>
      </c>
    </row>
    <row r="98" spans="1:6" x14ac:dyDescent="0.3">
      <c r="A98" s="33" t="s">
        <v>180</v>
      </c>
      <c r="B98" s="8"/>
      <c r="C98" s="8" t="s">
        <v>79</v>
      </c>
      <c r="D98" s="8">
        <v>29198</v>
      </c>
      <c r="E98" s="8"/>
      <c r="F98" s="38">
        <f t="shared" si="1"/>
        <v>-444741</v>
      </c>
    </row>
    <row r="99" spans="1:6" x14ac:dyDescent="0.3">
      <c r="A99" s="33" t="s">
        <v>180</v>
      </c>
      <c r="B99" s="8"/>
      <c r="C99" s="8" t="s">
        <v>79</v>
      </c>
      <c r="D99" s="8">
        <v>30200</v>
      </c>
      <c r="E99" s="8"/>
      <c r="F99" s="38">
        <f t="shared" si="1"/>
        <v>-474941</v>
      </c>
    </row>
    <row r="100" spans="1:6" x14ac:dyDescent="0.3">
      <c r="A100" s="33" t="s">
        <v>182</v>
      </c>
      <c r="B100" s="8"/>
      <c r="C100" s="8" t="s">
        <v>183</v>
      </c>
      <c r="D100" s="8">
        <v>100000</v>
      </c>
      <c r="E100" s="8"/>
      <c r="F100" s="38">
        <f t="shared" si="1"/>
        <v>-574941</v>
      </c>
    </row>
    <row r="101" spans="1:6" x14ac:dyDescent="0.3">
      <c r="A101" s="8"/>
      <c r="B101" s="8"/>
      <c r="C101" s="39" t="s">
        <v>184</v>
      </c>
      <c r="D101" s="38">
        <v>53346</v>
      </c>
      <c r="E101" s="8"/>
      <c r="F101" s="38">
        <f t="shared" si="1"/>
        <v>-628287</v>
      </c>
    </row>
    <row r="102" spans="1:6" x14ac:dyDescent="0.3">
      <c r="A102" s="8"/>
      <c r="B102" s="8"/>
      <c r="C102" s="39" t="s">
        <v>185</v>
      </c>
      <c r="D102" s="38">
        <v>30600</v>
      </c>
      <c r="E102" s="8"/>
      <c r="F102" s="38">
        <f t="shared" si="1"/>
        <v>-658887</v>
      </c>
    </row>
    <row r="103" spans="1:6" x14ac:dyDescent="0.3">
      <c r="A103" s="8"/>
      <c r="B103" s="8"/>
      <c r="C103" s="39" t="s">
        <v>185</v>
      </c>
      <c r="D103" s="38">
        <v>98966</v>
      </c>
      <c r="E103" s="8"/>
      <c r="F103" s="38">
        <f t="shared" si="1"/>
        <v>-757853</v>
      </c>
    </row>
    <row r="104" spans="1:6" x14ac:dyDescent="0.3">
      <c r="A104" s="8"/>
      <c r="B104" s="8"/>
      <c r="C104" s="39" t="s">
        <v>185</v>
      </c>
      <c r="D104" s="38">
        <v>9588</v>
      </c>
      <c r="E104" s="8"/>
      <c r="F104" s="38">
        <f t="shared" si="1"/>
        <v>-767441</v>
      </c>
    </row>
    <row r="105" spans="1:6" ht="27.6" x14ac:dyDescent="0.3">
      <c r="A105" s="8"/>
      <c r="B105" s="8"/>
      <c r="C105" s="39" t="s">
        <v>186</v>
      </c>
      <c r="D105" s="38">
        <v>22100</v>
      </c>
      <c r="E105" s="8"/>
      <c r="F105" s="38">
        <f t="shared" si="1"/>
        <v>-789541</v>
      </c>
    </row>
    <row r="106" spans="1:6" ht="27.6" x14ac:dyDescent="0.3">
      <c r="A106" s="8"/>
      <c r="B106" s="8"/>
      <c r="C106" s="39" t="s">
        <v>186</v>
      </c>
      <c r="D106" s="38">
        <v>22100</v>
      </c>
      <c r="E106" s="8"/>
      <c r="F106" s="38">
        <f t="shared" si="1"/>
        <v>-811641</v>
      </c>
    </row>
    <row r="107" spans="1:6" x14ac:dyDescent="0.3">
      <c r="A107" s="8"/>
      <c r="B107" s="8"/>
      <c r="C107" s="8" t="s">
        <v>187</v>
      </c>
      <c r="D107" s="8">
        <v>213315</v>
      </c>
      <c r="E107" s="8"/>
      <c r="F107" s="38">
        <f t="shared" si="1"/>
        <v>-1024956</v>
      </c>
    </row>
    <row r="108" spans="1:6" x14ac:dyDescent="0.3">
      <c r="A108" s="8"/>
      <c r="B108" s="8"/>
      <c r="C108" s="8" t="s">
        <v>188</v>
      </c>
      <c r="D108" s="8">
        <v>62000</v>
      </c>
      <c r="E108" s="8"/>
      <c r="F108" s="38">
        <f t="shared" si="1"/>
        <v>-1086956</v>
      </c>
    </row>
    <row r="109" spans="1:6" x14ac:dyDescent="0.3">
      <c r="A109" s="8"/>
      <c r="B109" s="8"/>
      <c r="C109" s="8" t="s">
        <v>148</v>
      </c>
      <c r="D109" s="8">
        <v>42800</v>
      </c>
      <c r="E109" s="8"/>
      <c r="F109" s="38">
        <f t="shared" si="1"/>
        <v>-1129756</v>
      </c>
    </row>
    <row r="110" spans="1:6" x14ac:dyDescent="0.3">
      <c r="A110" s="8"/>
      <c r="B110" s="8"/>
      <c r="C110" s="8" t="s">
        <v>189</v>
      </c>
      <c r="D110" s="8">
        <v>14000</v>
      </c>
      <c r="E110" s="8"/>
      <c r="F110" s="38">
        <f t="shared" si="1"/>
        <v>-1143756</v>
      </c>
    </row>
    <row r="111" spans="1:6" x14ac:dyDescent="0.3">
      <c r="A111" s="8"/>
      <c r="B111" s="8"/>
      <c r="C111" s="8" t="s">
        <v>150</v>
      </c>
      <c r="D111" s="8">
        <v>86370</v>
      </c>
      <c r="E111" s="8"/>
      <c r="F111" s="38">
        <f t="shared" si="1"/>
        <v>-1230126</v>
      </c>
    </row>
    <row r="112" spans="1:6" x14ac:dyDescent="0.3">
      <c r="A112" s="8"/>
      <c r="B112" s="8"/>
      <c r="C112" s="8" t="s">
        <v>150</v>
      </c>
      <c r="D112" s="8">
        <v>37200</v>
      </c>
      <c r="E112" s="8"/>
      <c r="F112" s="38">
        <f t="shared" si="1"/>
        <v>-1267326</v>
      </c>
    </row>
    <row r="113" spans="1:6" x14ac:dyDescent="0.3">
      <c r="A113" s="33" t="s">
        <v>191</v>
      </c>
      <c r="B113" s="8"/>
      <c r="C113" s="8" t="s">
        <v>190</v>
      </c>
      <c r="D113" s="8">
        <v>30000</v>
      </c>
      <c r="E113" s="8"/>
      <c r="F113" s="38">
        <f t="shared" si="1"/>
        <v>-1297326</v>
      </c>
    </row>
    <row r="114" spans="1:6" x14ac:dyDescent="0.3">
      <c r="A114" s="8"/>
      <c r="B114" s="8"/>
      <c r="C114" s="8" t="s">
        <v>192</v>
      </c>
      <c r="D114" s="8">
        <v>110000</v>
      </c>
      <c r="E114" s="8"/>
      <c r="F114" s="38">
        <f t="shared" si="1"/>
        <v>-1407326</v>
      </c>
    </row>
    <row r="115" spans="1:6" ht="28.8" x14ac:dyDescent="0.3">
      <c r="A115" s="8"/>
      <c r="B115" s="8"/>
      <c r="C115" s="37" t="s">
        <v>193</v>
      </c>
      <c r="D115" s="8"/>
      <c r="E115" s="8">
        <v>1000000</v>
      </c>
      <c r="F115" s="38">
        <f t="shared" si="1"/>
        <v>-407326</v>
      </c>
    </row>
    <row r="116" spans="1:6" x14ac:dyDescent="0.3">
      <c r="A116" s="8"/>
      <c r="B116" s="8"/>
      <c r="C116" s="8" t="s">
        <v>194</v>
      </c>
      <c r="D116" s="8">
        <v>48600</v>
      </c>
      <c r="E116" s="8"/>
      <c r="F116" s="38">
        <f t="shared" si="1"/>
        <v>-455926</v>
      </c>
    </row>
    <row r="117" spans="1:6" x14ac:dyDescent="0.3">
      <c r="A117" s="8"/>
      <c r="B117" s="8"/>
      <c r="C117" s="8" t="s">
        <v>195</v>
      </c>
      <c r="D117" s="8">
        <v>28300</v>
      </c>
      <c r="E117" s="8"/>
      <c r="F117" s="38">
        <f t="shared" si="1"/>
        <v>-484226</v>
      </c>
    </row>
    <row r="118" spans="1:6" x14ac:dyDescent="0.3">
      <c r="A118" s="8"/>
      <c r="B118" s="8"/>
      <c r="C118" s="8" t="s">
        <v>196</v>
      </c>
      <c r="D118" s="8">
        <v>24490</v>
      </c>
      <c r="E118" s="8"/>
      <c r="F118" s="38">
        <f t="shared" si="1"/>
        <v>-508716</v>
      </c>
    </row>
    <row r="119" spans="1:6" x14ac:dyDescent="0.3">
      <c r="A119" s="8"/>
      <c r="B119" s="8"/>
      <c r="C119" s="8" t="s">
        <v>197</v>
      </c>
      <c r="D119" s="8">
        <v>10000</v>
      </c>
      <c r="E119" s="8"/>
      <c r="F119" s="38">
        <f t="shared" si="1"/>
        <v>-518716</v>
      </c>
    </row>
    <row r="120" spans="1:6" x14ac:dyDescent="0.3">
      <c r="A120" s="8"/>
      <c r="B120" s="8"/>
      <c r="C120" s="8" t="s">
        <v>84</v>
      </c>
      <c r="D120" s="8">
        <v>10000</v>
      </c>
      <c r="E120" s="8"/>
      <c r="F120" s="38">
        <f t="shared" si="1"/>
        <v>-528716</v>
      </c>
    </row>
    <row r="121" spans="1:6" x14ac:dyDescent="0.3">
      <c r="A121" s="8"/>
      <c r="B121" s="8"/>
      <c r="C121" s="8" t="s">
        <v>198</v>
      </c>
      <c r="D121" s="8">
        <v>4000</v>
      </c>
      <c r="E121" s="8"/>
      <c r="F121" s="38">
        <f t="shared" si="1"/>
        <v>-532716</v>
      </c>
    </row>
    <row r="122" spans="1:6" x14ac:dyDescent="0.3">
      <c r="A122" s="8"/>
      <c r="B122" s="8"/>
      <c r="C122" s="8" t="s">
        <v>199</v>
      </c>
      <c r="D122" s="8">
        <v>18000</v>
      </c>
      <c r="E122" s="8"/>
      <c r="F122" s="38">
        <f t="shared" si="1"/>
        <v>-550716</v>
      </c>
    </row>
    <row r="123" spans="1:6" x14ac:dyDescent="0.3">
      <c r="A123" s="8"/>
      <c r="B123" s="8"/>
      <c r="C123" s="8" t="s">
        <v>200</v>
      </c>
      <c r="D123" s="8">
        <v>15090</v>
      </c>
      <c r="E123" s="8"/>
      <c r="F123" s="38">
        <f t="shared" si="1"/>
        <v>-565806</v>
      </c>
    </row>
    <row r="124" spans="1:6" x14ac:dyDescent="0.3">
      <c r="A124" s="8"/>
      <c r="B124" s="8"/>
      <c r="C124" s="8" t="s">
        <v>201</v>
      </c>
      <c r="D124" s="8">
        <v>15000</v>
      </c>
      <c r="E124" s="8"/>
      <c r="F124" s="38">
        <f t="shared" si="1"/>
        <v>-580806</v>
      </c>
    </row>
    <row r="125" spans="1:6" x14ac:dyDescent="0.3">
      <c r="A125" s="8"/>
      <c r="B125" s="8"/>
      <c r="C125" s="8" t="s">
        <v>201</v>
      </c>
      <c r="D125" s="8">
        <v>18000</v>
      </c>
      <c r="E125" s="8"/>
      <c r="F125" s="38">
        <f t="shared" si="1"/>
        <v>-598806</v>
      </c>
    </row>
    <row r="126" spans="1:6" x14ac:dyDescent="0.3">
      <c r="A126" s="8"/>
      <c r="B126" s="8"/>
      <c r="C126" s="8" t="s">
        <v>202</v>
      </c>
      <c r="D126" s="8">
        <v>3350</v>
      </c>
      <c r="E126" s="8"/>
      <c r="F126" s="38">
        <f t="shared" si="1"/>
        <v>-602156</v>
      </c>
    </row>
    <row r="127" spans="1:6" x14ac:dyDescent="0.3">
      <c r="A127" s="8"/>
      <c r="B127" s="8"/>
      <c r="C127" s="8" t="s">
        <v>203</v>
      </c>
      <c r="D127" s="8">
        <v>240000</v>
      </c>
      <c r="E127" s="8"/>
      <c r="F127" s="38">
        <f t="shared" si="1"/>
        <v>-842156</v>
      </c>
    </row>
    <row r="128" spans="1:6" x14ac:dyDescent="0.3">
      <c r="A128" s="8"/>
      <c r="B128" s="8"/>
      <c r="C128" s="8" t="s">
        <v>204</v>
      </c>
      <c r="D128" s="8">
        <v>200000</v>
      </c>
      <c r="E128" s="8"/>
      <c r="F128" s="38">
        <f t="shared" si="1"/>
        <v>-1042156</v>
      </c>
    </row>
    <row r="129" spans="1:6" x14ac:dyDescent="0.3">
      <c r="A129" s="8"/>
      <c r="B129" s="8"/>
      <c r="C129" s="8" t="s">
        <v>205</v>
      </c>
      <c r="D129" s="8">
        <v>90000</v>
      </c>
      <c r="E129" s="8"/>
      <c r="F129" s="38">
        <f t="shared" si="1"/>
        <v>-1132156</v>
      </c>
    </row>
    <row r="130" spans="1:6" x14ac:dyDescent="0.3">
      <c r="A130" s="8"/>
      <c r="B130" s="8"/>
      <c r="C130" s="8" t="s">
        <v>206</v>
      </c>
      <c r="D130" s="8">
        <v>200000</v>
      </c>
      <c r="E130" s="8"/>
      <c r="F130" s="38">
        <f t="shared" si="1"/>
        <v>-1332156</v>
      </c>
    </row>
    <row r="131" spans="1:6" x14ac:dyDescent="0.3">
      <c r="A131" s="8"/>
      <c r="B131" s="8"/>
      <c r="C131" s="8" t="s">
        <v>207</v>
      </c>
      <c r="D131" s="8">
        <v>30000</v>
      </c>
      <c r="E131" s="8"/>
      <c r="F131" s="38">
        <f t="shared" si="1"/>
        <v>-1362156</v>
      </c>
    </row>
    <row r="132" spans="1:6" x14ac:dyDescent="0.3">
      <c r="A132" s="8"/>
      <c r="B132" s="8"/>
      <c r="C132" s="8" t="s">
        <v>208</v>
      </c>
      <c r="D132" s="8">
        <v>100000</v>
      </c>
      <c r="E132" s="8"/>
      <c r="F132" s="38">
        <f t="shared" si="1"/>
        <v>-1462156</v>
      </c>
    </row>
    <row r="133" spans="1:6" x14ac:dyDescent="0.3">
      <c r="A133" s="8"/>
      <c r="B133" s="8"/>
      <c r="C133" s="8" t="s">
        <v>207</v>
      </c>
      <c r="D133" s="8">
        <v>18000</v>
      </c>
      <c r="E133" s="8"/>
      <c r="F133" s="38">
        <f t="shared" si="1"/>
        <v>-1480156</v>
      </c>
    </row>
    <row r="134" spans="1:6" x14ac:dyDescent="0.3">
      <c r="A134" s="8"/>
      <c r="B134" s="8"/>
      <c r="C134" s="8" t="s">
        <v>209</v>
      </c>
      <c r="D134" s="8">
        <v>89000</v>
      </c>
      <c r="E134" s="8"/>
      <c r="F134" s="38">
        <f t="shared" si="1"/>
        <v>-1569156</v>
      </c>
    </row>
    <row r="135" spans="1:6" x14ac:dyDescent="0.3">
      <c r="A135" s="8"/>
      <c r="B135" s="8"/>
      <c r="C135" s="8" t="s">
        <v>210</v>
      </c>
      <c r="D135" s="8">
        <v>25000</v>
      </c>
      <c r="E135" s="8"/>
      <c r="F135" s="38">
        <f t="shared" si="1"/>
        <v>-1594156</v>
      </c>
    </row>
    <row r="136" spans="1:6" x14ac:dyDescent="0.3">
      <c r="A136" s="8"/>
      <c r="B136" s="8"/>
      <c r="C136" s="8" t="s">
        <v>211</v>
      </c>
      <c r="D136" s="8"/>
      <c r="E136" s="8">
        <v>2345000</v>
      </c>
      <c r="F136" s="38">
        <f t="shared" si="1"/>
        <v>750844</v>
      </c>
    </row>
    <row r="137" spans="1:6" x14ac:dyDescent="0.3">
      <c r="A137" s="8"/>
      <c r="B137" s="8"/>
      <c r="C137" s="8" t="s">
        <v>212</v>
      </c>
      <c r="D137" s="8"/>
      <c r="E137" s="8">
        <v>379295</v>
      </c>
      <c r="F137" s="38">
        <f t="shared" si="1"/>
        <v>1130139</v>
      </c>
    </row>
    <row r="138" spans="1:6" x14ac:dyDescent="0.3">
      <c r="A138" s="8"/>
      <c r="B138" s="8"/>
      <c r="C138" s="8" t="s">
        <v>213</v>
      </c>
      <c r="D138" s="8"/>
      <c r="E138" s="8">
        <v>400000</v>
      </c>
      <c r="F138" s="38">
        <f t="shared" si="1"/>
        <v>1530139</v>
      </c>
    </row>
    <row r="139" spans="1:6" x14ac:dyDescent="0.3">
      <c r="A139" s="8"/>
      <c r="B139" s="8"/>
      <c r="C139" s="8" t="s">
        <v>214</v>
      </c>
      <c r="D139" s="8">
        <v>309000</v>
      </c>
      <c r="E139" s="8"/>
      <c r="F139" s="38">
        <f t="shared" si="1"/>
        <v>1221139</v>
      </c>
    </row>
    <row r="140" spans="1:6" x14ac:dyDescent="0.3">
      <c r="A140" s="8"/>
      <c r="B140" s="8"/>
      <c r="C140" s="8" t="s">
        <v>215</v>
      </c>
      <c r="D140" s="8">
        <v>150000</v>
      </c>
      <c r="E140" s="8"/>
      <c r="F140" s="38">
        <f t="shared" si="1"/>
        <v>1071139</v>
      </c>
    </row>
    <row r="141" spans="1:6" x14ac:dyDescent="0.3">
      <c r="A141" s="8"/>
      <c r="B141" s="8"/>
      <c r="C141" s="8" t="s">
        <v>216</v>
      </c>
      <c r="D141" s="8">
        <v>150000</v>
      </c>
      <c r="E141" s="8"/>
      <c r="F141" s="38">
        <f t="shared" si="1"/>
        <v>921139</v>
      </c>
    </row>
    <row r="142" spans="1:6" x14ac:dyDescent="0.3">
      <c r="A142" s="8"/>
      <c r="B142" s="8"/>
      <c r="C142" s="8" t="s">
        <v>217</v>
      </c>
      <c r="D142" s="8">
        <v>100000</v>
      </c>
      <c r="E142" s="8"/>
      <c r="F142" s="38">
        <f t="shared" si="1"/>
        <v>821139</v>
      </c>
    </row>
    <row r="143" spans="1:6" x14ac:dyDescent="0.3">
      <c r="A143" s="8"/>
      <c r="B143" s="8"/>
      <c r="C143" s="8" t="s">
        <v>221</v>
      </c>
      <c r="D143" s="8">
        <v>39000</v>
      </c>
      <c r="E143" s="8"/>
      <c r="F143" s="38">
        <f t="shared" si="1"/>
        <v>782139</v>
      </c>
    </row>
    <row r="144" spans="1:6" x14ac:dyDescent="0.3">
      <c r="A144" s="8"/>
      <c r="B144" s="8"/>
      <c r="C144" s="8" t="s">
        <v>218</v>
      </c>
      <c r="D144" s="8">
        <v>175000</v>
      </c>
      <c r="E144" s="8"/>
      <c r="F144" s="38">
        <f t="shared" si="1"/>
        <v>607139</v>
      </c>
    </row>
    <row r="145" spans="1:6" x14ac:dyDescent="0.3">
      <c r="A145" s="8"/>
      <c r="B145" s="8"/>
      <c r="C145" s="8" t="s">
        <v>219</v>
      </c>
      <c r="D145" s="8">
        <v>20000</v>
      </c>
      <c r="E145" s="8"/>
      <c r="F145" s="38">
        <f t="shared" si="1"/>
        <v>587139</v>
      </c>
    </row>
    <row r="146" spans="1:6" x14ac:dyDescent="0.3">
      <c r="A146" s="8"/>
      <c r="B146" s="8"/>
      <c r="C146" s="8" t="s">
        <v>220</v>
      </c>
      <c r="D146" s="8">
        <v>50000</v>
      </c>
      <c r="E146" s="8"/>
      <c r="F146" s="38">
        <f t="shared" si="1"/>
        <v>537139</v>
      </c>
    </row>
    <row r="147" spans="1:6" x14ac:dyDescent="0.3">
      <c r="A147" s="8"/>
      <c r="B147" s="8"/>
      <c r="C147" s="8" t="s">
        <v>222</v>
      </c>
      <c r="D147" s="8">
        <v>30000</v>
      </c>
      <c r="E147" s="8"/>
      <c r="F147" s="38">
        <f t="shared" si="1"/>
        <v>507139</v>
      </c>
    </row>
    <row r="148" spans="1:6" x14ac:dyDescent="0.3">
      <c r="A148" s="8"/>
      <c r="B148" s="8"/>
      <c r="C148" s="8" t="s">
        <v>222</v>
      </c>
      <c r="D148" s="8">
        <v>10000</v>
      </c>
      <c r="E148" s="8"/>
      <c r="F148" s="38">
        <f t="shared" si="1"/>
        <v>497139</v>
      </c>
    </row>
    <row r="149" spans="1:6" x14ac:dyDescent="0.3">
      <c r="A149" s="8"/>
      <c r="B149" s="8"/>
      <c r="C149" s="8" t="s">
        <v>223</v>
      </c>
      <c r="D149" s="8">
        <v>150000</v>
      </c>
      <c r="E149" s="8"/>
      <c r="F149" s="38">
        <f t="shared" si="1"/>
        <v>347139</v>
      </c>
    </row>
    <row r="150" spans="1:6" x14ac:dyDescent="0.3">
      <c r="A150" s="8"/>
      <c r="B150" s="8"/>
      <c r="C150" s="8" t="s">
        <v>223</v>
      </c>
      <c r="D150" s="8">
        <v>28000</v>
      </c>
      <c r="E150" s="8"/>
      <c r="F150" s="38">
        <f t="shared" si="1"/>
        <v>319139</v>
      </c>
    </row>
    <row r="151" spans="1:6" x14ac:dyDescent="0.3">
      <c r="A151" s="8"/>
      <c r="B151" s="8"/>
      <c r="C151" s="8" t="s">
        <v>224</v>
      </c>
      <c r="D151" s="8"/>
      <c r="E151" s="8">
        <v>250000</v>
      </c>
      <c r="F151" s="38">
        <f t="shared" si="1"/>
        <v>569139</v>
      </c>
    </row>
    <row r="152" spans="1:6" x14ac:dyDescent="0.3">
      <c r="A152" s="8"/>
      <c r="B152" s="8"/>
      <c r="C152" s="8" t="s">
        <v>225</v>
      </c>
      <c r="D152" s="8"/>
      <c r="E152" s="8">
        <v>300000</v>
      </c>
      <c r="F152" s="38">
        <f t="shared" si="1"/>
        <v>869139</v>
      </c>
    </row>
    <row r="153" spans="1:6" x14ac:dyDescent="0.3">
      <c r="A153" s="8"/>
      <c r="B153" s="8"/>
      <c r="C153" s="8" t="s">
        <v>222</v>
      </c>
      <c r="D153" s="8">
        <v>50000</v>
      </c>
      <c r="E153" s="8"/>
      <c r="F153" s="38">
        <f t="shared" si="1"/>
        <v>819139</v>
      </c>
    </row>
    <row r="154" spans="1:6" x14ac:dyDescent="0.3">
      <c r="A154" s="8"/>
      <c r="B154" s="8"/>
      <c r="C154" s="8" t="s">
        <v>226</v>
      </c>
      <c r="D154" s="8"/>
      <c r="E154" s="8">
        <v>60000</v>
      </c>
      <c r="F154" s="38">
        <f t="shared" si="1"/>
        <v>879139</v>
      </c>
    </row>
    <row r="155" spans="1:6" x14ac:dyDescent="0.3">
      <c r="A155" s="8"/>
      <c r="B155" s="8"/>
      <c r="C155" s="8" t="s">
        <v>152</v>
      </c>
      <c r="D155" s="8"/>
      <c r="E155" s="8">
        <v>50000</v>
      </c>
      <c r="F155" s="38">
        <f t="shared" si="1"/>
        <v>929139</v>
      </c>
    </row>
    <row r="156" spans="1:6" x14ac:dyDescent="0.3">
      <c r="A156" s="8"/>
      <c r="B156" s="8"/>
      <c r="C156" s="8" t="s">
        <v>227</v>
      </c>
      <c r="D156" s="8">
        <v>15000</v>
      </c>
      <c r="E156" s="8"/>
      <c r="F156" s="38">
        <f t="shared" si="1"/>
        <v>914139</v>
      </c>
    </row>
    <row r="157" spans="1:6" x14ac:dyDescent="0.3">
      <c r="A157" s="8"/>
      <c r="B157" s="8"/>
      <c r="C157" s="8" t="s">
        <v>228</v>
      </c>
      <c r="D157" s="8">
        <v>15950</v>
      </c>
      <c r="E157" s="8"/>
      <c r="F157" s="38">
        <f t="shared" si="1"/>
        <v>898189</v>
      </c>
    </row>
    <row r="158" spans="1:6" x14ac:dyDescent="0.3">
      <c r="A158" s="8"/>
      <c r="B158" s="8"/>
      <c r="C158" s="8" t="s">
        <v>229</v>
      </c>
      <c r="D158" s="8">
        <v>11200</v>
      </c>
      <c r="E158" s="8"/>
      <c r="F158" s="38">
        <f t="shared" si="1"/>
        <v>886989</v>
      </c>
    </row>
    <row r="159" spans="1:6" x14ac:dyDescent="0.3">
      <c r="A159" s="8"/>
      <c r="B159" s="8"/>
      <c r="C159" s="8" t="s">
        <v>230</v>
      </c>
      <c r="D159" s="8">
        <v>19950</v>
      </c>
      <c r="E159" s="8"/>
      <c r="F159" s="38">
        <f t="shared" si="1"/>
        <v>867039</v>
      </c>
    </row>
    <row r="160" spans="1:6" x14ac:dyDescent="0.3">
      <c r="A160" s="8"/>
      <c r="B160" s="8"/>
      <c r="C160" s="8" t="s">
        <v>222</v>
      </c>
      <c r="D160" s="8">
        <v>60000</v>
      </c>
      <c r="E160" s="8"/>
      <c r="F160" s="38">
        <f t="shared" si="1"/>
        <v>807039</v>
      </c>
    </row>
    <row r="161" spans="1:6" x14ac:dyDescent="0.3">
      <c r="A161" s="8"/>
      <c r="B161" s="8"/>
      <c r="C161" s="8" t="s">
        <v>231</v>
      </c>
      <c r="D161" s="8">
        <v>25000</v>
      </c>
      <c r="E161" s="8"/>
      <c r="F161" s="38">
        <f t="shared" si="1"/>
        <v>782039</v>
      </c>
    </row>
    <row r="162" spans="1:6" x14ac:dyDescent="0.3">
      <c r="A162" s="8"/>
      <c r="B162" s="8"/>
      <c r="C162" s="8" t="s">
        <v>232</v>
      </c>
      <c r="D162" s="8">
        <v>90000</v>
      </c>
      <c r="E162" s="8"/>
      <c r="F162" s="38">
        <f t="shared" si="1"/>
        <v>692039</v>
      </c>
    </row>
    <row r="163" spans="1:6" x14ac:dyDescent="0.3">
      <c r="A163" s="8"/>
      <c r="B163" s="8"/>
      <c r="C163" s="8" t="s">
        <v>234</v>
      </c>
      <c r="D163" s="8">
        <v>250000</v>
      </c>
      <c r="E163" s="8"/>
      <c r="F163" s="38">
        <f t="shared" si="1"/>
        <v>442039</v>
      </c>
    </row>
    <row r="164" spans="1:6" x14ac:dyDescent="0.3">
      <c r="A164" s="8"/>
      <c r="B164" s="8"/>
      <c r="C164" s="8" t="s">
        <v>233</v>
      </c>
      <c r="D164" s="8">
        <v>50000</v>
      </c>
      <c r="E164" s="8"/>
      <c r="F164" s="38">
        <f t="shared" si="1"/>
        <v>392039</v>
      </c>
    </row>
    <row r="165" spans="1:6" x14ac:dyDescent="0.3">
      <c r="A165" s="8"/>
      <c r="B165" s="8"/>
      <c r="C165" s="8" t="s">
        <v>235</v>
      </c>
      <c r="D165" s="8">
        <v>4700</v>
      </c>
      <c r="E165" s="8"/>
      <c r="F165" s="38">
        <f t="shared" si="1"/>
        <v>387339</v>
      </c>
    </row>
    <row r="166" spans="1:6" x14ac:dyDescent="0.3">
      <c r="A166" s="8"/>
      <c r="B166" s="8"/>
      <c r="C166" s="8" t="s">
        <v>228</v>
      </c>
      <c r="D166" s="8">
        <v>16000</v>
      </c>
      <c r="E166" s="8"/>
      <c r="F166" s="38">
        <f t="shared" si="1"/>
        <v>371339</v>
      </c>
    </row>
    <row r="167" spans="1:6" x14ac:dyDescent="0.3">
      <c r="A167" s="8"/>
      <c r="B167" s="8"/>
      <c r="C167" s="8" t="s">
        <v>236</v>
      </c>
      <c r="D167" s="8">
        <v>10000</v>
      </c>
      <c r="E167" s="8"/>
      <c r="F167" s="38">
        <f t="shared" si="1"/>
        <v>361339</v>
      </c>
    </row>
    <row r="168" spans="1:6" x14ac:dyDescent="0.3">
      <c r="A168" s="8"/>
      <c r="B168" s="8"/>
      <c r="C168" s="8" t="s">
        <v>237</v>
      </c>
      <c r="D168" s="8">
        <v>15000</v>
      </c>
      <c r="E168" s="8"/>
      <c r="F168" s="38">
        <f t="shared" si="1"/>
        <v>346339</v>
      </c>
    </row>
    <row r="169" spans="1:6" x14ac:dyDescent="0.3">
      <c r="A169" s="8"/>
      <c r="B169" s="8"/>
      <c r="C169" s="8" t="s">
        <v>238</v>
      </c>
      <c r="D169" s="8">
        <v>33000</v>
      </c>
      <c r="E169" s="8"/>
      <c r="F169" s="38">
        <f t="shared" si="1"/>
        <v>313339</v>
      </c>
    </row>
    <row r="170" spans="1:6" x14ac:dyDescent="0.3">
      <c r="A170" s="3"/>
      <c r="B170" s="3"/>
      <c r="C170" s="3" t="s">
        <v>239</v>
      </c>
      <c r="D170" s="4">
        <v>75000</v>
      </c>
      <c r="E170" s="4"/>
      <c r="F170" s="38">
        <f t="shared" si="1"/>
        <v>238339</v>
      </c>
    </row>
    <row r="171" spans="1:6" x14ac:dyDescent="0.3">
      <c r="A171" s="3"/>
      <c r="B171" s="3"/>
      <c r="C171" s="3" t="s">
        <v>240</v>
      </c>
      <c r="D171" s="4">
        <f>4168+1570</f>
        <v>5738</v>
      </c>
      <c r="E171" s="4"/>
      <c r="F171" s="38">
        <f t="shared" si="1"/>
        <v>232601</v>
      </c>
    </row>
    <row r="172" spans="1:6" x14ac:dyDescent="0.3">
      <c r="A172" s="3"/>
      <c r="B172" s="3"/>
      <c r="C172" s="3" t="s">
        <v>241</v>
      </c>
      <c r="D172" s="4">
        <v>20000</v>
      </c>
      <c r="E172" s="4"/>
      <c r="F172" s="38">
        <f t="shared" si="1"/>
        <v>212601</v>
      </c>
    </row>
    <row r="173" spans="1:6" x14ac:dyDescent="0.3">
      <c r="A173" s="3"/>
      <c r="B173" s="3"/>
      <c r="C173" s="3" t="s">
        <v>242</v>
      </c>
      <c r="D173" s="4">
        <v>120000</v>
      </c>
      <c r="E173" s="4"/>
      <c r="F173" s="38">
        <f t="shared" si="1"/>
        <v>92601</v>
      </c>
    </row>
    <row r="174" spans="1:6" x14ac:dyDescent="0.3">
      <c r="A174" s="3"/>
      <c r="B174" s="3"/>
      <c r="C174" s="3" t="s">
        <v>243</v>
      </c>
      <c r="D174" s="4">
        <v>10000</v>
      </c>
      <c r="E174" s="4"/>
      <c r="F174" s="38">
        <f t="shared" si="1"/>
        <v>82601</v>
      </c>
    </row>
    <row r="175" spans="1:6" x14ac:dyDescent="0.3">
      <c r="A175" s="3"/>
      <c r="B175" s="3"/>
      <c r="C175" s="3" t="s">
        <v>244</v>
      </c>
      <c r="D175" s="4"/>
      <c r="E175" s="4">
        <v>20000</v>
      </c>
      <c r="F175" s="38">
        <f t="shared" si="1"/>
        <v>102601</v>
      </c>
    </row>
    <row r="176" spans="1:6" x14ac:dyDescent="0.3">
      <c r="A176" s="3"/>
      <c r="B176" s="3"/>
      <c r="C176" s="3" t="s">
        <v>245</v>
      </c>
      <c r="D176" s="4">
        <v>16500</v>
      </c>
      <c r="E176" s="4"/>
      <c r="F176" s="38">
        <f t="shared" si="1"/>
        <v>86101</v>
      </c>
    </row>
    <row r="177" spans="1:6" x14ac:dyDescent="0.3">
      <c r="A177" s="3"/>
      <c r="B177" s="3"/>
      <c r="C177" s="3" t="s">
        <v>246</v>
      </c>
      <c r="D177" s="4">
        <v>50000</v>
      </c>
      <c r="E177" s="4"/>
      <c r="F177" s="38">
        <f t="shared" si="1"/>
        <v>36101</v>
      </c>
    </row>
    <row r="178" spans="1:6" x14ac:dyDescent="0.3">
      <c r="A178" s="3"/>
      <c r="B178" s="3"/>
      <c r="C178" s="3" t="s">
        <v>247</v>
      </c>
      <c r="D178" s="4">
        <v>18040</v>
      </c>
      <c r="E178" s="4"/>
      <c r="F178" s="38">
        <f t="shared" si="1"/>
        <v>18061</v>
      </c>
    </row>
    <row r="179" spans="1:6" x14ac:dyDescent="0.3">
      <c r="A179" s="3"/>
      <c r="B179" s="3"/>
      <c r="C179" s="3" t="s">
        <v>248</v>
      </c>
      <c r="D179" s="4">
        <v>6570</v>
      </c>
      <c r="E179" s="4"/>
      <c r="F179" s="38">
        <f t="shared" si="1"/>
        <v>11491</v>
      </c>
    </row>
    <row r="180" spans="1:6" x14ac:dyDescent="0.3">
      <c r="A180" s="3"/>
      <c r="B180" s="3"/>
      <c r="C180" s="3" t="s">
        <v>249</v>
      </c>
      <c r="D180" s="4">
        <v>10000</v>
      </c>
      <c r="E180" s="4"/>
      <c r="F180" s="38">
        <f t="shared" si="1"/>
        <v>1491</v>
      </c>
    </row>
    <row r="181" spans="1:6" x14ac:dyDescent="0.3">
      <c r="A181" s="3"/>
      <c r="B181" s="3"/>
      <c r="C181" s="3" t="s">
        <v>250</v>
      </c>
      <c r="D181" s="4">
        <v>7190</v>
      </c>
      <c r="E181" s="4"/>
      <c r="F181" s="38">
        <f t="shared" si="1"/>
        <v>-5699</v>
      </c>
    </row>
    <row r="182" spans="1:6" x14ac:dyDescent="0.3">
      <c r="A182" s="3"/>
      <c r="B182" s="3"/>
      <c r="C182" s="3" t="s">
        <v>251</v>
      </c>
      <c r="D182" s="4">
        <v>45000</v>
      </c>
      <c r="E182" s="4"/>
      <c r="F182" s="38">
        <f t="shared" si="1"/>
        <v>-50699</v>
      </c>
    </row>
    <row r="183" spans="1:6" x14ac:dyDescent="0.3">
      <c r="A183" s="3"/>
      <c r="B183" s="3"/>
      <c r="C183" s="3" t="s">
        <v>252</v>
      </c>
      <c r="D183" s="4">
        <v>4775</v>
      </c>
      <c r="E183" s="4"/>
      <c r="F183" s="38">
        <f t="shared" si="1"/>
        <v>-55474</v>
      </c>
    </row>
    <row r="184" spans="1:6" x14ac:dyDescent="0.3">
      <c r="A184" s="3"/>
      <c r="B184" s="3"/>
      <c r="C184" s="3" t="s">
        <v>267</v>
      </c>
      <c r="D184" s="4"/>
      <c r="E184" s="4">
        <v>451000</v>
      </c>
      <c r="F184" s="38">
        <f t="shared" si="1"/>
        <v>395526</v>
      </c>
    </row>
    <row r="185" spans="1:6" x14ac:dyDescent="0.3">
      <c r="A185" s="3"/>
      <c r="B185" s="3"/>
      <c r="C185" s="3" t="s">
        <v>253</v>
      </c>
      <c r="D185" s="4">
        <v>60000</v>
      </c>
      <c r="E185" s="4"/>
      <c r="F185" s="38">
        <f t="shared" si="1"/>
        <v>335526</v>
      </c>
    </row>
    <row r="186" spans="1:6" x14ac:dyDescent="0.3">
      <c r="A186" s="3"/>
      <c r="B186" s="3"/>
      <c r="C186" s="3" t="s">
        <v>254</v>
      </c>
      <c r="D186" s="4">
        <v>30000</v>
      </c>
      <c r="E186" s="4"/>
      <c r="F186" s="38">
        <f t="shared" si="1"/>
        <v>305526</v>
      </c>
    </row>
    <row r="187" spans="1:6" x14ac:dyDescent="0.3">
      <c r="A187" s="3"/>
      <c r="B187" s="3"/>
      <c r="C187" s="3" t="s">
        <v>255</v>
      </c>
      <c r="D187" s="4">
        <v>100000</v>
      </c>
      <c r="E187" s="4"/>
      <c r="F187" s="38">
        <f t="shared" si="1"/>
        <v>205526</v>
      </c>
    </row>
    <row r="188" spans="1:6" x14ac:dyDescent="0.3">
      <c r="A188" s="3"/>
      <c r="B188" s="3"/>
      <c r="C188" s="3" t="s">
        <v>256</v>
      </c>
      <c r="D188" s="4">
        <v>100000</v>
      </c>
      <c r="E188" s="4"/>
      <c r="F188" s="38">
        <f t="shared" si="1"/>
        <v>105526</v>
      </c>
    </row>
    <row r="189" spans="1:6" x14ac:dyDescent="0.3">
      <c r="A189" s="3"/>
      <c r="B189" s="3"/>
      <c r="C189" s="3" t="s">
        <v>257</v>
      </c>
      <c r="D189" s="4">
        <v>75000</v>
      </c>
      <c r="E189" s="4"/>
      <c r="F189" s="38">
        <f t="shared" si="1"/>
        <v>30526</v>
      </c>
    </row>
    <row r="190" spans="1:6" x14ac:dyDescent="0.3">
      <c r="A190" s="3"/>
      <c r="B190" s="3"/>
      <c r="C190" s="3" t="s">
        <v>258</v>
      </c>
      <c r="D190" s="4">
        <v>30000</v>
      </c>
      <c r="E190" s="4"/>
      <c r="F190" s="38">
        <f t="shared" si="1"/>
        <v>526</v>
      </c>
    </row>
    <row r="191" spans="1:6" x14ac:dyDescent="0.3">
      <c r="A191" s="3"/>
      <c r="B191" s="3"/>
      <c r="C191" s="3" t="s">
        <v>259</v>
      </c>
      <c r="D191" s="4">
        <v>100000</v>
      </c>
      <c r="E191" s="4"/>
      <c r="F191" s="38">
        <f t="shared" si="1"/>
        <v>-99474</v>
      </c>
    </row>
    <row r="192" spans="1:6" x14ac:dyDescent="0.3">
      <c r="A192" s="3"/>
      <c r="B192" s="3"/>
      <c r="C192" s="3" t="s">
        <v>260</v>
      </c>
      <c r="D192" s="4">
        <v>10020</v>
      </c>
      <c r="E192" s="4"/>
      <c r="F192" s="38">
        <f t="shared" si="1"/>
        <v>-109494</v>
      </c>
    </row>
    <row r="193" spans="1:6" x14ac:dyDescent="0.3">
      <c r="A193" s="3"/>
      <c r="B193" s="3"/>
      <c r="C193" s="3" t="s">
        <v>83</v>
      </c>
      <c r="D193" s="4">
        <v>3000</v>
      </c>
      <c r="E193" s="4"/>
      <c r="F193" s="38">
        <f t="shared" si="1"/>
        <v>-112494</v>
      </c>
    </row>
    <row r="194" spans="1:6" x14ac:dyDescent="0.3">
      <c r="A194" s="3"/>
      <c r="B194" s="3"/>
      <c r="C194" s="3" t="s">
        <v>261</v>
      </c>
      <c r="D194" s="4">
        <v>30000</v>
      </c>
      <c r="E194" s="4"/>
      <c r="F194" s="38">
        <f t="shared" si="1"/>
        <v>-142494</v>
      </c>
    </row>
    <row r="195" spans="1:6" x14ac:dyDescent="0.3">
      <c r="A195" s="3"/>
      <c r="B195" s="3"/>
      <c r="C195" s="3" t="s">
        <v>262</v>
      </c>
      <c r="D195" s="4"/>
      <c r="E195" s="4">
        <v>142500</v>
      </c>
      <c r="F195" s="38">
        <f t="shared" si="1"/>
        <v>6</v>
      </c>
    </row>
    <row r="196" spans="1:6" x14ac:dyDescent="0.3">
      <c r="A196" s="3"/>
      <c r="B196" s="3"/>
      <c r="C196" s="3"/>
      <c r="D196" s="4"/>
      <c r="E196" s="4"/>
      <c r="F196" s="3"/>
    </row>
    <row r="197" spans="1:6" x14ac:dyDescent="0.3">
      <c r="A197" s="3"/>
      <c r="B197" s="3"/>
      <c r="C197" s="3" t="s">
        <v>263</v>
      </c>
      <c r="D197" s="4">
        <v>500000</v>
      </c>
      <c r="E197" s="4"/>
      <c r="F197" s="38">
        <f t="shared" si="1"/>
        <v>-500000</v>
      </c>
    </row>
    <row r="198" spans="1:6" ht="43.2" x14ac:dyDescent="0.3">
      <c r="A198" s="3"/>
      <c r="B198" s="3" t="s">
        <v>265</v>
      </c>
      <c r="C198" s="16" t="s">
        <v>264</v>
      </c>
      <c r="D198" s="4"/>
      <c r="E198" s="8">
        <v>300000</v>
      </c>
      <c r="F198" s="38">
        <f t="shared" si="1"/>
        <v>-200000</v>
      </c>
    </row>
    <row r="199" spans="1:6" x14ac:dyDescent="0.3">
      <c r="A199" s="3"/>
      <c r="B199" s="3"/>
      <c r="C199" s="3" t="s">
        <v>266</v>
      </c>
      <c r="D199" s="4">
        <v>50000</v>
      </c>
      <c r="E199" s="4"/>
      <c r="F199" s="38">
        <f t="shared" si="1"/>
        <v>-250000</v>
      </c>
    </row>
    <row r="200" spans="1:6" x14ac:dyDescent="0.3">
      <c r="A200" s="3"/>
      <c r="B200" s="3"/>
      <c r="C200" s="3" t="s">
        <v>268</v>
      </c>
      <c r="D200" s="4">
        <v>20000</v>
      </c>
      <c r="E200" s="4"/>
      <c r="F200" s="38">
        <f t="shared" si="1"/>
        <v>-270000</v>
      </c>
    </row>
    <row r="201" spans="1:6" x14ac:dyDescent="0.3">
      <c r="A201" s="3"/>
      <c r="B201" s="3"/>
      <c r="C201" s="3" t="s">
        <v>83</v>
      </c>
      <c r="D201" s="4">
        <v>2000</v>
      </c>
      <c r="E201" s="4"/>
      <c r="F201" s="38">
        <f t="shared" si="1"/>
        <v>-272000</v>
      </c>
    </row>
    <row r="202" spans="1:6" x14ac:dyDescent="0.3">
      <c r="A202" s="3"/>
      <c r="B202" s="3"/>
      <c r="C202" s="3" t="s">
        <v>269</v>
      </c>
      <c r="D202" s="4">
        <v>22000</v>
      </c>
      <c r="E202" s="4"/>
      <c r="F202" s="38">
        <f t="shared" si="1"/>
        <v>-294000</v>
      </c>
    </row>
    <row r="203" spans="1:6" x14ac:dyDescent="0.3">
      <c r="A203" s="3"/>
      <c r="B203" s="3"/>
      <c r="C203" s="3" t="s">
        <v>270</v>
      </c>
      <c r="D203" s="4">
        <v>5250</v>
      </c>
      <c r="E203" s="4"/>
      <c r="F203" s="38">
        <f t="shared" si="1"/>
        <v>-299250</v>
      </c>
    </row>
    <row r="204" spans="1:6" x14ac:dyDescent="0.3">
      <c r="A204" s="3"/>
      <c r="B204" s="3"/>
      <c r="C204" s="3" t="s">
        <v>271</v>
      </c>
      <c r="D204" s="4">
        <v>10000</v>
      </c>
      <c r="E204" s="4"/>
      <c r="F204" s="38">
        <f t="shared" si="1"/>
        <v>-309250</v>
      </c>
    </row>
    <row r="205" spans="1:6" x14ac:dyDescent="0.3">
      <c r="A205" s="3"/>
      <c r="B205" s="3"/>
      <c r="C205" s="3" t="s">
        <v>272</v>
      </c>
      <c r="D205" s="4">
        <v>14000</v>
      </c>
      <c r="E205" s="4"/>
      <c r="F205" s="38">
        <f t="shared" si="1"/>
        <v>-323250</v>
      </c>
    </row>
    <row r="206" spans="1:6" x14ac:dyDescent="0.3">
      <c r="A206" s="3"/>
      <c r="B206" s="3"/>
      <c r="C206" s="20" t="s">
        <v>249</v>
      </c>
      <c r="D206" s="21">
        <v>4000</v>
      </c>
      <c r="E206" s="4"/>
      <c r="F206" s="38">
        <f t="shared" si="1"/>
        <v>-327250</v>
      </c>
    </row>
    <row r="207" spans="1:6" x14ac:dyDescent="0.3">
      <c r="A207" s="3"/>
      <c r="B207" s="3"/>
      <c r="C207" s="3" t="s">
        <v>273</v>
      </c>
      <c r="D207" s="4">
        <v>47700</v>
      </c>
      <c r="E207" s="4"/>
      <c r="F207" s="38">
        <f t="shared" si="1"/>
        <v>-374950</v>
      </c>
    </row>
    <row r="208" spans="1:6" x14ac:dyDescent="0.3">
      <c r="A208" s="3"/>
      <c r="B208" s="3"/>
      <c r="C208" s="3" t="s">
        <v>274</v>
      </c>
      <c r="D208" s="4">
        <v>12800</v>
      </c>
      <c r="E208" s="4"/>
      <c r="F208" s="38">
        <f t="shared" si="1"/>
        <v>-387750</v>
      </c>
    </row>
    <row r="209" spans="1:7" x14ac:dyDescent="0.3">
      <c r="A209" s="3"/>
      <c r="B209" s="3"/>
      <c r="C209" s="3" t="s">
        <v>275</v>
      </c>
      <c r="D209" s="4">
        <v>500000</v>
      </c>
      <c r="E209" s="4"/>
      <c r="F209" s="38">
        <f t="shared" si="1"/>
        <v>-887750</v>
      </c>
    </row>
    <row r="210" spans="1:7" x14ac:dyDescent="0.3">
      <c r="A210" s="3"/>
      <c r="B210" s="3"/>
      <c r="C210" s="3" t="s">
        <v>276</v>
      </c>
      <c r="D210" s="4">
        <v>25000</v>
      </c>
      <c r="E210" s="4"/>
      <c r="F210" s="38">
        <f t="shared" si="1"/>
        <v>-912750</v>
      </c>
    </row>
    <row r="211" spans="1:7" x14ac:dyDescent="0.3">
      <c r="A211" s="3"/>
      <c r="B211" s="3"/>
      <c r="C211" s="20" t="s">
        <v>277</v>
      </c>
      <c r="D211" s="21">
        <v>20000</v>
      </c>
      <c r="E211" s="4"/>
      <c r="F211" s="38">
        <f t="shared" si="1"/>
        <v>-932750</v>
      </c>
    </row>
    <row r="212" spans="1:7" x14ac:dyDescent="0.3">
      <c r="A212" s="3"/>
      <c r="B212" s="3"/>
      <c r="C212" s="20" t="s">
        <v>278</v>
      </c>
      <c r="D212" s="21">
        <v>40000</v>
      </c>
      <c r="E212" s="4"/>
      <c r="F212" s="38">
        <f t="shared" si="1"/>
        <v>-972750</v>
      </c>
    </row>
    <row r="213" spans="1:7" x14ac:dyDescent="0.3">
      <c r="A213" s="3"/>
      <c r="B213" s="3"/>
      <c r="C213" s="20" t="s">
        <v>279</v>
      </c>
      <c r="D213" s="21">
        <v>5000</v>
      </c>
      <c r="E213" s="4"/>
      <c r="F213" s="38">
        <f t="shared" si="1"/>
        <v>-977750</v>
      </c>
    </row>
    <row r="214" spans="1:7" x14ac:dyDescent="0.3">
      <c r="A214" s="3"/>
      <c r="B214" s="3"/>
      <c r="C214" s="20" t="s">
        <v>280</v>
      </c>
      <c r="D214" s="21"/>
      <c r="E214" s="4">
        <v>650000</v>
      </c>
      <c r="F214" s="38">
        <f t="shared" si="1"/>
        <v>-327750</v>
      </c>
    </row>
    <row r="215" spans="1:7" x14ac:dyDescent="0.3">
      <c r="A215" s="3"/>
      <c r="B215" s="3"/>
      <c r="C215" s="3" t="s">
        <v>281</v>
      </c>
      <c r="D215" s="4">
        <v>200000</v>
      </c>
      <c r="E215" s="4"/>
      <c r="F215" s="38">
        <f t="shared" si="1"/>
        <v>-527750</v>
      </c>
    </row>
    <row r="216" spans="1:7" x14ac:dyDescent="0.3">
      <c r="A216" s="3"/>
      <c r="B216" s="3"/>
      <c r="C216" s="3" t="s">
        <v>282</v>
      </c>
      <c r="D216" s="4">
        <v>50000</v>
      </c>
      <c r="E216" s="4"/>
      <c r="F216" s="38">
        <f t="shared" si="1"/>
        <v>-577750</v>
      </c>
    </row>
    <row r="217" spans="1:7" x14ac:dyDescent="0.3">
      <c r="A217" s="3"/>
      <c r="B217" s="3"/>
      <c r="C217" s="3" t="s">
        <v>283</v>
      </c>
      <c r="D217" s="4"/>
      <c r="E217" s="4">
        <v>100000</v>
      </c>
      <c r="F217" s="38">
        <f t="shared" si="1"/>
        <v>-477750</v>
      </c>
    </row>
    <row r="218" spans="1:7" x14ac:dyDescent="0.3">
      <c r="A218" s="3"/>
      <c r="B218" s="3"/>
      <c r="C218" s="3" t="s">
        <v>284</v>
      </c>
      <c r="D218" s="4">
        <v>10000</v>
      </c>
      <c r="E218" s="4"/>
      <c r="F218" s="38">
        <f t="shared" si="1"/>
        <v>-487750</v>
      </c>
    </row>
    <row r="219" spans="1:7" x14ac:dyDescent="0.3">
      <c r="A219" s="3"/>
      <c r="B219" s="3"/>
      <c r="C219" s="3" t="s">
        <v>285</v>
      </c>
      <c r="D219" s="4">
        <v>6000</v>
      </c>
      <c r="E219" s="4"/>
      <c r="F219" s="38">
        <f t="shared" si="1"/>
        <v>-493750</v>
      </c>
    </row>
    <row r="220" spans="1:7" x14ac:dyDescent="0.3">
      <c r="A220" s="3"/>
      <c r="B220" s="3"/>
      <c r="C220" s="3" t="s">
        <v>286</v>
      </c>
      <c r="D220" s="4"/>
      <c r="E220" s="4">
        <v>493750</v>
      </c>
      <c r="F220" s="38">
        <f t="shared" si="1"/>
        <v>0</v>
      </c>
      <c r="G220" t="s">
        <v>287</v>
      </c>
    </row>
    <row r="221" spans="1:7" x14ac:dyDescent="0.3">
      <c r="A221" s="3"/>
      <c r="B221" s="3"/>
      <c r="C221" s="3" t="s">
        <v>288</v>
      </c>
      <c r="D221" s="4">
        <v>2070</v>
      </c>
      <c r="E221" s="4"/>
      <c r="F221" s="38">
        <f t="shared" si="1"/>
        <v>-2070</v>
      </c>
    </row>
    <row r="222" spans="1:7" x14ac:dyDescent="0.3">
      <c r="A222" s="3"/>
      <c r="B222" s="3"/>
      <c r="C222" s="3" t="s">
        <v>289</v>
      </c>
      <c r="D222" s="4">
        <v>8270</v>
      </c>
      <c r="E222" s="4"/>
      <c r="F222" s="38">
        <f t="shared" si="1"/>
        <v>-10340</v>
      </c>
    </row>
    <row r="223" spans="1:7" x14ac:dyDescent="0.3">
      <c r="A223" s="3"/>
      <c r="B223" s="3"/>
      <c r="C223" s="3" t="s">
        <v>290</v>
      </c>
      <c r="D223" s="4">
        <v>7000</v>
      </c>
      <c r="E223" s="4"/>
      <c r="F223" s="38">
        <f t="shared" si="1"/>
        <v>-17340</v>
      </c>
    </row>
    <row r="224" spans="1:7" x14ac:dyDescent="0.3">
      <c r="A224" s="3"/>
      <c r="B224" s="3"/>
      <c r="C224" s="3" t="s">
        <v>290</v>
      </c>
      <c r="D224" s="4">
        <v>9435</v>
      </c>
      <c r="E224" s="4"/>
      <c r="F224" s="38">
        <f t="shared" si="1"/>
        <v>-26775</v>
      </c>
    </row>
    <row r="225" spans="1:6" x14ac:dyDescent="0.3">
      <c r="A225" s="3"/>
      <c r="B225" s="3"/>
      <c r="C225" s="3" t="s">
        <v>290</v>
      </c>
      <c r="D225" s="4">
        <v>13180</v>
      </c>
      <c r="E225" s="4"/>
      <c r="F225" s="38">
        <f t="shared" si="1"/>
        <v>-39955</v>
      </c>
    </row>
    <row r="226" spans="1:6" x14ac:dyDescent="0.3">
      <c r="A226" s="3"/>
      <c r="B226" s="3"/>
      <c r="C226" s="3" t="s">
        <v>290</v>
      </c>
      <c r="D226" s="4">
        <v>6800</v>
      </c>
      <c r="E226" s="4"/>
      <c r="F226" s="38">
        <f t="shared" si="1"/>
        <v>-46755</v>
      </c>
    </row>
    <row r="227" spans="1:6" x14ac:dyDescent="0.3">
      <c r="A227" s="3"/>
      <c r="B227" s="3"/>
      <c r="C227" s="20" t="s">
        <v>255</v>
      </c>
      <c r="D227" s="4">
        <v>3000</v>
      </c>
      <c r="E227" s="4"/>
      <c r="F227" s="38">
        <f t="shared" si="1"/>
        <v>-49755</v>
      </c>
    </row>
    <row r="228" spans="1:6" x14ac:dyDescent="0.3">
      <c r="A228" s="3"/>
      <c r="B228" s="3"/>
      <c r="C228" s="20" t="s">
        <v>291</v>
      </c>
      <c r="D228" s="4">
        <v>2000</v>
      </c>
      <c r="E228" s="4"/>
      <c r="F228" s="38">
        <f t="shared" si="1"/>
        <v>-51755</v>
      </c>
    </row>
    <row r="229" spans="1:6" x14ac:dyDescent="0.3">
      <c r="A229" s="3"/>
      <c r="B229" s="3"/>
      <c r="C229" s="20" t="s">
        <v>292</v>
      </c>
      <c r="D229" s="4">
        <v>2000</v>
      </c>
      <c r="E229" s="4"/>
      <c r="F229" s="38">
        <f t="shared" si="1"/>
        <v>-53755</v>
      </c>
    </row>
    <row r="230" spans="1:6" x14ac:dyDescent="0.3">
      <c r="A230" s="3"/>
      <c r="B230" s="3"/>
      <c r="C230" s="3" t="s">
        <v>290</v>
      </c>
      <c r="D230" s="4">
        <v>24272</v>
      </c>
      <c r="E230" s="4"/>
      <c r="F230" s="38">
        <f t="shared" si="1"/>
        <v>-78027</v>
      </c>
    </row>
    <row r="231" spans="1:6" x14ac:dyDescent="0.3">
      <c r="A231" s="3"/>
      <c r="B231" s="3"/>
      <c r="C231" s="3" t="s">
        <v>293</v>
      </c>
      <c r="D231" s="4">
        <v>60000</v>
      </c>
      <c r="E231" s="4"/>
      <c r="F231" s="38">
        <f t="shared" si="1"/>
        <v>-138027</v>
      </c>
    </row>
    <row r="232" spans="1:6" x14ac:dyDescent="0.3">
      <c r="A232" s="3"/>
      <c r="B232" s="3"/>
      <c r="C232" s="3" t="s">
        <v>294</v>
      </c>
      <c r="D232" s="4">
        <v>10000</v>
      </c>
      <c r="E232" s="4"/>
      <c r="F232" s="38">
        <f t="shared" si="1"/>
        <v>-148027</v>
      </c>
    </row>
    <row r="233" spans="1:6" x14ac:dyDescent="0.3">
      <c r="A233" s="3"/>
      <c r="B233" s="3"/>
      <c r="C233" s="3" t="s">
        <v>295</v>
      </c>
      <c r="D233" s="4">
        <v>6700</v>
      </c>
      <c r="E233" s="4"/>
      <c r="F233" s="38">
        <f t="shared" si="1"/>
        <v>-154727</v>
      </c>
    </row>
    <row r="234" spans="1:6" x14ac:dyDescent="0.3">
      <c r="A234" s="3"/>
      <c r="B234" s="3"/>
      <c r="C234" s="3" t="s">
        <v>296</v>
      </c>
      <c r="D234" s="4">
        <v>20150</v>
      </c>
      <c r="E234" s="4"/>
      <c r="F234" s="38">
        <f t="shared" si="1"/>
        <v>-174877</v>
      </c>
    </row>
    <row r="235" spans="1:6" x14ac:dyDescent="0.3">
      <c r="A235" s="3"/>
      <c r="B235" s="3"/>
      <c r="C235" s="3"/>
      <c r="D235" s="4"/>
      <c r="E235" s="4"/>
      <c r="F235" s="3"/>
    </row>
    <row r="236" spans="1:6" x14ac:dyDescent="0.3">
      <c r="A236" s="3"/>
      <c r="B236" s="3"/>
      <c r="C236" s="3"/>
      <c r="D236" s="4"/>
      <c r="E236" s="4"/>
      <c r="F236" s="3"/>
    </row>
    <row r="237" spans="1:6" x14ac:dyDescent="0.3">
      <c r="A237" s="3"/>
      <c r="B237" s="3"/>
      <c r="C237" s="3"/>
      <c r="D237" s="4"/>
      <c r="E237" s="4"/>
      <c r="F237" s="3"/>
    </row>
    <row r="238" spans="1:6" x14ac:dyDescent="0.3">
      <c r="A238" s="3"/>
      <c r="B238" s="3"/>
      <c r="C238" s="3"/>
      <c r="D238" s="4"/>
      <c r="E238" s="4"/>
      <c r="F238" s="3"/>
    </row>
    <row r="239" spans="1:6" x14ac:dyDescent="0.3">
      <c r="A239" s="3"/>
      <c r="B239" s="3"/>
      <c r="C239" s="3"/>
      <c r="D239" s="4"/>
      <c r="E239" s="4"/>
      <c r="F239" s="3"/>
    </row>
    <row r="240" spans="1:6" x14ac:dyDescent="0.3">
      <c r="A240" s="3"/>
      <c r="B240" s="3"/>
      <c r="C240" s="3"/>
      <c r="D240" s="4"/>
      <c r="E240" s="4"/>
      <c r="F240" s="3"/>
    </row>
    <row r="241" spans="1:6" x14ac:dyDescent="0.3">
      <c r="A241" s="3"/>
      <c r="B241" s="3"/>
      <c r="C241" s="3"/>
      <c r="D241" s="4"/>
      <c r="E241" s="4"/>
      <c r="F241" s="3"/>
    </row>
    <row r="242" spans="1:6" x14ac:dyDescent="0.3">
      <c r="A242" s="3"/>
      <c r="B242" s="3"/>
      <c r="C242" s="3"/>
      <c r="D242" s="4"/>
      <c r="E242" s="4"/>
      <c r="F242" s="3"/>
    </row>
    <row r="243" spans="1:6" x14ac:dyDescent="0.3">
      <c r="A243" s="3"/>
      <c r="B243" s="3"/>
      <c r="C243" s="3"/>
      <c r="D243" s="4"/>
      <c r="E243" s="4"/>
      <c r="F243" s="3"/>
    </row>
    <row r="244" spans="1:6" x14ac:dyDescent="0.3">
      <c r="A244" s="3"/>
      <c r="B244" s="3"/>
      <c r="C244" s="3"/>
      <c r="D244" s="4"/>
      <c r="E244" s="4"/>
      <c r="F244" s="3"/>
    </row>
    <row r="245" spans="1:6" x14ac:dyDescent="0.3">
      <c r="A245" s="3"/>
      <c r="B245" s="3"/>
      <c r="C245" s="3"/>
      <c r="D245" s="4"/>
      <c r="E245" s="4"/>
      <c r="F245" s="3"/>
    </row>
    <row r="246" spans="1:6" x14ac:dyDescent="0.3">
      <c r="A246" s="3"/>
      <c r="B246" s="3"/>
      <c r="C246" s="3"/>
      <c r="D246" s="4"/>
      <c r="E246" s="4"/>
      <c r="F246" s="3"/>
    </row>
    <row r="247" spans="1:6" x14ac:dyDescent="0.3">
      <c r="A247" s="3"/>
      <c r="B247" s="3"/>
      <c r="C247" s="3"/>
      <c r="D247" s="4"/>
      <c r="E247" s="4"/>
      <c r="F247" s="3"/>
    </row>
    <row r="248" spans="1:6" x14ac:dyDescent="0.3">
      <c r="A248" s="3"/>
      <c r="B248" s="3"/>
      <c r="C248" s="3"/>
      <c r="D248" s="4"/>
      <c r="E248" s="4"/>
      <c r="F248" s="3"/>
    </row>
    <row r="249" spans="1:6" x14ac:dyDescent="0.3">
      <c r="A249" s="3"/>
      <c r="B249" s="3"/>
      <c r="C249" s="3"/>
      <c r="D249" s="4"/>
      <c r="E249" s="4"/>
      <c r="F249" s="3"/>
    </row>
    <row r="250" spans="1:6" x14ac:dyDescent="0.3">
      <c r="A250" s="3"/>
      <c r="B250" s="3"/>
      <c r="C250" s="3"/>
      <c r="D250" s="4"/>
      <c r="E250" s="4"/>
      <c r="F250" s="3"/>
    </row>
    <row r="251" spans="1:6" x14ac:dyDescent="0.3">
      <c r="A251" s="3"/>
      <c r="B251" s="3"/>
      <c r="C251" s="3"/>
      <c r="D251" s="4"/>
      <c r="E251" s="4"/>
      <c r="F251" s="3"/>
    </row>
    <row r="252" spans="1:6" x14ac:dyDescent="0.3">
      <c r="A252" s="3"/>
      <c r="B252" s="3"/>
      <c r="C252" s="3"/>
      <c r="D252" s="4"/>
      <c r="E252" s="4"/>
      <c r="F252" s="3"/>
    </row>
    <row r="253" spans="1:6" x14ac:dyDescent="0.3">
      <c r="A253" s="3"/>
      <c r="B253" s="3"/>
      <c r="C253" s="3"/>
      <c r="D253" s="4"/>
      <c r="E253" s="4"/>
      <c r="F253" s="3"/>
    </row>
    <row r="254" spans="1:6" x14ac:dyDescent="0.3">
      <c r="A254" s="3"/>
      <c r="B254" s="3"/>
      <c r="C254" s="3"/>
      <c r="D254" s="4"/>
      <c r="E254" s="4"/>
      <c r="F254" s="3"/>
    </row>
    <row r="255" spans="1:6" x14ac:dyDescent="0.3">
      <c r="A255" s="3"/>
      <c r="B255" s="3"/>
      <c r="C255" s="3"/>
      <c r="D255" s="4"/>
      <c r="E255" s="4"/>
      <c r="F255" s="3"/>
    </row>
    <row r="256" spans="1:6" x14ac:dyDescent="0.3">
      <c r="A256" s="3"/>
      <c r="B256" s="3"/>
      <c r="C256" s="3"/>
      <c r="D256" s="4"/>
      <c r="E256" s="4"/>
      <c r="F256" s="3"/>
    </row>
    <row r="257" spans="1:6" x14ac:dyDescent="0.3">
      <c r="A257" s="3"/>
      <c r="B257" s="3"/>
      <c r="C257" s="3"/>
      <c r="D257" s="4"/>
      <c r="E257" s="4"/>
      <c r="F257" s="3"/>
    </row>
    <row r="258" spans="1:6" x14ac:dyDescent="0.3">
      <c r="A258" s="3"/>
      <c r="B258" s="3"/>
      <c r="C258" s="3"/>
      <c r="D258" s="4"/>
      <c r="E258" s="4"/>
      <c r="F258" s="3"/>
    </row>
    <row r="259" spans="1:6" x14ac:dyDescent="0.3">
      <c r="A259" s="3"/>
      <c r="B259" s="3"/>
      <c r="C259" s="3"/>
      <c r="D259" s="4"/>
      <c r="E259" s="4"/>
      <c r="F259" s="3"/>
    </row>
    <row r="260" spans="1:6" x14ac:dyDescent="0.3">
      <c r="A260" s="3"/>
      <c r="B260" s="3"/>
      <c r="C260" s="3"/>
      <c r="D260" s="4"/>
      <c r="E260" s="4"/>
      <c r="F260" s="3"/>
    </row>
    <row r="261" spans="1:6" x14ac:dyDescent="0.3">
      <c r="A261" s="3"/>
      <c r="B261" s="3"/>
      <c r="C261" s="3"/>
      <c r="D261" s="4"/>
      <c r="E261" s="4"/>
      <c r="F261" s="3"/>
    </row>
    <row r="262" spans="1:6" x14ac:dyDescent="0.3">
      <c r="A262" s="3"/>
      <c r="B262" s="3"/>
      <c r="C262" s="3"/>
      <c r="D262" s="4"/>
      <c r="E262" s="4"/>
      <c r="F262" s="3"/>
    </row>
    <row r="263" spans="1:6" x14ac:dyDescent="0.3">
      <c r="A263" s="3"/>
      <c r="B263" s="3"/>
      <c r="C263" s="3"/>
      <c r="D263" s="4"/>
      <c r="E263" s="4"/>
      <c r="F263" s="3"/>
    </row>
    <row r="264" spans="1:6" x14ac:dyDescent="0.3">
      <c r="A264" s="3"/>
      <c r="B264" s="3"/>
      <c r="C264" s="3"/>
      <c r="D264" s="4"/>
      <c r="E264" s="4"/>
      <c r="F264" s="3"/>
    </row>
    <row r="265" spans="1:6" x14ac:dyDescent="0.3">
      <c r="A265" s="3"/>
      <c r="B265" s="3"/>
      <c r="C265" s="3"/>
      <c r="D265" s="4"/>
      <c r="E265" s="4"/>
      <c r="F265" s="3"/>
    </row>
    <row r="266" spans="1:6" x14ac:dyDescent="0.3">
      <c r="A266" s="3"/>
      <c r="B266" s="3"/>
      <c r="C266" s="3"/>
      <c r="D266" s="4"/>
      <c r="E266" s="4"/>
      <c r="F266" s="3"/>
    </row>
    <row r="267" spans="1:6" x14ac:dyDescent="0.3">
      <c r="A267" s="3"/>
      <c r="B267" s="3"/>
      <c r="C267" s="3"/>
      <c r="D267" s="4"/>
      <c r="E267" s="4"/>
      <c r="F267" s="3"/>
    </row>
    <row r="268" spans="1:6" x14ac:dyDescent="0.3">
      <c r="A268" s="3"/>
      <c r="B268" s="3"/>
      <c r="C268" s="3"/>
      <c r="D268" s="4"/>
      <c r="E268" s="4"/>
      <c r="F268" s="3"/>
    </row>
    <row r="269" spans="1:6" x14ac:dyDescent="0.3">
      <c r="A269" s="3"/>
      <c r="B269" s="3"/>
      <c r="C269" s="3"/>
      <c r="D269" s="4"/>
      <c r="E269" s="4"/>
      <c r="F269" s="3"/>
    </row>
    <row r="270" spans="1:6" x14ac:dyDescent="0.3">
      <c r="A270" s="3"/>
      <c r="B270" s="3"/>
      <c r="C270" s="3"/>
      <c r="D270" s="4"/>
      <c r="E270" s="4"/>
      <c r="F270" s="3"/>
    </row>
    <row r="271" spans="1:6" x14ac:dyDescent="0.3">
      <c r="A271" s="3"/>
      <c r="B271" s="3"/>
      <c r="C271" s="3"/>
      <c r="D271" s="4"/>
      <c r="E271" s="4"/>
      <c r="F271" s="3"/>
    </row>
    <row r="272" spans="1:6" x14ac:dyDescent="0.3">
      <c r="A272" s="3"/>
      <c r="B272" s="3"/>
      <c r="C272" s="3"/>
      <c r="D272" s="4"/>
      <c r="E272" s="4"/>
      <c r="F272" s="3"/>
    </row>
    <row r="273" spans="1:6" x14ac:dyDescent="0.3">
      <c r="A273" s="3"/>
      <c r="B273" s="3"/>
      <c r="C273" s="3"/>
      <c r="D273" s="4"/>
      <c r="E273" s="4"/>
      <c r="F273" s="3"/>
    </row>
    <row r="274" spans="1:6" x14ac:dyDescent="0.3">
      <c r="A274" s="3"/>
      <c r="B274" s="3"/>
      <c r="C274" s="3"/>
      <c r="D274" s="4"/>
      <c r="E274" s="4"/>
      <c r="F274" s="3"/>
    </row>
    <row r="275" spans="1:6" x14ac:dyDescent="0.3">
      <c r="A275" s="3"/>
      <c r="B275" s="3"/>
      <c r="C275" s="3"/>
      <c r="D275" s="4"/>
      <c r="E275" s="4"/>
      <c r="F275" s="3"/>
    </row>
    <row r="276" spans="1:6" x14ac:dyDescent="0.3">
      <c r="A276" s="3"/>
      <c r="B276" s="3"/>
      <c r="C276" s="3"/>
      <c r="D276" s="4"/>
      <c r="E276" s="4"/>
      <c r="F276" s="3"/>
    </row>
    <row r="277" spans="1:6" x14ac:dyDescent="0.3">
      <c r="A277" s="3"/>
      <c r="B277" s="3"/>
      <c r="C277" s="3"/>
      <c r="D277" s="4"/>
      <c r="E277" s="4"/>
      <c r="F277" s="3"/>
    </row>
    <row r="278" spans="1:6" x14ac:dyDescent="0.3">
      <c r="A278" s="3"/>
      <c r="B278" s="3"/>
      <c r="C278" s="3"/>
      <c r="D278" s="4"/>
      <c r="E278" s="4"/>
      <c r="F278" s="3"/>
    </row>
    <row r="279" spans="1:6" x14ac:dyDescent="0.3">
      <c r="A279" s="3"/>
      <c r="B279" s="3"/>
      <c r="C279" s="3"/>
      <c r="D279" s="4"/>
      <c r="E279" s="4"/>
      <c r="F279" s="3"/>
    </row>
    <row r="280" spans="1:6" x14ac:dyDescent="0.3">
      <c r="A280" s="3"/>
      <c r="B280" s="3"/>
      <c r="C280" s="3"/>
      <c r="D280" s="4"/>
      <c r="E280" s="4"/>
      <c r="F280" s="3"/>
    </row>
    <row r="281" spans="1:6" x14ac:dyDescent="0.3">
      <c r="A281" s="3"/>
      <c r="B281" s="3"/>
      <c r="C281" s="3"/>
      <c r="D281" s="4"/>
      <c r="E281" s="4"/>
      <c r="F281" s="3"/>
    </row>
    <row r="282" spans="1:6" x14ac:dyDescent="0.3">
      <c r="A282" s="3"/>
      <c r="B282" s="3"/>
      <c r="C282" s="3"/>
      <c r="D282" s="4"/>
      <c r="E282" s="4"/>
      <c r="F282" s="3"/>
    </row>
    <row r="283" spans="1:6" x14ac:dyDescent="0.3">
      <c r="A283" s="3"/>
      <c r="B283" s="3"/>
      <c r="C283" s="3"/>
      <c r="D283" s="4"/>
      <c r="E283" s="4"/>
      <c r="F283" s="3"/>
    </row>
    <row r="284" spans="1:6" x14ac:dyDescent="0.3">
      <c r="A284" s="3"/>
      <c r="B284" s="3"/>
      <c r="C284" s="3"/>
      <c r="D284" s="4"/>
      <c r="E284" s="4"/>
      <c r="F284" s="3"/>
    </row>
    <row r="285" spans="1:6" x14ac:dyDescent="0.3">
      <c r="A285" s="3"/>
      <c r="B285" s="3"/>
      <c r="C285" s="3"/>
      <c r="D285" s="4"/>
      <c r="E285" s="4"/>
      <c r="F285" s="3"/>
    </row>
    <row r="286" spans="1:6" x14ac:dyDescent="0.3">
      <c r="A286" s="3"/>
      <c r="B286" s="3"/>
      <c r="C286" s="3"/>
      <c r="D286" s="4"/>
      <c r="E286" s="4"/>
      <c r="F286" s="3"/>
    </row>
    <row r="287" spans="1:6" x14ac:dyDescent="0.3">
      <c r="A287" s="3"/>
      <c r="B287" s="3"/>
      <c r="C287" s="3"/>
      <c r="D287" s="4"/>
      <c r="E287" s="4"/>
      <c r="F287" s="3"/>
    </row>
    <row r="288" spans="1:6" x14ac:dyDescent="0.3">
      <c r="A288" s="3"/>
      <c r="B288" s="3"/>
      <c r="C288" s="3"/>
      <c r="D288" s="4"/>
      <c r="E288" s="4"/>
      <c r="F288" s="3"/>
    </row>
    <row r="289" spans="1:6" x14ac:dyDescent="0.3">
      <c r="A289" s="3"/>
      <c r="B289" s="3"/>
      <c r="C289" s="3"/>
      <c r="D289" s="4"/>
      <c r="E289" s="4"/>
      <c r="F289" s="3"/>
    </row>
    <row r="290" spans="1:6" x14ac:dyDescent="0.3">
      <c r="A290" s="3"/>
      <c r="B290" s="3"/>
      <c r="C290" s="3"/>
      <c r="D290" s="4"/>
      <c r="E290" s="4"/>
      <c r="F290" s="3"/>
    </row>
    <row r="291" spans="1:6" x14ac:dyDescent="0.3">
      <c r="A291" s="3"/>
      <c r="B291" s="3"/>
      <c r="C291" s="3"/>
      <c r="D291" s="4"/>
      <c r="E291" s="4"/>
      <c r="F291" s="3"/>
    </row>
    <row r="292" spans="1:6" x14ac:dyDescent="0.3">
      <c r="A292" s="3"/>
      <c r="B292" s="3"/>
      <c r="C292" s="3"/>
      <c r="D292" s="4"/>
      <c r="E292" s="4"/>
      <c r="F292" s="3"/>
    </row>
    <row r="293" spans="1:6" x14ac:dyDescent="0.3">
      <c r="A293" s="3"/>
      <c r="B293" s="3"/>
      <c r="C293" s="3"/>
      <c r="D293" s="4"/>
      <c r="E293" s="4"/>
      <c r="F293" s="3"/>
    </row>
    <row r="294" spans="1:6" x14ac:dyDescent="0.3">
      <c r="A294" s="3"/>
      <c r="B294" s="3"/>
      <c r="C294" s="3"/>
      <c r="D294" s="4"/>
      <c r="E294" s="4"/>
      <c r="F294" s="3"/>
    </row>
    <row r="295" spans="1:6" x14ac:dyDescent="0.3">
      <c r="A295" s="3"/>
      <c r="B295" s="3"/>
      <c r="C295" s="3"/>
      <c r="D295" s="4"/>
      <c r="E295" s="4"/>
      <c r="F295" s="3"/>
    </row>
  </sheetData>
  <mergeCells count="1">
    <mergeCell ref="B1:C1"/>
  </mergeCells>
  <pageMargins left="0.7" right="0.7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cc</cp:lastModifiedBy>
  <cp:lastPrinted>2018-10-17T09:43:41Z</cp:lastPrinted>
  <dcterms:created xsi:type="dcterms:W3CDTF">2017-05-22T06:34:19Z</dcterms:created>
  <dcterms:modified xsi:type="dcterms:W3CDTF">2019-02-02T12:22:45Z</dcterms:modified>
</cp:coreProperties>
</file>