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ES\Paid SST\August 2022\"/>
    </mc:Choice>
  </mc:AlternateContent>
  <bookViews>
    <workbookView xWindow="120" yWindow="75" windowWidth="15480" windowHeight="7935"/>
  </bookViews>
  <sheets>
    <sheet name="1" sheetId="36" r:id="rId1"/>
  </sheets>
  <definedNames>
    <definedName name="_xlnm.Print_Area" localSheetId="0">'1'!$A$1:$I$49</definedName>
  </definedNames>
  <calcPr calcId="152511"/>
</workbook>
</file>

<file path=xl/calcChain.xml><?xml version="1.0" encoding="utf-8"?>
<calcChain xmlns="http://schemas.openxmlformats.org/spreadsheetml/2006/main">
  <c r="P48" i="36" l="1"/>
  <c r="P47" i="36"/>
  <c r="P39" i="36" l="1"/>
  <c r="P38" i="36"/>
  <c r="H33" i="36" l="1"/>
  <c r="L37" i="36" l="1"/>
  <c r="M37" i="36"/>
  <c r="H44" i="36"/>
  <c r="K44" i="36" l="1"/>
  <c r="M44" i="36"/>
  <c r="F44" i="36"/>
  <c r="I33" i="36"/>
  <c r="I44" i="36" s="1"/>
</calcChain>
</file>

<file path=xl/sharedStrings.xml><?xml version="1.0" encoding="utf-8"?>
<sst xmlns="http://schemas.openxmlformats.org/spreadsheetml/2006/main" count="32" uniqueCount="29">
  <si>
    <t>VALUE</t>
  </si>
  <si>
    <t>RATE</t>
  </si>
  <si>
    <t>SALES TAX</t>
  </si>
  <si>
    <t xml:space="preserve">EXCLUDING </t>
  </si>
  <si>
    <t>PAYABLE</t>
  </si>
  <si>
    <t>INCLUDING</t>
  </si>
  <si>
    <t>Signature</t>
  </si>
  <si>
    <t>KARACHI.</t>
  </si>
  <si>
    <t>SERVICE SALES TAX INVOICE</t>
  </si>
  <si>
    <t>PHASE-II EXT, DHA,</t>
  </si>
  <si>
    <t xml:space="preserve">SNTN # </t>
  </si>
  <si>
    <t>DESCRIPTION OF SERVICES</t>
  </si>
  <si>
    <t xml:space="preserve">Client Name: </t>
  </si>
  <si>
    <t>round stamp</t>
  </si>
  <si>
    <t>Invoice for 2 months</t>
  </si>
  <si>
    <t>September</t>
  </si>
  <si>
    <t>October</t>
  </si>
  <si>
    <t>2-C, 1st Floor SUNSET LANE - 1,</t>
  </si>
  <si>
    <t>Total Amount Rs</t>
  </si>
  <si>
    <t>PIONEER SERVICES</t>
  </si>
  <si>
    <t>SNTN # 4312149-7</t>
  </si>
  <si>
    <t>Installation Service charges (Project Imtiaz Super Store DHA Phase VIII Karachi Branch)</t>
  </si>
  <si>
    <t>M/S Imtiaz Provision Store</t>
  </si>
  <si>
    <t>Z 469 Commercial Area Choti Market</t>
  </si>
  <si>
    <t>Bahadurabad Karachi.</t>
  </si>
  <si>
    <t>0521350-9</t>
  </si>
  <si>
    <t>discount</t>
  </si>
  <si>
    <t>Invoice # 0589</t>
  </si>
  <si>
    <t>Dated: 02-08-2022.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</si>
</sst>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00%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" xfId="0" applyFont="1" applyBorder="1"/>
    <xf numFmtId="0" fontId="4" fillId="0" borderId="6" xfId="0" applyFont="1" applyBorder="1" applyAlignment="1">
      <alignment horizontal="center"/>
    </xf>
    <xf numFmtId="0" fontId="4" fillId="0" borderId="0" xfId="0" applyFont="1" applyBorder="1" applyAlignment="1"/>
    <xf numFmtId="0" fontId="4" fillId="0" borderId="7" xfId="0" applyFont="1" applyBorder="1" applyAlignment="1"/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7" xfId="0" applyFont="1" applyBorder="1" applyAlignment="1">
      <alignment horizontal="center"/>
    </xf>
    <xf numFmtId="0" fontId="5" fillId="0" borderId="5" xfId="0" applyFont="1" applyBorder="1"/>
    <xf numFmtId="164" fontId="3" fillId="0" borderId="0" xfId="1" applyNumberFormat="1" applyFont="1"/>
    <xf numFmtId="0" fontId="5" fillId="0" borderId="6" xfId="0" applyFont="1" applyBorder="1"/>
    <xf numFmtId="0" fontId="5" fillId="0" borderId="7" xfId="0" applyFont="1" applyBorder="1"/>
    <xf numFmtId="0" fontId="5" fillId="0" borderId="10" xfId="0" applyFont="1" applyBorder="1"/>
    <xf numFmtId="0" fontId="5" fillId="0" borderId="8" xfId="0" applyFont="1" applyBorder="1"/>
    <xf numFmtId="164" fontId="7" fillId="0" borderId="0" xfId="1" applyNumberFormat="1" applyFont="1"/>
    <xf numFmtId="164" fontId="5" fillId="0" borderId="7" xfId="1" applyNumberFormat="1" applyFont="1" applyBorder="1"/>
    <xf numFmtId="9" fontId="5" fillId="0" borderId="5" xfId="0" applyNumberFormat="1" applyFont="1" applyBorder="1" applyAlignment="1">
      <alignment horizontal="center"/>
    </xf>
    <xf numFmtId="164" fontId="5" fillId="0" borderId="5" xfId="1" applyNumberFormat="1" applyFont="1" applyBorder="1"/>
    <xf numFmtId="0" fontId="5" fillId="0" borderId="6" xfId="0" applyFont="1" applyBorder="1" applyAlignment="1">
      <alignment horizontal="left"/>
    </xf>
    <xf numFmtId="164" fontId="3" fillId="0" borderId="0" xfId="0" applyNumberFormat="1" applyFont="1"/>
    <xf numFmtId="164" fontId="8" fillId="0" borderId="0" xfId="1" applyNumberFormat="1" applyFont="1"/>
    <xf numFmtId="164" fontId="9" fillId="0" borderId="0" xfId="1" applyNumberFormat="1" applyFont="1"/>
    <xf numFmtId="0" fontId="10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9" xfId="0" applyFont="1" applyBorder="1"/>
    <xf numFmtId="164" fontId="4" fillId="0" borderId="13" xfId="0" applyNumberFormat="1" applyFont="1" applyBorder="1" applyAlignment="1">
      <alignment vertical="center"/>
    </xf>
    <xf numFmtId="9" fontId="4" fillId="0" borderId="14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vertical="center"/>
    </xf>
    <xf numFmtId="164" fontId="4" fillId="0" borderId="15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164" fontId="7" fillId="0" borderId="0" xfId="1" applyNumberFormat="1" applyFont="1" applyAlignment="1">
      <alignment vertical="center"/>
    </xf>
    <xf numFmtId="0" fontId="12" fillId="0" borderId="0" xfId="0" applyFont="1" applyFill="1"/>
    <xf numFmtId="0" fontId="4" fillId="0" borderId="0" xfId="0" quotePrefix="1" applyFont="1" applyFill="1"/>
    <xf numFmtId="165" fontId="3" fillId="0" borderId="0" xfId="2" applyNumberFormat="1" applyFont="1"/>
    <xf numFmtId="0" fontId="11" fillId="0" borderId="0" xfId="0" applyFont="1" applyAlignment="1">
      <alignment horizontal="center"/>
    </xf>
    <xf numFmtId="0" fontId="5" fillId="0" borderId="0" xfId="0" applyFont="1" applyFill="1" applyAlignment="1">
      <alignment horizontal="right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0" fontId="5" fillId="0" borderId="6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164" fontId="5" fillId="0" borderId="5" xfId="1" applyNumberFormat="1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43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51</xdr:row>
      <xdr:rowOff>28575</xdr:rowOff>
    </xdr:from>
    <xdr:to>
      <xdr:col>13</xdr:col>
      <xdr:colOff>133351</xdr:colOff>
      <xdr:row>54</xdr:row>
      <xdr:rowOff>76201</xdr:rowOff>
    </xdr:to>
    <xdr:pic>
      <xdr:nvPicPr>
        <xdr:cNvPr id="1042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0658475"/>
          <a:ext cx="752476" cy="6477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542924</xdr:colOff>
      <xdr:row>1</xdr:row>
      <xdr:rowOff>92652</xdr:rowOff>
    </xdr:from>
    <xdr:to>
      <xdr:col>17</xdr:col>
      <xdr:colOff>333374</xdr:colOff>
      <xdr:row>4</xdr:row>
      <xdr:rowOff>192231</xdr:rowOff>
    </xdr:to>
    <xdr:sp macro="" textlink="">
      <xdr:nvSpPr>
        <xdr:cNvPr id="3" name="Text Box 69"/>
        <xdr:cNvSpPr txBox="1">
          <a:spLocks noChangeArrowheads="1"/>
        </xdr:cNvSpPr>
      </xdr:nvSpPr>
      <xdr:spPr bwMode="auto">
        <a:xfrm>
          <a:off x="8048624" y="292677"/>
          <a:ext cx="4533900" cy="69965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559538</xdr:colOff>
      <xdr:row>1</xdr:row>
      <xdr:rowOff>0</xdr:rowOff>
    </xdr:from>
    <xdr:to>
      <xdr:col>11</xdr:col>
      <xdr:colOff>531232</xdr:colOff>
      <xdr:row>4</xdr:row>
      <xdr:rowOff>171450</xdr:rowOff>
    </xdr:to>
    <xdr:pic>
      <xdr:nvPicPr>
        <xdr:cNvPr id="4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07988" y="200025"/>
          <a:ext cx="828944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59"/>
  <sheetViews>
    <sheetView tabSelected="1" topLeftCell="A31" workbookViewId="0">
      <selection activeCell="N53" sqref="N53"/>
    </sheetView>
  </sheetViews>
  <sheetFormatPr defaultRowHeight="15.75" x14ac:dyDescent="0.25"/>
  <cols>
    <col min="1" max="4" width="9.140625" style="1"/>
    <col min="5" max="5" width="4.42578125" style="1" customWidth="1"/>
    <col min="6" max="6" width="12.140625" style="1" bestFit="1" customWidth="1"/>
    <col min="7" max="7" width="8.42578125" style="1" customWidth="1"/>
    <col min="8" max="8" width="11.42578125" style="1" customWidth="1"/>
    <col min="9" max="9" width="14" style="1" customWidth="1"/>
    <col min="10" max="10" width="12.7109375" style="1" bestFit="1" customWidth="1"/>
    <col min="11" max="11" width="12.85546875" style="1" bestFit="1" customWidth="1"/>
    <col min="12" max="12" width="12.7109375" style="1" bestFit="1" customWidth="1"/>
    <col min="13" max="13" width="12.85546875" style="1" bestFit="1" customWidth="1"/>
    <col min="14" max="14" width="12.7109375" style="1" bestFit="1" customWidth="1"/>
    <col min="15" max="15" width="9.140625" style="1"/>
    <col min="16" max="16" width="14.5703125" style="21" bestFit="1" customWidth="1"/>
    <col min="17" max="16384" width="9.140625" style="1"/>
  </cols>
  <sheetData>
    <row r="6" spans="1:9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ht="23.25" x14ac:dyDescent="0.35">
      <c r="A9" s="48" t="s">
        <v>8</v>
      </c>
      <c r="B9" s="48"/>
      <c r="C9" s="48"/>
      <c r="D9" s="48"/>
      <c r="E9" s="48"/>
      <c r="F9" s="48"/>
      <c r="G9" s="48"/>
      <c r="H9" s="48"/>
      <c r="I9" s="48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4"/>
      <c r="B11" s="3"/>
      <c r="C11" s="3"/>
      <c r="D11" s="3"/>
      <c r="E11" s="3"/>
      <c r="F11" s="3"/>
      <c r="G11" s="3"/>
      <c r="H11" s="3"/>
      <c r="I11" s="3"/>
    </row>
    <row r="12" spans="1:9" ht="21" x14ac:dyDescent="0.35">
      <c r="A12" s="45" t="s">
        <v>19</v>
      </c>
      <c r="B12" s="3"/>
      <c r="C12" s="3"/>
      <c r="D12" s="3"/>
      <c r="E12" s="3"/>
      <c r="F12" s="3"/>
      <c r="G12" s="49" t="s">
        <v>28</v>
      </c>
      <c r="H12" s="49"/>
      <c r="I12" s="49"/>
    </row>
    <row r="13" spans="1:9" x14ac:dyDescent="0.25">
      <c r="A13" s="3" t="s">
        <v>17</v>
      </c>
      <c r="B13" s="3"/>
      <c r="C13" s="3"/>
      <c r="D13" s="3"/>
      <c r="E13" s="3"/>
      <c r="F13" s="3"/>
      <c r="G13" s="49" t="s">
        <v>27</v>
      </c>
      <c r="H13" s="49"/>
      <c r="I13" s="49"/>
    </row>
    <row r="14" spans="1:9" x14ac:dyDescent="0.25">
      <c r="A14" s="3" t="s">
        <v>9</v>
      </c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" t="s">
        <v>7</v>
      </c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13" x14ac:dyDescent="0.25">
      <c r="A17" s="3" t="s">
        <v>20</v>
      </c>
      <c r="B17" s="3"/>
      <c r="C17" s="3"/>
      <c r="D17" s="3"/>
      <c r="E17" s="3"/>
      <c r="F17" s="3"/>
      <c r="G17" s="3"/>
      <c r="H17" s="3"/>
      <c r="I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13" x14ac:dyDescent="0.25">
      <c r="A20" s="4" t="s">
        <v>12</v>
      </c>
      <c r="B20" s="3"/>
      <c r="C20" s="4" t="s">
        <v>22</v>
      </c>
      <c r="D20" s="3"/>
      <c r="E20" s="3"/>
      <c r="F20" s="3"/>
      <c r="G20" s="3"/>
      <c r="H20" s="3"/>
      <c r="I20" s="3"/>
    </row>
    <row r="21" spans="1:13" x14ac:dyDescent="0.25">
      <c r="A21" s="3"/>
      <c r="C21" s="5" t="s">
        <v>23</v>
      </c>
      <c r="D21" s="3"/>
      <c r="E21" s="3"/>
      <c r="F21" s="3"/>
      <c r="G21" s="3"/>
      <c r="H21" s="3"/>
      <c r="I21" s="3"/>
    </row>
    <row r="22" spans="1:13" x14ac:dyDescent="0.25">
      <c r="A22" s="3"/>
      <c r="C22" s="3" t="s">
        <v>24</v>
      </c>
      <c r="D22" s="3"/>
      <c r="E22" s="3"/>
      <c r="F22" s="3"/>
      <c r="G22" s="3"/>
      <c r="H22" s="3"/>
      <c r="I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13" x14ac:dyDescent="0.25">
      <c r="A24" s="4" t="s">
        <v>10</v>
      </c>
      <c r="B24" s="6"/>
      <c r="C24" s="46" t="s">
        <v>25</v>
      </c>
      <c r="D24" s="3"/>
      <c r="E24" s="3"/>
      <c r="F24" s="3"/>
      <c r="G24" s="3"/>
      <c r="H24" s="3"/>
      <c r="I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13" x14ac:dyDescent="0.25">
      <c r="A27" s="7"/>
      <c r="B27" s="8"/>
      <c r="C27" s="8"/>
      <c r="D27" s="8"/>
      <c r="E27" s="9"/>
      <c r="F27" s="9"/>
      <c r="G27" s="10"/>
      <c r="H27" s="10"/>
      <c r="I27" s="10"/>
    </row>
    <row r="28" spans="1:13" x14ac:dyDescent="0.25">
      <c r="A28" s="11"/>
      <c r="B28" s="12"/>
      <c r="C28" s="12"/>
      <c r="D28" s="12"/>
      <c r="E28" s="13"/>
      <c r="F28" s="14" t="s">
        <v>0</v>
      </c>
      <c r="H28" s="15" t="s">
        <v>2</v>
      </c>
      <c r="I28" s="15" t="s">
        <v>0</v>
      </c>
    </row>
    <row r="29" spans="1:13" x14ac:dyDescent="0.25">
      <c r="A29" s="50" t="s">
        <v>11</v>
      </c>
      <c r="B29" s="51"/>
      <c r="C29" s="51"/>
      <c r="D29" s="51"/>
      <c r="E29" s="52"/>
      <c r="F29" s="14" t="s">
        <v>3</v>
      </c>
      <c r="G29" s="15" t="s">
        <v>1</v>
      </c>
      <c r="H29" s="15" t="s">
        <v>4</v>
      </c>
      <c r="I29" s="15" t="s">
        <v>5</v>
      </c>
    </row>
    <row r="30" spans="1:13" x14ac:dyDescent="0.25">
      <c r="A30" s="16"/>
      <c r="B30" s="17"/>
      <c r="C30" s="18"/>
      <c r="D30" s="17"/>
      <c r="E30" s="19"/>
      <c r="F30" s="14" t="s">
        <v>2</v>
      </c>
      <c r="G30" s="20"/>
      <c r="H30" s="20"/>
      <c r="I30" s="15" t="s">
        <v>2</v>
      </c>
      <c r="K30" s="21"/>
    </row>
    <row r="31" spans="1:13" x14ac:dyDescent="0.25">
      <c r="A31" s="22"/>
      <c r="B31" s="18"/>
      <c r="C31" s="18"/>
      <c r="D31" s="18"/>
      <c r="E31" s="23"/>
      <c r="F31" s="24"/>
      <c r="G31" s="25"/>
      <c r="H31" s="25"/>
      <c r="I31" s="25"/>
      <c r="K31" s="21"/>
      <c r="L31" s="21"/>
      <c r="M31" s="21"/>
    </row>
    <row r="32" spans="1:13" x14ac:dyDescent="0.25">
      <c r="A32" s="7"/>
      <c r="B32" s="8"/>
      <c r="C32" s="8"/>
      <c r="D32" s="8"/>
      <c r="E32" s="9"/>
      <c r="F32" s="9"/>
      <c r="G32" s="10"/>
      <c r="H32" s="10"/>
      <c r="I32" s="10"/>
      <c r="K32" s="26" t="s">
        <v>14</v>
      </c>
      <c r="L32" s="21"/>
      <c r="M32" s="21"/>
    </row>
    <row r="33" spans="1:16" x14ac:dyDescent="0.25">
      <c r="A33" s="56" t="s">
        <v>21</v>
      </c>
      <c r="B33" s="57"/>
      <c r="C33" s="57"/>
      <c r="D33" s="57"/>
      <c r="E33" s="58"/>
      <c r="F33" s="59">
        <v>670956</v>
      </c>
      <c r="G33" s="60">
        <v>0.13</v>
      </c>
      <c r="H33" s="59">
        <f>F33*13%</f>
        <v>87224.28</v>
      </c>
      <c r="I33" s="59">
        <f>F33+H33</f>
        <v>758180.28</v>
      </c>
      <c r="J33" s="21">
        <v>1</v>
      </c>
      <c r="K33" s="21" t="s">
        <v>15</v>
      </c>
      <c r="L33" s="21"/>
      <c r="M33" s="21"/>
    </row>
    <row r="34" spans="1:16" ht="27.75" customHeight="1" x14ac:dyDescent="0.25">
      <c r="A34" s="56"/>
      <c r="B34" s="57"/>
      <c r="C34" s="57"/>
      <c r="D34" s="57"/>
      <c r="E34" s="58"/>
      <c r="F34" s="59"/>
      <c r="G34" s="60"/>
      <c r="H34" s="59"/>
      <c r="I34" s="59"/>
      <c r="J34" s="21">
        <v>2</v>
      </c>
      <c r="K34" s="21" t="s">
        <v>16</v>
      </c>
      <c r="L34" s="21"/>
      <c r="M34" s="21"/>
    </row>
    <row r="35" spans="1:16" x14ac:dyDescent="0.25">
      <c r="A35" s="30"/>
      <c r="B35" s="18"/>
      <c r="C35" s="18"/>
      <c r="D35" s="18"/>
      <c r="E35" s="23"/>
      <c r="F35" s="23"/>
      <c r="G35" s="20"/>
      <c r="H35" s="20"/>
      <c r="I35" s="20"/>
      <c r="K35" s="21"/>
      <c r="L35" s="21"/>
      <c r="M35" s="21"/>
    </row>
    <row r="36" spans="1:16" x14ac:dyDescent="0.25">
      <c r="A36" s="16"/>
      <c r="B36" s="18"/>
      <c r="C36" s="18"/>
      <c r="D36" s="18"/>
      <c r="E36" s="23"/>
      <c r="F36" s="27"/>
      <c r="G36" s="28"/>
      <c r="H36" s="29"/>
      <c r="I36" s="29"/>
      <c r="K36" s="31"/>
      <c r="P36" s="21">
        <v>643117</v>
      </c>
    </row>
    <row r="37" spans="1:16" x14ac:dyDescent="0.25">
      <c r="A37" s="16"/>
      <c r="B37" s="18"/>
      <c r="C37" s="18"/>
      <c r="D37" s="18"/>
      <c r="E37" s="23"/>
      <c r="F37" s="23"/>
      <c r="G37" s="20"/>
      <c r="H37" s="20"/>
      <c r="I37" s="20"/>
      <c r="K37" s="32">
        <v>410625</v>
      </c>
      <c r="L37" s="32">
        <f>K37*10%</f>
        <v>41062.5</v>
      </c>
      <c r="M37" s="33">
        <f>K37+L37</f>
        <v>451687.5</v>
      </c>
      <c r="N37" s="26">
        <v>451688</v>
      </c>
      <c r="P37" s="21">
        <v>449696</v>
      </c>
    </row>
    <row r="38" spans="1:16" x14ac:dyDescent="0.25">
      <c r="A38" s="22"/>
      <c r="B38" s="18"/>
      <c r="C38" s="18"/>
      <c r="D38" s="18"/>
      <c r="E38" s="23"/>
      <c r="F38" s="23"/>
      <c r="G38" s="20"/>
      <c r="H38" s="20"/>
      <c r="I38" s="20"/>
      <c r="P38" s="21">
        <f>SUM(P36:P37)</f>
        <v>1092813</v>
      </c>
    </row>
    <row r="39" spans="1:16" x14ac:dyDescent="0.25">
      <c r="A39" s="22"/>
      <c r="B39" s="18"/>
      <c r="C39" s="18"/>
      <c r="D39" s="18"/>
      <c r="E39" s="23"/>
      <c r="F39" s="23"/>
      <c r="G39" s="20"/>
      <c r="H39" s="20"/>
      <c r="I39" s="20"/>
      <c r="P39" s="21">
        <f>P38*13%</f>
        <v>142065.69</v>
      </c>
    </row>
    <row r="40" spans="1:16" x14ac:dyDescent="0.25">
      <c r="A40" s="22"/>
      <c r="B40" s="18"/>
      <c r="C40" s="18"/>
      <c r="D40" s="18"/>
      <c r="E40" s="23"/>
      <c r="F40" s="23"/>
      <c r="G40" s="20"/>
      <c r="H40" s="20"/>
      <c r="I40" s="20"/>
    </row>
    <row r="41" spans="1:16" x14ac:dyDescent="0.25">
      <c r="A41" s="22"/>
      <c r="B41" s="18"/>
      <c r="C41" s="18"/>
      <c r="D41" s="18"/>
      <c r="E41" s="23"/>
      <c r="F41" s="23"/>
      <c r="G41" s="20"/>
      <c r="H41" s="20"/>
      <c r="I41" s="20"/>
    </row>
    <row r="42" spans="1:16" x14ac:dyDescent="0.25">
      <c r="A42" s="22"/>
      <c r="B42" s="18"/>
      <c r="C42" s="18"/>
      <c r="D42" s="18"/>
      <c r="E42" s="23"/>
      <c r="F42" s="23"/>
      <c r="G42" s="20"/>
      <c r="H42" s="20"/>
      <c r="I42" s="20"/>
    </row>
    <row r="43" spans="1:16" ht="16.5" thickBot="1" x14ac:dyDescent="0.3">
      <c r="A43" s="22"/>
      <c r="B43" s="18"/>
      <c r="C43" s="18"/>
      <c r="D43" s="18"/>
      <c r="E43" s="23"/>
      <c r="F43" s="23"/>
      <c r="G43" s="20"/>
      <c r="H43" s="20"/>
      <c r="I43" s="20"/>
    </row>
    <row r="44" spans="1:16" s="42" customFormat="1" ht="24" customHeight="1" thickBot="1" x14ac:dyDescent="0.3">
      <c r="A44" s="53" t="s">
        <v>18</v>
      </c>
      <c r="B44" s="54"/>
      <c r="C44" s="54"/>
      <c r="D44" s="54"/>
      <c r="E44" s="55"/>
      <c r="F44" s="38">
        <f>SUM(F33:F42)</f>
        <v>670956</v>
      </c>
      <c r="G44" s="39"/>
      <c r="H44" s="40">
        <f>SUM(H33:H42)</f>
        <v>87224.28</v>
      </c>
      <c r="I44" s="41">
        <f>SUM(I33:I42)</f>
        <v>758180.28</v>
      </c>
      <c r="K44" s="43">
        <f>H44*80%</f>
        <v>69779.423999999999</v>
      </c>
      <c r="M44" s="44">
        <f>H44*20%</f>
        <v>17444.856</v>
      </c>
      <c r="P44" s="44"/>
    </row>
    <row r="45" spans="1:16" x14ac:dyDescent="0.25">
      <c r="A45" s="3"/>
      <c r="B45" s="3"/>
      <c r="C45" s="3"/>
      <c r="D45" s="3"/>
      <c r="E45" s="3"/>
      <c r="F45" s="3"/>
      <c r="G45" s="3"/>
      <c r="H45" s="3"/>
      <c r="I45" s="3"/>
      <c r="P45" s="21">
        <v>1136566</v>
      </c>
    </row>
    <row r="46" spans="1:16" x14ac:dyDescent="0.25">
      <c r="A46" s="4"/>
      <c r="B46" s="3"/>
      <c r="C46" s="3"/>
      <c r="D46" s="3"/>
      <c r="E46" s="3"/>
      <c r="F46" s="3"/>
      <c r="G46" s="3"/>
      <c r="H46" s="3"/>
      <c r="I46" s="3"/>
      <c r="O46" s="1" t="s">
        <v>26</v>
      </c>
      <c r="P46" s="47">
        <v>7.4036660000000004E-2</v>
      </c>
    </row>
    <row r="47" spans="1:16" x14ac:dyDescent="0.25">
      <c r="A47" s="34"/>
      <c r="B47" s="3"/>
      <c r="C47" s="3"/>
      <c r="D47" s="3"/>
      <c r="E47" s="3"/>
      <c r="F47" s="35"/>
      <c r="G47" s="3"/>
      <c r="H47" s="3"/>
      <c r="I47" s="3"/>
      <c r="P47" s="21">
        <f>P46*P45</f>
        <v>84147.550509560009</v>
      </c>
    </row>
    <row r="48" spans="1:16" x14ac:dyDescent="0.25">
      <c r="A48" s="34"/>
      <c r="B48" s="3"/>
      <c r="C48" s="3"/>
      <c r="D48" s="3"/>
      <c r="E48" s="3"/>
      <c r="F48" s="3"/>
      <c r="G48" s="3"/>
      <c r="H48" s="3"/>
      <c r="I48" s="3"/>
      <c r="P48" s="21">
        <f>P45-P47</f>
        <v>1052418.4494904401</v>
      </c>
    </row>
    <row r="49" spans="1:12" x14ac:dyDescent="0.25">
      <c r="A49" s="3"/>
      <c r="B49" s="3"/>
      <c r="C49" s="3"/>
      <c r="D49" s="3"/>
      <c r="E49" s="3"/>
      <c r="F49" s="36" t="s">
        <v>6</v>
      </c>
      <c r="G49" s="37"/>
      <c r="H49" s="37"/>
      <c r="I49" s="37"/>
      <c r="J49" s="1" t="s">
        <v>13</v>
      </c>
      <c r="L49" s="1">
        <v>142066</v>
      </c>
    </row>
    <row r="50" spans="1:12" x14ac:dyDescent="0.25">
      <c r="A50" s="34"/>
      <c r="B50" s="3"/>
      <c r="C50" s="3"/>
      <c r="D50" s="3"/>
      <c r="E50" s="3"/>
      <c r="F50" s="3"/>
      <c r="G50" s="3"/>
      <c r="H50" s="3"/>
      <c r="I50" s="3"/>
    </row>
    <row r="54" spans="1:12" x14ac:dyDescent="0.25">
      <c r="J54" s="61"/>
    </row>
    <row r="57" spans="1:12" x14ac:dyDescent="0.25">
      <c r="J57" s="61"/>
    </row>
    <row r="59" spans="1:12" x14ac:dyDescent="0.25">
      <c r="L59" s="61"/>
    </row>
  </sheetData>
  <mergeCells count="10">
    <mergeCell ref="A9:I9"/>
    <mergeCell ref="G12:I12"/>
    <mergeCell ref="G13:I13"/>
    <mergeCell ref="A29:E29"/>
    <mergeCell ref="A44:E44"/>
    <mergeCell ref="A33:E34"/>
    <mergeCell ref="F33:F34"/>
    <mergeCell ref="G33:G34"/>
    <mergeCell ref="H33:H34"/>
    <mergeCell ref="I33:I34"/>
  </mergeCells>
  <phoneticPr fontId="2" type="noConversion"/>
  <printOptions horizontalCentered="1"/>
  <pageMargins left="0.49" right="0.86" top="0" bottom="0.25" header="0.2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2021-11-10T09:54:40Z</cp:lastPrinted>
  <dcterms:created xsi:type="dcterms:W3CDTF">2013-01-30T02:39:38Z</dcterms:created>
  <dcterms:modified xsi:type="dcterms:W3CDTF">2022-08-04T04:52:26Z</dcterms:modified>
</cp:coreProperties>
</file>