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86B813B9-3C7F-4C38-9E3C-D9A2E40DEE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'1'!$A$1:$I$53</definedName>
  </definedNames>
  <calcPr calcId="181029"/>
</workbook>
</file>

<file path=xl/calcChain.xml><?xml version="1.0" encoding="utf-8"?>
<calcChain xmlns="http://schemas.openxmlformats.org/spreadsheetml/2006/main">
  <c r="P45" i="36" l="1"/>
  <c r="P53" i="36" s="1"/>
  <c r="P34" i="36" l="1"/>
  <c r="P35" i="36" s="1"/>
  <c r="H29" i="36" l="1"/>
  <c r="L33" i="36" l="1"/>
  <c r="M33" i="36" s="1"/>
  <c r="H40" i="36"/>
  <c r="K40" i="36" l="1"/>
  <c r="M40" i="36"/>
  <c r="F40" i="36"/>
  <c r="I29" i="36"/>
  <c r="I40" i="36" s="1"/>
</calcChain>
</file>

<file path=xl/sharedStrings.xml><?xml version="1.0" encoding="utf-8"?>
<sst xmlns="http://schemas.openxmlformats.org/spreadsheetml/2006/main" count="35" uniqueCount="32">
  <si>
    <t>VALUE</t>
  </si>
  <si>
    <t>RATE</t>
  </si>
  <si>
    <t>SALES TAX</t>
  </si>
  <si>
    <t xml:space="preserve">EXCLUDING </t>
  </si>
  <si>
    <t>PAYABLE</t>
  </si>
  <si>
    <t>INCLUDING</t>
  </si>
  <si>
    <t>Signature</t>
  </si>
  <si>
    <t>KARACHI.</t>
  </si>
  <si>
    <t>PHASE-II EXT, DHA,</t>
  </si>
  <si>
    <t xml:space="preserve">SNTN # </t>
  </si>
  <si>
    <t>DESCRIPTION OF SERVICES</t>
  </si>
  <si>
    <t xml:space="preserve">Client Name: </t>
  </si>
  <si>
    <t>round stamp</t>
  </si>
  <si>
    <t>Invoice for 2 months</t>
  </si>
  <si>
    <t>September</t>
  </si>
  <si>
    <t>October</t>
  </si>
  <si>
    <t>2-C, 1st Floor SUNSET LANE - 1,</t>
  </si>
  <si>
    <t>Total Amount Rs</t>
  </si>
  <si>
    <t>PIONEER SERVICES</t>
  </si>
  <si>
    <t>SNTN # 4312149-7</t>
  </si>
  <si>
    <t>Installation Service charges (Project Imtiaz Super Store DHA Phase VIII Karachi Branch)</t>
  </si>
  <si>
    <t>M/S Imtiaz Provision Store</t>
  </si>
  <si>
    <t>Z 469 Commercial Area Choti Market</t>
  </si>
  <si>
    <t>Bahadurabad Karachi.</t>
  </si>
  <si>
    <t>0521350-9</t>
  </si>
  <si>
    <t>discount</t>
  </si>
  <si>
    <t>Invoice # 977</t>
  </si>
  <si>
    <t xml:space="preserve">  SERVICE SALES TAX INVOICE</t>
  </si>
  <si>
    <t>Dated: 07-03-2023.</t>
  </si>
  <si>
    <t>for PIONEER SERVICES</t>
  </si>
  <si>
    <t>Shafqat Bilal</t>
  </si>
  <si>
    <t>(Director)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</si>
</sst>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%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sz val="16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/>
    <xf numFmtId="164" fontId="3" fillId="0" borderId="0" xfId="1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0" fontId="5" fillId="0" borderId="8" xfId="0" applyFont="1" applyBorder="1"/>
    <xf numFmtId="164" fontId="7" fillId="0" borderId="0" xfId="1" applyNumberFormat="1" applyFont="1"/>
    <xf numFmtId="164" fontId="5" fillId="0" borderId="7" xfId="1" applyNumberFormat="1" applyFont="1" applyBorder="1"/>
    <xf numFmtId="9" fontId="5" fillId="0" borderId="5" xfId="0" applyNumberFormat="1" applyFont="1" applyBorder="1" applyAlignment="1">
      <alignment horizontal="center"/>
    </xf>
    <xf numFmtId="164" fontId="5" fillId="0" borderId="5" xfId="1" applyNumberFormat="1" applyFont="1" applyBorder="1"/>
    <xf numFmtId="0" fontId="5" fillId="0" borderId="6" xfId="0" applyFont="1" applyBorder="1" applyAlignment="1">
      <alignment horizontal="left"/>
    </xf>
    <xf numFmtId="164" fontId="3" fillId="0" borderId="0" xfId="0" applyNumberFormat="1" applyFont="1"/>
    <xf numFmtId="164" fontId="8" fillId="0" borderId="0" xfId="1" applyNumberFormat="1" applyFont="1"/>
    <xf numFmtId="164" fontId="9" fillId="0" borderId="0" xfId="1" applyNumberFormat="1" applyFont="1"/>
    <xf numFmtId="0" fontId="10" fillId="0" borderId="0" xfId="0" applyFont="1"/>
    <xf numFmtId="164" fontId="5" fillId="0" borderId="0" xfId="0" applyNumberFormat="1" applyFont="1"/>
    <xf numFmtId="0" fontId="5" fillId="0" borderId="9" xfId="0" applyFont="1" applyBorder="1"/>
    <xf numFmtId="164" fontId="4" fillId="0" borderId="13" xfId="0" applyNumberFormat="1" applyFont="1" applyBorder="1" applyAlignment="1">
      <alignment vertical="center"/>
    </xf>
    <xf numFmtId="9" fontId="4" fillId="0" borderId="14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vertical="center"/>
    </xf>
    <xf numFmtId="164" fontId="4" fillId="0" borderId="1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12" fillId="0" borderId="0" xfId="0" applyFont="1"/>
    <xf numFmtId="0" fontId="4" fillId="0" borderId="0" xfId="0" quotePrefix="1" applyFont="1"/>
    <xf numFmtId="43" fontId="3" fillId="0" borderId="0" xfId="0" applyNumberFormat="1" applyFo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0" fontId="5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164" fontId="5" fillId="0" borderId="5" xfId="1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165" fontId="16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56</xdr:row>
      <xdr:rowOff>28575</xdr:rowOff>
    </xdr:from>
    <xdr:to>
      <xdr:col>13</xdr:col>
      <xdr:colOff>133351</xdr:colOff>
      <xdr:row>59</xdr:row>
      <xdr:rowOff>76201</xdr:rowOff>
    </xdr:to>
    <xdr:pic>
      <xdr:nvPicPr>
        <xdr:cNvPr id="1042" name="Picture 9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10658475"/>
          <a:ext cx="752476" cy="647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542924</xdr:colOff>
      <xdr:row>1</xdr:row>
      <xdr:rowOff>92652</xdr:rowOff>
    </xdr:from>
    <xdr:to>
      <xdr:col>17</xdr:col>
      <xdr:colOff>333374</xdr:colOff>
      <xdr:row>4</xdr:row>
      <xdr:rowOff>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048624" y="292677"/>
          <a:ext cx="4533900" cy="69965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559538</xdr:colOff>
      <xdr:row>1</xdr:row>
      <xdr:rowOff>0</xdr:rowOff>
    </xdr:from>
    <xdr:to>
      <xdr:col>11</xdr:col>
      <xdr:colOff>531232</xdr:colOff>
      <xdr:row>4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07988" y="200025"/>
          <a:ext cx="828944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64"/>
  <sheetViews>
    <sheetView tabSelected="1" topLeftCell="A25" zoomScaleNormal="100" workbookViewId="0">
      <selection activeCell="A43" sqref="A43:XFD43"/>
    </sheetView>
  </sheetViews>
  <sheetFormatPr defaultRowHeight="15.75" x14ac:dyDescent="0.25"/>
  <cols>
    <col min="1" max="4" width="9.140625" style="1"/>
    <col min="5" max="5" width="4.42578125" style="1" customWidth="1"/>
    <col min="6" max="6" width="12.140625" style="1" bestFit="1" customWidth="1"/>
    <col min="7" max="7" width="8.42578125" style="1" customWidth="1"/>
    <col min="8" max="8" width="11.42578125" style="1" customWidth="1"/>
    <col min="9" max="9" width="14" style="1" customWidth="1"/>
    <col min="10" max="10" width="12.7109375" style="1" bestFit="1" customWidth="1"/>
    <col min="11" max="11" width="12.85546875" style="1" bestFit="1" customWidth="1"/>
    <col min="12" max="12" width="12.7109375" style="1" bestFit="1" customWidth="1"/>
    <col min="13" max="13" width="12.85546875" style="1" bestFit="1" customWidth="1"/>
    <col min="14" max="14" width="12.7109375" style="1" bestFit="1" customWidth="1"/>
    <col min="15" max="15" width="9.140625" style="1"/>
    <col min="16" max="16" width="15.28515625" style="18" bestFit="1" customWidth="1"/>
    <col min="17" max="16384" width="9.140625" style="1"/>
  </cols>
  <sheetData>
    <row r="5" spans="1:9" ht="23.25" x14ac:dyDescent="0.35">
      <c r="A5" s="44" t="s">
        <v>27</v>
      </c>
      <c r="B5" s="44"/>
      <c r="C5" s="44"/>
      <c r="D5" s="44"/>
      <c r="E5" s="44"/>
      <c r="F5" s="44"/>
      <c r="G5" s="44"/>
      <c r="H5" s="44"/>
      <c r="I5" s="44"/>
    </row>
    <row r="6" spans="1:9" x14ac:dyDescent="0.25">
      <c r="A6" s="2"/>
      <c r="B6" s="2"/>
      <c r="C6" s="2"/>
      <c r="D6" s="2"/>
      <c r="E6" s="2"/>
      <c r="F6" s="2"/>
      <c r="G6" s="2"/>
      <c r="H6" s="2"/>
      <c r="I6" s="2"/>
    </row>
    <row r="7" spans="1:9" x14ac:dyDescent="0.25">
      <c r="A7" s="3"/>
      <c r="B7" s="2"/>
      <c r="C7" s="2"/>
      <c r="D7" s="2"/>
      <c r="E7" s="2"/>
      <c r="F7" s="2"/>
      <c r="G7" s="2"/>
      <c r="H7" s="2"/>
      <c r="I7" s="2"/>
    </row>
    <row r="8" spans="1:9" ht="21" x14ac:dyDescent="0.35">
      <c r="A8" s="41" t="s">
        <v>18</v>
      </c>
      <c r="B8" s="2"/>
      <c r="C8" s="2"/>
      <c r="D8" s="2"/>
      <c r="E8" s="2"/>
      <c r="F8" s="2"/>
      <c r="G8" s="45" t="s">
        <v>28</v>
      </c>
      <c r="H8" s="45"/>
      <c r="I8" s="45"/>
    </row>
    <row r="9" spans="1:9" x14ac:dyDescent="0.25">
      <c r="A9" s="2" t="s">
        <v>16</v>
      </c>
      <c r="B9" s="2"/>
      <c r="C9" s="2"/>
      <c r="D9" s="2"/>
      <c r="E9" s="2"/>
      <c r="F9" s="2"/>
      <c r="G9" s="45" t="s">
        <v>26</v>
      </c>
      <c r="H9" s="45"/>
      <c r="I9" s="45"/>
    </row>
    <row r="10" spans="1:9" x14ac:dyDescent="0.25">
      <c r="A10" s="2" t="s">
        <v>8</v>
      </c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 t="s">
        <v>7</v>
      </c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 t="s">
        <v>19</v>
      </c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3" t="s">
        <v>11</v>
      </c>
      <c r="B16" s="2"/>
      <c r="C16" s="3" t="s">
        <v>21</v>
      </c>
      <c r="D16" s="2"/>
      <c r="E16" s="2"/>
      <c r="F16" s="2"/>
      <c r="G16" s="2"/>
      <c r="H16" s="2"/>
      <c r="I16" s="2"/>
    </row>
    <row r="17" spans="1:16" x14ac:dyDescent="0.25">
      <c r="A17" s="2"/>
      <c r="C17" s="4" t="s">
        <v>22</v>
      </c>
      <c r="D17" s="2"/>
      <c r="E17" s="2"/>
      <c r="F17" s="2"/>
      <c r="G17" s="2"/>
      <c r="H17" s="2"/>
      <c r="I17" s="2"/>
    </row>
    <row r="18" spans="1:16" x14ac:dyDescent="0.25">
      <c r="A18" s="2"/>
      <c r="C18" s="2" t="s">
        <v>23</v>
      </c>
      <c r="D18" s="2"/>
      <c r="E18" s="2"/>
      <c r="F18" s="2"/>
      <c r="G18" s="2"/>
      <c r="H18" s="2"/>
      <c r="I18" s="2"/>
    </row>
    <row r="19" spans="1:16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16" x14ac:dyDescent="0.25">
      <c r="A20" s="3" t="s">
        <v>9</v>
      </c>
      <c r="B20" s="5"/>
      <c r="C20" s="42" t="s">
        <v>24</v>
      </c>
      <c r="D20" s="2"/>
      <c r="E20" s="2"/>
      <c r="F20" s="2"/>
      <c r="G20" s="2"/>
      <c r="H20" s="2"/>
      <c r="I20" s="2"/>
    </row>
    <row r="21" spans="1:16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6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16" x14ac:dyDescent="0.25">
      <c r="A23" s="6"/>
      <c r="B23" s="7"/>
      <c r="C23" s="7"/>
      <c r="D23" s="7"/>
      <c r="E23" s="8"/>
      <c r="F23" s="8"/>
      <c r="G23" s="9"/>
      <c r="H23" s="9"/>
      <c r="I23" s="9"/>
    </row>
    <row r="24" spans="1:16" x14ac:dyDescent="0.25">
      <c r="A24" s="10"/>
      <c r="B24" s="3"/>
      <c r="C24" s="3"/>
      <c r="D24" s="3"/>
      <c r="E24" s="11"/>
      <c r="F24" s="12" t="s">
        <v>0</v>
      </c>
      <c r="H24" s="13" t="s">
        <v>2</v>
      </c>
      <c r="I24" s="13" t="s">
        <v>0</v>
      </c>
    </row>
    <row r="25" spans="1:16" x14ac:dyDescent="0.25">
      <c r="A25" s="46" t="s">
        <v>10</v>
      </c>
      <c r="B25" s="47"/>
      <c r="C25" s="47"/>
      <c r="D25" s="47"/>
      <c r="E25" s="48"/>
      <c r="F25" s="12" t="s">
        <v>3</v>
      </c>
      <c r="G25" s="13" t="s">
        <v>1</v>
      </c>
      <c r="H25" s="13" t="s">
        <v>4</v>
      </c>
      <c r="I25" s="13" t="s">
        <v>5</v>
      </c>
    </row>
    <row r="26" spans="1:16" x14ac:dyDescent="0.25">
      <c r="A26" s="14"/>
      <c r="B26" s="15"/>
      <c r="C26" s="2"/>
      <c r="D26" s="15"/>
      <c r="E26" s="16"/>
      <c r="F26" s="12" t="s">
        <v>2</v>
      </c>
      <c r="G26" s="17"/>
      <c r="H26" s="17"/>
      <c r="I26" s="13" t="s">
        <v>2</v>
      </c>
      <c r="K26" s="18"/>
    </row>
    <row r="27" spans="1:16" x14ac:dyDescent="0.25">
      <c r="A27" s="19"/>
      <c r="B27" s="2"/>
      <c r="C27" s="2"/>
      <c r="D27" s="2"/>
      <c r="E27" s="20"/>
      <c r="F27" s="21"/>
      <c r="G27" s="22"/>
      <c r="H27" s="22"/>
      <c r="I27" s="22"/>
      <c r="K27" s="18"/>
      <c r="L27" s="18"/>
      <c r="M27" s="18"/>
    </row>
    <row r="28" spans="1:16" x14ac:dyDescent="0.25">
      <c r="A28" s="6"/>
      <c r="B28" s="7"/>
      <c r="C28" s="7"/>
      <c r="D28" s="7"/>
      <c r="E28" s="8"/>
      <c r="F28" s="8"/>
      <c r="G28" s="9"/>
      <c r="H28" s="9"/>
      <c r="I28" s="9"/>
      <c r="K28" s="23" t="s">
        <v>13</v>
      </c>
      <c r="L28" s="18"/>
      <c r="M28" s="18"/>
    </row>
    <row r="29" spans="1:16" x14ac:dyDescent="0.25">
      <c r="A29" s="52" t="s">
        <v>20</v>
      </c>
      <c r="B29" s="53"/>
      <c r="C29" s="53"/>
      <c r="D29" s="53"/>
      <c r="E29" s="54"/>
      <c r="F29" s="55">
        <v>187037</v>
      </c>
      <c r="G29" s="56">
        <v>0.13</v>
      </c>
      <c r="H29" s="55">
        <f>F29*13%</f>
        <v>24314.81</v>
      </c>
      <c r="I29" s="55">
        <f>F29+H29</f>
        <v>211351.81</v>
      </c>
      <c r="J29" s="18">
        <v>1</v>
      </c>
      <c r="K29" s="18" t="s">
        <v>14</v>
      </c>
      <c r="L29" s="18"/>
      <c r="M29" s="18"/>
    </row>
    <row r="30" spans="1:16" ht="27.75" customHeight="1" x14ac:dyDescent="0.25">
      <c r="A30" s="52"/>
      <c r="B30" s="53"/>
      <c r="C30" s="53"/>
      <c r="D30" s="53"/>
      <c r="E30" s="54"/>
      <c r="F30" s="55"/>
      <c r="G30" s="56"/>
      <c r="H30" s="55"/>
      <c r="I30" s="55"/>
      <c r="J30" s="18">
        <v>2</v>
      </c>
      <c r="K30" s="18" t="s">
        <v>15</v>
      </c>
      <c r="L30" s="18"/>
      <c r="M30" s="18"/>
    </row>
    <row r="31" spans="1:16" x14ac:dyDescent="0.25">
      <c r="A31" s="27"/>
      <c r="B31" s="2"/>
      <c r="C31" s="2"/>
      <c r="D31" s="2"/>
      <c r="E31" s="20"/>
      <c r="F31" s="20"/>
      <c r="G31" s="17"/>
      <c r="H31" s="17"/>
      <c r="I31" s="17"/>
      <c r="K31" s="18"/>
      <c r="L31" s="18"/>
      <c r="M31" s="18"/>
    </row>
    <row r="32" spans="1:16" x14ac:dyDescent="0.25">
      <c r="A32" s="14"/>
      <c r="B32" s="2"/>
      <c r="C32" s="2"/>
      <c r="D32" s="2"/>
      <c r="E32" s="20"/>
      <c r="F32" s="24"/>
      <c r="G32" s="25"/>
      <c r="H32" s="26"/>
      <c r="I32" s="26"/>
      <c r="K32" s="28"/>
      <c r="P32" s="18">
        <v>643117</v>
      </c>
    </row>
    <row r="33" spans="1:16" x14ac:dyDescent="0.25">
      <c r="A33" s="14"/>
      <c r="B33" s="2"/>
      <c r="C33" s="2"/>
      <c r="D33" s="2"/>
      <c r="E33" s="20"/>
      <c r="F33" s="20"/>
      <c r="G33" s="17"/>
      <c r="H33" s="17"/>
      <c r="I33" s="17"/>
      <c r="K33" s="29">
        <v>410625</v>
      </c>
      <c r="L33" s="29">
        <f>K33*10%</f>
        <v>41062.5</v>
      </c>
      <c r="M33" s="30">
        <f>K33+L33</f>
        <v>451687.5</v>
      </c>
      <c r="N33" s="23">
        <v>451688</v>
      </c>
      <c r="P33" s="18">
        <v>449696</v>
      </c>
    </row>
    <row r="34" spans="1:16" x14ac:dyDescent="0.25">
      <c r="A34" s="19"/>
      <c r="B34" s="2"/>
      <c r="C34" s="2"/>
      <c r="D34" s="2"/>
      <c r="E34" s="20"/>
      <c r="F34" s="20"/>
      <c r="G34" s="17"/>
      <c r="H34" s="17"/>
      <c r="I34" s="17"/>
      <c r="P34" s="18">
        <f>SUM(P32:P33)</f>
        <v>1092813</v>
      </c>
    </row>
    <row r="35" spans="1:16" x14ac:dyDescent="0.25">
      <c r="A35" s="19"/>
      <c r="B35" s="2"/>
      <c r="C35" s="2"/>
      <c r="D35" s="2"/>
      <c r="E35" s="20"/>
      <c r="F35" s="20"/>
      <c r="G35" s="17"/>
      <c r="H35" s="17"/>
      <c r="I35" s="17"/>
      <c r="P35" s="18">
        <f>P34*13%</f>
        <v>142065.69</v>
      </c>
    </row>
    <row r="36" spans="1:16" x14ac:dyDescent="0.25">
      <c r="A36" s="19"/>
      <c r="B36" s="2"/>
      <c r="C36" s="2"/>
      <c r="D36" s="2"/>
      <c r="E36" s="20"/>
      <c r="F36" s="20"/>
      <c r="G36" s="17"/>
      <c r="H36" s="17"/>
      <c r="I36" s="17"/>
    </row>
    <row r="37" spans="1:16" x14ac:dyDescent="0.25">
      <c r="A37" s="19"/>
      <c r="B37" s="2"/>
      <c r="C37" s="2"/>
      <c r="D37" s="2"/>
      <c r="E37" s="20"/>
      <c r="F37" s="20"/>
      <c r="G37" s="17"/>
      <c r="H37" s="17"/>
      <c r="I37" s="17"/>
    </row>
    <row r="38" spans="1:16" x14ac:dyDescent="0.25">
      <c r="A38" s="19"/>
      <c r="B38" s="2"/>
      <c r="C38" s="2"/>
      <c r="D38" s="2"/>
      <c r="E38" s="20"/>
      <c r="F38" s="20"/>
      <c r="G38" s="17"/>
      <c r="H38" s="17"/>
      <c r="I38" s="17"/>
    </row>
    <row r="39" spans="1:16" ht="16.5" thickBot="1" x14ac:dyDescent="0.3">
      <c r="A39" s="19"/>
      <c r="B39" s="2"/>
      <c r="C39" s="2"/>
      <c r="D39" s="2"/>
      <c r="E39" s="20"/>
      <c r="F39" s="20"/>
      <c r="G39" s="17"/>
      <c r="H39" s="17"/>
      <c r="I39" s="17"/>
    </row>
    <row r="40" spans="1:16" s="38" customFormat="1" ht="24" customHeight="1" thickBot="1" x14ac:dyDescent="0.3">
      <c r="A40" s="49" t="s">
        <v>17</v>
      </c>
      <c r="B40" s="50"/>
      <c r="C40" s="50"/>
      <c r="D40" s="50"/>
      <c r="E40" s="51"/>
      <c r="F40" s="34">
        <f>SUM(F29:F38)</f>
        <v>187037</v>
      </c>
      <c r="G40" s="35"/>
      <c r="H40" s="36">
        <f>SUM(H29:H38)</f>
        <v>24314.81</v>
      </c>
      <c r="I40" s="37">
        <f>SUM(I29:I38)</f>
        <v>211351.81</v>
      </c>
      <c r="K40" s="39">
        <f>H40*80%</f>
        <v>19451.848000000002</v>
      </c>
      <c r="M40" s="40">
        <f>H40*20%</f>
        <v>4862.9620000000004</v>
      </c>
      <c r="P40" s="40"/>
    </row>
    <row r="41" spans="1:16" x14ac:dyDescent="0.25">
      <c r="A41" s="2"/>
      <c r="B41" s="2"/>
      <c r="C41" s="2"/>
      <c r="D41" s="2"/>
      <c r="E41" s="2"/>
      <c r="F41" s="2"/>
      <c r="G41" s="2"/>
      <c r="H41" s="2"/>
      <c r="I41" s="2"/>
      <c r="P41" s="18">
        <v>1136566</v>
      </c>
    </row>
    <row r="42" spans="1:16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16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16" s="59" customFormat="1" ht="21" x14ac:dyDescent="0.35">
      <c r="A44" s="41" t="s">
        <v>29</v>
      </c>
      <c r="B44" s="58"/>
      <c r="C44" s="58"/>
      <c r="D44" s="58"/>
      <c r="E44" s="58"/>
      <c r="F44" s="58"/>
      <c r="G44" s="58"/>
      <c r="H44" s="58"/>
      <c r="I44" s="58"/>
      <c r="O44" s="59" t="s">
        <v>25</v>
      </c>
      <c r="P44" s="60">
        <v>7.4036660000000004E-2</v>
      </c>
    </row>
    <row r="45" spans="1:16" x14ac:dyDescent="0.25">
      <c r="A45" s="31"/>
      <c r="B45" s="2"/>
      <c r="C45" s="2"/>
      <c r="D45" s="2"/>
      <c r="E45" s="2"/>
      <c r="F45" s="32"/>
      <c r="G45" s="2"/>
      <c r="H45" s="2"/>
      <c r="I45" s="2"/>
      <c r="P45" s="18">
        <f>P44*P41</f>
        <v>84147.550509560009</v>
      </c>
    </row>
    <row r="46" spans="1:16" x14ac:dyDescent="0.25">
      <c r="A46" s="31"/>
      <c r="B46" s="2"/>
      <c r="C46" s="2"/>
      <c r="D46" s="2"/>
      <c r="E46" s="2"/>
      <c r="F46" s="32"/>
      <c r="G46" s="2"/>
      <c r="H46" s="2"/>
      <c r="I46" s="2"/>
    </row>
    <row r="47" spans="1:16" x14ac:dyDescent="0.25">
      <c r="A47" s="31"/>
      <c r="B47" s="2"/>
      <c r="C47" s="2"/>
      <c r="D47" s="2"/>
      <c r="E47" s="2"/>
      <c r="F47" s="32"/>
      <c r="G47" s="2"/>
      <c r="H47" s="2"/>
      <c r="I47" s="2"/>
    </row>
    <row r="48" spans="1:16" x14ac:dyDescent="0.25">
      <c r="A48" s="31"/>
      <c r="B48" s="2"/>
      <c r="C48" s="2"/>
      <c r="D48" s="2"/>
      <c r="E48" s="2"/>
      <c r="F48" s="32"/>
      <c r="G48" s="2"/>
      <c r="H48" s="2"/>
      <c r="I48" s="2"/>
    </row>
    <row r="49" spans="1:16" x14ac:dyDescent="0.25">
      <c r="A49" s="57" t="s">
        <v>30</v>
      </c>
      <c r="B49" s="2"/>
      <c r="C49" s="2"/>
      <c r="D49" s="2"/>
      <c r="E49" s="2"/>
      <c r="F49" s="32"/>
      <c r="G49" s="2"/>
      <c r="H49" s="2"/>
      <c r="I49" s="2"/>
    </row>
    <row r="50" spans="1:16" x14ac:dyDescent="0.25">
      <c r="A50" s="31" t="s">
        <v>31</v>
      </c>
      <c r="B50" s="2"/>
      <c r="C50" s="2"/>
      <c r="D50" s="2"/>
      <c r="E50" s="2"/>
      <c r="F50" s="32"/>
      <c r="G50" s="2"/>
      <c r="H50" s="2"/>
      <c r="I50" s="2"/>
    </row>
    <row r="51" spans="1:16" x14ac:dyDescent="0.25">
      <c r="A51" s="31"/>
      <c r="B51" s="2"/>
      <c r="C51" s="2"/>
      <c r="D51" s="2"/>
      <c r="E51" s="2"/>
      <c r="F51" s="32"/>
      <c r="G51" s="2"/>
      <c r="H51" s="2"/>
      <c r="I51" s="2"/>
    </row>
    <row r="52" spans="1:16" x14ac:dyDescent="0.25">
      <c r="A52" s="31"/>
      <c r="B52" s="2"/>
      <c r="C52" s="2"/>
      <c r="D52" s="2"/>
      <c r="E52" s="2"/>
      <c r="F52" s="32"/>
      <c r="G52" s="2"/>
      <c r="H52" s="2"/>
      <c r="I52" s="2"/>
    </row>
    <row r="53" spans="1:16" x14ac:dyDescent="0.25">
      <c r="A53" s="31"/>
      <c r="B53" s="2"/>
      <c r="C53" s="2"/>
      <c r="D53" s="2"/>
      <c r="E53" s="2"/>
      <c r="F53" s="2"/>
      <c r="G53" s="2"/>
      <c r="H53" s="2"/>
      <c r="I53" s="2"/>
      <c r="P53" s="18">
        <f>P41-P45</f>
        <v>1052418.4494904401</v>
      </c>
    </row>
    <row r="54" spans="1:16" x14ac:dyDescent="0.25">
      <c r="A54" s="2"/>
      <c r="B54" s="2"/>
      <c r="C54" s="2"/>
      <c r="D54" s="2"/>
      <c r="E54" s="2"/>
      <c r="F54" s="15" t="s">
        <v>6</v>
      </c>
      <c r="G54" s="33"/>
      <c r="H54" s="33"/>
      <c r="I54" s="33"/>
      <c r="J54" s="1" t="s">
        <v>12</v>
      </c>
      <c r="L54" s="1">
        <v>142066</v>
      </c>
    </row>
    <row r="55" spans="1:16" x14ac:dyDescent="0.25">
      <c r="A55" s="31"/>
      <c r="B55" s="2"/>
      <c r="C55" s="2"/>
      <c r="D55" s="2"/>
      <c r="E55" s="2"/>
      <c r="F55" s="2"/>
      <c r="G55" s="2"/>
      <c r="H55" s="2"/>
      <c r="I55" s="2"/>
    </row>
    <row r="59" spans="1:16" x14ac:dyDescent="0.25">
      <c r="J59" s="43"/>
    </row>
    <row r="62" spans="1:16" x14ac:dyDescent="0.25">
      <c r="J62" s="43"/>
    </row>
    <row r="64" spans="1:16" x14ac:dyDescent="0.25">
      <c r="L64" s="43"/>
    </row>
  </sheetData>
  <mergeCells count="10">
    <mergeCell ref="A5:I5"/>
    <mergeCell ref="G8:I8"/>
    <mergeCell ref="G9:I9"/>
    <mergeCell ref="A25:E25"/>
    <mergeCell ref="A40:E40"/>
    <mergeCell ref="A29:E30"/>
    <mergeCell ref="F29:F30"/>
    <mergeCell ref="G29:G30"/>
    <mergeCell ref="H29:H30"/>
    <mergeCell ref="I29:I30"/>
  </mergeCells>
  <phoneticPr fontId="2" type="noConversion"/>
  <printOptions horizontalCentered="1"/>
  <pageMargins left="0.49" right="0.86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Pioneer Engineering</cp:lastModifiedBy>
  <cp:lastPrinted>2023-03-21T12:31:04Z</cp:lastPrinted>
  <dcterms:created xsi:type="dcterms:W3CDTF">2013-01-30T02:39:38Z</dcterms:created>
  <dcterms:modified xsi:type="dcterms:W3CDTF">2023-03-21T12:32:24Z</dcterms:modified>
</cp:coreProperties>
</file>