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Xls\Old projects\Burhani Mehal Swimming pool Work\"/>
    </mc:Choice>
  </mc:AlternateContent>
  <bookViews>
    <workbookView xWindow="0" yWindow="315" windowWidth="15300" windowHeight="8550"/>
  </bookViews>
  <sheets>
    <sheet name="Sheet1" sheetId="1" r:id="rId1"/>
  </sheets>
  <definedNames>
    <definedName name="_xlnm.Print_Area" localSheetId="0">Sheet1!$A$1:$F$52</definedName>
  </definedNames>
  <calcPr calcId="152511"/>
</workbook>
</file>

<file path=xl/calcChain.xml><?xml version="1.0" encoding="utf-8"?>
<calcChain xmlns="http://schemas.openxmlformats.org/spreadsheetml/2006/main">
  <c r="F47" i="1" l="1"/>
  <c r="F42" i="1" l="1"/>
  <c r="F41" i="1" l="1"/>
  <c r="F23" i="1"/>
  <c r="F40" i="1" l="1"/>
  <c r="F43" i="1" s="1"/>
  <c r="F39" i="1" l="1"/>
  <c r="F38" i="1"/>
  <c r="F36" i="1"/>
  <c r="F35" i="1"/>
  <c r="F34" i="1" l="1"/>
  <c r="F33" i="1" l="1"/>
  <c r="F32" i="1"/>
  <c r="F37" i="1"/>
  <c r="F31" i="1"/>
  <c r="F30" i="1"/>
  <c r="F29" i="1"/>
  <c r="F28" i="1"/>
  <c r="F27" i="1"/>
  <c r="F26" i="1"/>
  <c r="F25" i="1"/>
  <c r="F24" i="1"/>
  <c r="F21" i="1" l="1"/>
  <c r="F44" i="1" s="1"/>
  <c r="F45" i="1" s="1"/>
  <c r="F49" i="1" l="1"/>
  <c r="F48" i="1"/>
  <c r="F50" i="1" l="1"/>
</calcChain>
</file>

<file path=xl/sharedStrings.xml><?xml version="1.0" encoding="utf-8"?>
<sst xmlns="http://schemas.openxmlformats.org/spreadsheetml/2006/main" count="64" uniqueCount="45">
  <si>
    <t>S. #</t>
  </si>
  <si>
    <t>Description</t>
  </si>
  <si>
    <t>Qty</t>
  </si>
  <si>
    <t>Unit</t>
  </si>
  <si>
    <t>Total Amount Rs.</t>
  </si>
  <si>
    <t>Job</t>
  </si>
  <si>
    <t>Rate</t>
  </si>
  <si>
    <t>Amount</t>
  </si>
  <si>
    <t>M/S Dawat-e-Hadiyah,</t>
  </si>
  <si>
    <t xml:space="preserve">Burhani Mahal, McIver Rd, </t>
  </si>
  <si>
    <t xml:space="preserve">Bill </t>
  </si>
  <si>
    <t>Rft</t>
  </si>
  <si>
    <t>a)  24 x 24 Dia</t>
  </si>
  <si>
    <t>b)  18 x 18 Dia</t>
  </si>
  <si>
    <t>Nos</t>
  </si>
  <si>
    <t>c)  12" Dia</t>
  </si>
  <si>
    <t>Providing and laying of UPVC pipe with solvent etc.</t>
  </si>
  <si>
    <t>a)  04" Dia</t>
  </si>
  <si>
    <t>b)  06" Dia</t>
  </si>
  <si>
    <t>c)  08" Dia</t>
  </si>
  <si>
    <t>Providing and making of CC manhole for new drainage system.</t>
  </si>
  <si>
    <t>Supply and installation of manhole cover.</t>
  </si>
  <si>
    <t>Supply and installation of RCC slab for manhole cover at outside area (30 x 30)</t>
  </si>
  <si>
    <r>
      <t xml:space="preserve">For </t>
    </r>
    <r>
      <rPr>
        <b/>
        <sz val="14"/>
        <rFont val="Calibri"/>
        <family val="2"/>
        <scheme val="minor"/>
      </rPr>
      <t>PIONEER SERVICES.</t>
    </r>
  </si>
  <si>
    <t>Civil Lines, Karachi.</t>
  </si>
  <si>
    <t>Thanking You,</t>
  </si>
  <si>
    <t>Re route and reintallation of PPRC pipe with fittings.</t>
  </si>
  <si>
    <t>Providing and fixing of gully trap</t>
  </si>
  <si>
    <t>Cleaning of manhole lines from outside sweeper.</t>
  </si>
  <si>
    <t>Removal of deberages from site by truck</t>
  </si>
  <si>
    <t>Load</t>
  </si>
  <si>
    <t>Refixing of tiles and pavers.</t>
  </si>
  <si>
    <t>Cost of sand for fixing of paver and tiles</t>
  </si>
  <si>
    <t>SST 13%</t>
  </si>
  <si>
    <t>a)  03" Dia</t>
  </si>
  <si>
    <t>Removal of floor pavers tiles and kept for re-installation including cutting of CC/RCC floor Plunth and beam, removal of old CC/RCC drain pipes, manholes and digging of earth and refill.</t>
  </si>
  <si>
    <t>CC chamber made with block masonry.</t>
  </si>
  <si>
    <t>Attn: Mr. Hussain Bharmal</t>
  </si>
  <si>
    <t>PS/BM/008/12/21</t>
  </si>
  <si>
    <t>PVC Valve install 2" dia</t>
  </si>
  <si>
    <t>No.</t>
  </si>
  <si>
    <t>04 Dec 2021</t>
  </si>
  <si>
    <t>Net</t>
  </si>
  <si>
    <t>20% SRB</t>
  </si>
  <si>
    <t>Less Tax 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</si>
</sst>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1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/>
    <xf numFmtId="0" fontId="2" fillId="0" borderId="0" xfId="0" applyFont="1" applyAlignment="1">
      <alignment horizontal="center"/>
    </xf>
    <xf numFmtId="14" fontId="0" fillId="0" borderId="0" xfId="0" applyNumberFormat="1" applyFont="1"/>
    <xf numFmtId="164" fontId="6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164" fontId="6" fillId="0" borderId="1" xfId="0" applyNumberFormat="1" applyFont="1" applyBorder="1" applyAlignment="1">
      <alignment horizontal="center" vertical="center"/>
    </xf>
    <xf numFmtId="164" fontId="0" fillId="0" borderId="0" xfId="1" applyNumberFormat="1" applyFont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0" fillId="0" borderId="0" xfId="0" quotePrefix="1" applyNumberFormat="1" applyFont="1" applyAlignment="1">
      <alignment horizontal="right"/>
    </xf>
    <xf numFmtId="0" fontId="8" fillId="0" borderId="0" xfId="0" applyFont="1"/>
    <xf numFmtId="0" fontId="9" fillId="0" borderId="0" xfId="0" applyFont="1"/>
    <xf numFmtId="164" fontId="8" fillId="0" borderId="0" xfId="1" applyNumberFormat="1" applyFont="1"/>
    <xf numFmtId="164" fontId="6" fillId="0" borderId="0" xfId="1" applyNumberFormat="1" applyFont="1"/>
    <xf numFmtId="0" fontId="0" fillId="0" borderId="0" xfId="0" applyFont="1" applyAlignment="1">
      <alignment vertical="center"/>
    </xf>
    <xf numFmtId="164" fontId="0" fillId="0" borderId="0" xfId="1" applyNumberFormat="1" applyFont="1" applyAlignment="1">
      <alignment vertical="center"/>
    </xf>
    <xf numFmtId="0" fontId="11" fillId="0" borderId="0" xfId="0" applyFont="1" applyAlignment="1">
      <alignment horizontal="left" vertical="center"/>
    </xf>
    <xf numFmtId="164" fontId="7" fillId="0" borderId="2" xfId="0" applyNumberFormat="1" applyFont="1" applyBorder="1" applyAlignment="1">
      <alignment vertical="center"/>
    </xf>
    <xf numFmtId="164" fontId="7" fillId="0" borderId="1" xfId="1" applyNumberFormat="1" applyFont="1" applyBorder="1" applyAlignment="1">
      <alignment vertical="center"/>
    </xf>
    <xf numFmtId="164" fontId="7" fillId="0" borderId="3" xfId="0" applyNumberFormat="1" applyFont="1" applyBorder="1" applyAlignment="1">
      <alignment vertical="center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right" vertical="center"/>
    </xf>
    <xf numFmtId="0" fontId="10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1171160</xdr:colOff>
      <xdr:row>53</xdr:row>
      <xdr:rowOff>154057</xdr:rowOff>
    </xdr:from>
    <xdr:to>
      <xdr:col>1</xdr:col>
      <xdr:colOff>1797325</xdr:colOff>
      <xdr:row>56</xdr:row>
      <xdr:rowOff>92423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4486" y="10689535"/>
          <a:ext cx="626165" cy="509866"/>
        </a:xfrm>
        <a:prstGeom prst="rect">
          <a:avLst/>
        </a:prstGeom>
      </xdr:spPr>
    </xdr:pic>
    <xdr:clientData/>
  </xdr:twoCellAnchor>
  <xdr:twoCellAnchor>
    <xdr:from>
      <xdr:col>7</xdr:col>
      <xdr:colOff>628096</xdr:colOff>
      <xdr:row>14</xdr:row>
      <xdr:rowOff>106617</xdr:rowOff>
    </xdr:from>
    <xdr:to>
      <xdr:col>14</xdr:col>
      <xdr:colOff>91109</xdr:colOff>
      <xdr:row>16</xdr:row>
      <xdr:rowOff>165422</xdr:rowOff>
    </xdr:to>
    <xdr:sp macro="" textlink="">
      <xdr:nvSpPr>
        <xdr:cNvPr id="5" name="Text Box 69"/>
        <xdr:cNvSpPr txBox="1">
          <a:spLocks noChangeArrowheads="1"/>
        </xdr:cNvSpPr>
      </xdr:nvSpPr>
      <xdr:spPr bwMode="auto">
        <a:xfrm>
          <a:off x="7618618" y="2723921"/>
          <a:ext cx="4134404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7</xdr:col>
      <xdr:colOff>455543</xdr:colOff>
      <xdr:row>5</xdr:row>
      <xdr:rowOff>41413</xdr:rowOff>
    </xdr:from>
    <xdr:to>
      <xdr:col>8</xdr:col>
      <xdr:colOff>410776</xdr:colOff>
      <xdr:row>9</xdr:row>
      <xdr:rowOff>60463</xdr:rowOff>
    </xdr:to>
    <xdr:pic>
      <xdr:nvPicPr>
        <xdr:cNvPr id="6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446065" y="993913"/>
          <a:ext cx="949146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H52"/>
  <sheetViews>
    <sheetView tabSelected="1" topLeftCell="A37" zoomScale="115" zoomScaleNormal="115" workbookViewId="0">
      <selection activeCell="I50" sqref="I50"/>
    </sheetView>
  </sheetViews>
  <sheetFormatPr defaultColWidth="9.140625" defaultRowHeight="15" x14ac:dyDescent="0.25"/>
  <cols>
    <col min="1" max="1" width="4.140625" style="1" customWidth="1"/>
    <col min="2" max="2" width="55.28515625" style="1" customWidth="1"/>
    <col min="3" max="3" width="5.5703125" style="1" customWidth="1"/>
    <col min="4" max="4" width="5.85546875" style="1" customWidth="1"/>
    <col min="5" max="5" width="11" style="1" customWidth="1"/>
    <col min="6" max="6" width="15" style="1" customWidth="1"/>
    <col min="7" max="8" width="14.85546875" style="13" customWidth="1"/>
    <col min="9" max="16384" width="9.140625" style="1"/>
  </cols>
  <sheetData>
    <row r="9" spans="1:8" x14ac:dyDescent="0.25">
      <c r="A9" s="1" t="s">
        <v>38</v>
      </c>
      <c r="F9" s="16" t="s">
        <v>41</v>
      </c>
    </row>
    <row r="10" spans="1:8" ht="8.25" customHeight="1" x14ac:dyDescent="0.25">
      <c r="F10" s="7"/>
    </row>
    <row r="11" spans="1:8" s="17" customFormat="1" ht="15.75" x14ac:dyDescent="0.25">
      <c r="A11" s="17" t="s">
        <v>8</v>
      </c>
      <c r="B11" s="18"/>
      <c r="C11" s="18"/>
      <c r="G11" s="19"/>
      <c r="H11" s="19"/>
    </row>
    <row r="12" spans="1:8" s="17" customFormat="1" ht="15.75" x14ac:dyDescent="0.25">
      <c r="A12" s="17" t="s">
        <v>9</v>
      </c>
      <c r="B12" s="18"/>
      <c r="C12" s="18"/>
      <c r="G12" s="19"/>
      <c r="H12" s="19"/>
    </row>
    <row r="13" spans="1:8" s="17" customFormat="1" ht="15.75" x14ac:dyDescent="0.25">
      <c r="A13" s="17" t="s">
        <v>24</v>
      </c>
      <c r="B13" s="18"/>
      <c r="C13" s="18"/>
      <c r="G13" s="19"/>
      <c r="H13" s="19"/>
    </row>
    <row r="14" spans="1:8" s="17" customFormat="1" ht="9.75" customHeight="1" x14ac:dyDescent="0.25">
      <c r="G14" s="19"/>
      <c r="H14" s="19"/>
    </row>
    <row r="15" spans="1:8" ht="21" x14ac:dyDescent="0.35">
      <c r="A15" s="27" t="s">
        <v>37</v>
      </c>
      <c r="B15" s="27"/>
      <c r="C15" s="27"/>
      <c r="D15" s="27"/>
      <c r="E15" s="27"/>
      <c r="F15" s="27"/>
    </row>
    <row r="16" spans="1:8" ht="6" customHeight="1" x14ac:dyDescent="0.25"/>
    <row r="17" spans="1:8" ht="22.5" customHeight="1" x14ac:dyDescent="0.25">
      <c r="A17" s="29" t="s">
        <v>10</v>
      </c>
      <c r="B17" s="29"/>
      <c r="C17" s="29"/>
      <c r="D17" s="29"/>
      <c r="E17" s="29"/>
      <c r="F17" s="29"/>
    </row>
    <row r="18" spans="1:8" hidden="1" x14ac:dyDescent="0.25">
      <c r="A18" s="29"/>
      <c r="B18" s="29"/>
      <c r="C18" s="29"/>
      <c r="D18" s="29"/>
      <c r="E18" s="29"/>
      <c r="F18" s="29"/>
    </row>
    <row r="19" spans="1:8" ht="8.25" customHeight="1" x14ac:dyDescent="0.25"/>
    <row r="20" spans="1:8" s="11" customFormat="1" ht="18.75" x14ac:dyDescent="0.25">
      <c r="A20" s="14" t="s">
        <v>0</v>
      </c>
      <c r="B20" s="14" t="s">
        <v>1</v>
      </c>
      <c r="C20" s="14" t="s">
        <v>2</v>
      </c>
      <c r="D20" s="14" t="s">
        <v>3</v>
      </c>
      <c r="E20" s="15" t="s">
        <v>6</v>
      </c>
      <c r="F20" s="15" t="s">
        <v>7</v>
      </c>
      <c r="G20" s="20"/>
      <c r="H20" s="20"/>
    </row>
    <row r="21" spans="1:8" s="11" customFormat="1" ht="57.75" customHeight="1" x14ac:dyDescent="0.25">
      <c r="A21" s="10">
        <v>1</v>
      </c>
      <c r="B21" s="9" t="s">
        <v>35</v>
      </c>
      <c r="C21" s="10">
        <v>1</v>
      </c>
      <c r="D21" s="10" t="s">
        <v>5</v>
      </c>
      <c r="E21" s="8">
        <v>135000</v>
      </c>
      <c r="F21" s="12">
        <f>E21*C21</f>
        <v>135000</v>
      </c>
      <c r="G21" s="20"/>
      <c r="H21" s="20"/>
    </row>
    <row r="22" spans="1:8" s="11" customFormat="1" ht="15.75" x14ac:dyDescent="0.25">
      <c r="A22" s="10">
        <v>2</v>
      </c>
      <c r="B22" s="9" t="s">
        <v>16</v>
      </c>
      <c r="C22" s="10"/>
      <c r="D22" s="10"/>
      <c r="E22" s="8"/>
      <c r="F22" s="12"/>
      <c r="G22" s="20"/>
      <c r="H22" s="20"/>
    </row>
    <row r="23" spans="1:8" s="11" customFormat="1" ht="15.75" x14ac:dyDescent="0.25">
      <c r="A23" s="10"/>
      <c r="B23" s="9" t="s">
        <v>34</v>
      </c>
      <c r="C23" s="10">
        <v>15</v>
      </c>
      <c r="D23" s="10" t="s">
        <v>11</v>
      </c>
      <c r="E23" s="8">
        <v>450</v>
      </c>
      <c r="F23" s="12">
        <f t="shared" ref="F23" si="0">E23*C23</f>
        <v>6750</v>
      </c>
      <c r="G23" s="20"/>
      <c r="H23" s="20"/>
    </row>
    <row r="24" spans="1:8" s="11" customFormat="1" ht="15.75" x14ac:dyDescent="0.25">
      <c r="A24" s="10"/>
      <c r="B24" s="9" t="s">
        <v>17</v>
      </c>
      <c r="C24" s="10">
        <v>20</v>
      </c>
      <c r="D24" s="10" t="s">
        <v>11</v>
      </c>
      <c r="E24" s="8">
        <v>600</v>
      </c>
      <c r="F24" s="12">
        <f t="shared" ref="F24:F39" si="1">E24*C24</f>
        <v>12000</v>
      </c>
      <c r="G24" s="20"/>
      <c r="H24" s="20"/>
    </row>
    <row r="25" spans="1:8" s="11" customFormat="1" ht="15.75" x14ac:dyDescent="0.25">
      <c r="A25" s="10"/>
      <c r="B25" s="9" t="s">
        <v>18</v>
      </c>
      <c r="C25" s="10">
        <v>27</v>
      </c>
      <c r="D25" s="10" t="s">
        <v>11</v>
      </c>
      <c r="E25" s="8">
        <v>950</v>
      </c>
      <c r="F25" s="12">
        <f t="shared" si="1"/>
        <v>25650</v>
      </c>
      <c r="G25" s="20"/>
      <c r="H25" s="20"/>
    </row>
    <row r="26" spans="1:8" s="11" customFormat="1" ht="15.75" x14ac:dyDescent="0.25">
      <c r="A26" s="10"/>
      <c r="B26" s="9" t="s">
        <v>19</v>
      </c>
      <c r="C26" s="10">
        <v>158</v>
      </c>
      <c r="D26" s="10" t="s">
        <v>11</v>
      </c>
      <c r="E26" s="8">
        <v>1450</v>
      </c>
      <c r="F26" s="12">
        <f t="shared" si="1"/>
        <v>229100</v>
      </c>
      <c r="G26" s="20"/>
      <c r="H26" s="20"/>
    </row>
    <row r="27" spans="1:8" s="11" customFormat="1" ht="15.75" x14ac:dyDescent="0.25">
      <c r="A27" s="10"/>
      <c r="B27" s="9" t="s">
        <v>15</v>
      </c>
      <c r="C27" s="10">
        <v>197</v>
      </c>
      <c r="D27" s="10" t="s">
        <v>11</v>
      </c>
      <c r="E27" s="8">
        <v>2350</v>
      </c>
      <c r="F27" s="12">
        <f t="shared" si="1"/>
        <v>462950</v>
      </c>
      <c r="G27" s="20"/>
      <c r="H27" s="20"/>
    </row>
    <row r="28" spans="1:8" s="11" customFormat="1" ht="31.5" x14ac:dyDescent="0.25">
      <c r="A28" s="10">
        <v>3</v>
      </c>
      <c r="B28" s="9" t="s">
        <v>20</v>
      </c>
      <c r="C28" s="10"/>
      <c r="D28" s="10"/>
      <c r="E28" s="8"/>
      <c r="F28" s="12">
        <f t="shared" si="1"/>
        <v>0</v>
      </c>
      <c r="G28" s="20"/>
      <c r="H28" s="20"/>
    </row>
    <row r="29" spans="1:8" s="11" customFormat="1" ht="15.75" x14ac:dyDescent="0.25">
      <c r="A29" s="10"/>
      <c r="B29" s="9" t="s">
        <v>12</v>
      </c>
      <c r="C29" s="10">
        <v>3</v>
      </c>
      <c r="D29" s="10" t="s">
        <v>14</v>
      </c>
      <c r="E29" s="8">
        <v>22000</v>
      </c>
      <c r="F29" s="12">
        <f t="shared" si="1"/>
        <v>66000</v>
      </c>
      <c r="G29" s="20"/>
      <c r="H29" s="20"/>
    </row>
    <row r="30" spans="1:8" s="11" customFormat="1" ht="15.75" x14ac:dyDescent="0.25">
      <c r="A30" s="10"/>
      <c r="B30" s="9" t="s">
        <v>13</v>
      </c>
      <c r="C30" s="10">
        <v>4</v>
      </c>
      <c r="D30" s="10" t="s">
        <v>14</v>
      </c>
      <c r="E30" s="8">
        <v>18000</v>
      </c>
      <c r="F30" s="12">
        <f t="shared" si="1"/>
        <v>72000</v>
      </c>
      <c r="G30" s="20"/>
      <c r="H30" s="20"/>
    </row>
    <row r="31" spans="1:8" s="11" customFormat="1" ht="15.75" x14ac:dyDescent="0.25">
      <c r="A31" s="10">
        <v>4</v>
      </c>
      <c r="B31" s="9" t="s">
        <v>21</v>
      </c>
      <c r="C31" s="10"/>
      <c r="D31" s="10" t="s">
        <v>5</v>
      </c>
      <c r="E31" s="8"/>
      <c r="F31" s="12">
        <f t="shared" si="1"/>
        <v>0</v>
      </c>
      <c r="G31" s="20"/>
      <c r="H31" s="20"/>
    </row>
    <row r="32" spans="1:8" s="11" customFormat="1" ht="15.75" x14ac:dyDescent="0.25">
      <c r="A32" s="10"/>
      <c r="B32" s="9" t="s">
        <v>12</v>
      </c>
      <c r="C32" s="10">
        <v>6</v>
      </c>
      <c r="D32" s="10" t="s">
        <v>14</v>
      </c>
      <c r="E32" s="8">
        <v>12000</v>
      </c>
      <c r="F32" s="12">
        <f t="shared" ref="F32:F36" si="2">E32*C32</f>
        <v>72000</v>
      </c>
      <c r="G32" s="20"/>
      <c r="H32" s="20"/>
    </row>
    <row r="33" spans="1:8" s="11" customFormat="1" ht="15.75" x14ac:dyDescent="0.25">
      <c r="A33" s="10"/>
      <c r="B33" s="9" t="s">
        <v>13</v>
      </c>
      <c r="C33" s="10">
        <v>5</v>
      </c>
      <c r="D33" s="10" t="s">
        <v>14</v>
      </c>
      <c r="E33" s="8">
        <v>7250</v>
      </c>
      <c r="F33" s="12">
        <f t="shared" si="2"/>
        <v>36250</v>
      </c>
      <c r="G33" s="20"/>
      <c r="H33" s="20"/>
    </row>
    <row r="34" spans="1:8" s="11" customFormat="1" ht="31.5" x14ac:dyDescent="0.25">
      <c r="A34" s="10">
        <v>5</v>
      </c>
      <c r="B34" s="9" t="s">
        <v>22</v>
      </c>
      <c r="C34" s="10">
        <v>1</v>
      </c>
      <c r="D34" s="10" t="s">
        <v>14</v>
      </c>
      <c r="E34" s="8">
        <v>5000</v>
      </c>
      <c r="F34" s="12">
        <f t="shared" si="2"/>
        <v>5000</v>
      </c>
      <c r="G34" s="20"/>
      <c r="H34" s="20"/>
    </row>
    <row r="35" spans="1:8" s="11" customFormat="1" ht="15.75" x14ac:dyDescent="0.25">
      <c r="A35" s="10">
        <v>6</v>
      </c>
      <c r="B35" s="9" t="s">
        <v>32</v>
      </c>
      <c r="C35" s="10">
        <v>1</v>
      </c>
      <c r="D35" s="10" t="s">
        <v>5</v>
      </c>
      <c r="E35" s="8">
        <v>12000</v>
      </c>
      <c r="F35" s="12">
        <f t="shared" si="2"/>
        <v>12000</v>
      </c>
      <c r="G35" s="20"/>
      <c r="H35" s="20"/>
    </row>
    <row r="36" spans="1:8" s="11" customFormat="1" ht="18" customHeight="1" x14ac:dyDescent="0.25">
      <c r="A36" s="10">
        <v>7</v>
      </c>
      <c r="B36" s="9" t="s">
        <v>31</v>
      </c>
      <c r="C36" s="10">
        <v>1</v>
      </c>
      <c r="D36" s="10" t="s">
        <v>5</v>
      </c>
      <c r="E36" s="8">
        <v>35000</v>
      </c>
      <c r="F36" s="12">
        <f t="shared" si="2"/>
        <v>35000</v>
      </c>
      <c r="G36" s="20"/>
      <c r="H36" s="20"/>
    </row>
    <row r="37" spans="1:8" s="11" customFormat="1" ht="15.75" x14ac:dyDescent="0.25">
      <c r="A37" s="10">
        <v>8</v>
      </c>
      <c r="B37" s="9" t="s">
        <v>28</v>
      </c>
      <c r="C37" s="10">
        <v>1</v>
      </c>
      <c r="D37" s="10" t="s">
        <v>5</v>
      </c>
      <c r="E37" s="8">
        <v>18000</v>
      </c>
      <c r="F37" s="12">
        <f t="shared" si="1"/>
        <v>18000</v>
      </c>
      <c r="G37" s="20"/>
      <c r="H37" s="20"/>
    </row>
    <row r="38" spans="1:8" s="11" customFormat="1" ht="15.75" x14ac:dyDescent="0.25">
      <c r="A38" s="10">
        <v>9</v>
      </c>
      <c r="B38" s="9" t="s">
        <v>27</v>
      </c>
      <c r="C38" s="10">
        <v>4</v>
      </c>
      <c r="D38" s="10" t="s">
        <v>14</v>
      </c>
      <c r="E38" s="8">
        <v>3000</v>
      </c>
      <c r="F38" s="12">
        <f t="shared" si="1"/>
        <v>12000</v>
      </c>
      <c r="G38" s="20"/>
      <c r="H38" s="20"/>
    </row>
    <row r="39" spans="1:8" s="11" customFormat="1" ht="15.75" x14ac:dyDescent="0.25">
      <c r="A39" s="10">
        <v>10</v>
      </c>
      <c r="B39" s="9" t="s">
        <v>26</v>
      </c>
      <c r="C39" s="10">
        <v>1</v>
      </c>
      <c r="D39" s="10" t="s">
        <v>5</v>
      </c>
      <c r="E39" s="8">
        <v>7500</v>
      </c>
      <c r="F39" s="12">
        <f t="shared" si="1"/>
        <v>7500</v>
      </c>
      <c r="G39" s="20"/>
      <c r="H39" s="20"/>
    </row>
    <row r="40" spans="1:8" s="11" customFormat="1" ht="15.75" x14ac:dyDescent="0.25">
      <c r="A40" s="10">
        <v>11</v>
      </c>
      <c r="B40" s="9" t="s">
        <v>29</v>
      </c>
      <c r="C40" s="10">
        <v>8</v>
      </c>
      <c r="D40" s="10" t="s">
        <v>30</v>
      </c>
      <c r="E40" s="8">
        <v>2500</v>
      </c>
      <c r="F40" s="12">
        <f t="shared" ref="F40:F41" si="3">E40*C40</f>
        <v>20000</v>
      </c>
      <c r="G40" s="20"/>
      <c r="H40" s="20"/>
    </row>
    <row r="41" spans="1:8" s="11" customFormat="1" ht="15.75" x14ac:dyDescent="0.25">
      <c r="A41" s="10">
        <v>12</v>
      </c>
      <c r="B41" s="9" t="s">
        <v>36</v>
      </c>
      <c r="C41" s="10">
        <v>1</v>
      </c>
      <c r="D41" s="10" t="s">
        <v>5</v>
      </c>
      <c r="E41" s="8">
        <v>9000</v>
      </c>
      <c r="F41" s="12">
        <f t="shared" si="3"/>
        <v>9000</v>
      </c>
      <c r="G41" s="20"/>
      <c r="H41" s="20"/>
    </row>
    <row r="42" spans="1:8" s="11" customFormat="1" ht="15.75" x14ac:dyDescent="0.25">
      <c r="A42" s="10">
        <v>13</v>
      </c>
      <c r="B42" s="9" t="s">
        <v>39</v>
      </c>
      <c r="C42" s="10">
        <v>1</v>
      </c>
      <c r="D42" s="10" t="s">
        <v>40</v>
      </c>
      <c r="E42" s="8">
        <v>1000</v>
      </c>
      <c r="F42" s="12">
        <f t="shared" ref="F42" si="4">E42*C42</f>
        <v>1000</v>
      </c>
      <c r="G42" s="20"/>
      <c r="H42" s="20"/>
    </row>
    <row r="43" spans="1:8" s="21" customFormat="1" ht="22.5" customHeight="1" x14ac:dyDescent="0.25">
      <c r="A43" s="28" t="s">
        <v>4</v>
      </c>
      <c r="B43" s="28"/>
      <c r="C43" s="28"/>
      <c r="D43" s="28"/>
      <c r="E43" s="28"/>
      <c r="F43" s="26">
        <f>SUM(F21:F42)</f>
        <v>1237200</v>
      </c>
      <c r="G43" s="22"/>
      <c r="H43" s="22"/>
    </row>
    <row r="44" spans="1:8" s="21" customFormat="1" ht="18.75" x14ac:dyDescent="0.25">
      <c r="A44" s="28" t="s">
        <v>33</v>
      </c>
      <c r="B44" s="28"/>
      <c r="C44" s="28"/>
      <c r="D44" s="28"/>
      <c r="E44" s="28"/>
      <c r="F44" s="25">
        <f>F43*13%</f>
        <v>160836</v>
      </c>
      <c r="G44" s="22"/>
      <c r="H44" s="22"/>
    </row>
    <row r="45" spans="1:8" s="21" customFormat="1" ht="22.5" customHeight="1" thickBot="1" x14ac:dyDescent="0.3">
      <c r="A45" s="28" t="s">
        <v>4</v>
      </c>
      <c r="B45" s="28"/>
      <c r="C45" s="28"/>
      <c r="D45" s="28"/>
      <c r="E45" s="28"/>
      <c r="F45" s="24">
        <f>F44+F43</f>
        <v>1398036</v>
      </c>
      <c r="G45" s="22"/>
      <c r="H45" s="22"/>
    </row>
    <row r="46" spans="1:8" ht="12" customHeight="1" thickTop="1" x14ac:dyDescent="0.25">
      <c r="A46" s="2"/>
      <c r="B46" s="6"/>
      <c r="C46" s="6"/>
      <c r="D46" s="6"/>
      <c r="E46" s="6"/>
      <c r="F46" s="6"/>
    </row>
    <row r="47" spans="1:8" ht="30" x14ac:dyDescent="0.25">
      <c r="A47" s="3" t="s">
        <v>25</v>
      </c>
      <c r="B47" s="4"/>
      <c r="C47" s="4"/>
      <c r="D47" s="4"/>
      <c r="E47" s="4" t="s">
        <v>44</v>
      </c>
      <c r="F47" s="22">
        <f>F45*7%</f>
        <v>97862.52</v>
      </c>
    </row>
    <row r="48" spans="1:8" x14ac:dyDescent="0.25">
      <c r="A48" s="3"/>
      <c r="B48" s="4"/>
      <c r="C48" s="4"/>
      <c r="D48" s="4"/>
      <c r="E48" s="4" t="s">
        <v>42</v>
      </c>
      <c r="F48" s="22">
        <f>F45-F47</f>
        <v>1300173.48</v>
      </c>
    </row>
    <row r="49" spans="1:6" ht="18.75" x14ac:dyDescent="0.25">
      <c r="A49" s="23" t="s">
        <v>23</v>
      </c>
      <c r="B49" s="4"/>
      <c r="C49" s="4"/>
      <c r="D49" s="4"/>
      <c r="E49" s="4" t="s">
        <v>43</v>
      </c>
      <c r="F49" s="22">
        <f>F44*20%</f>
        <v>32167.200000000001</v>
      </c>
    </row>
    <row r="50" spans="1:6" x14ac:dyDescent="0.25">
      <c r="A50" s="3"/>
      <c r="B50" s="3"/>
      <c r="C50" s="3"/>
      <c r="D50" s="3"/>
      <c r="E50" s="3" t="s">
        <v>42</v>
      </c>
      <c r="F50" s="22">
        <f>F48-F49</f>
        <v>1268006.28</v>
      </c>
    </row>
    <row r="51" spans="1:6" x14ac:dyDescent="0.25">
      <c r="A51" s="3"/>
      <c r="B51" s="3"/>
      <c r="C51" s="3"/>
      <c r="D51" s="3"/>
      <c r="E51" s="3"/>
      <c r="F51" s="13"/>
    </row>
    <row r="52" spans="1:6" x14ac:dyDescent="0.25">
      <c r="A52" s="5"/>
      <c r="B52" s="5"/>
      <c r="C52" s="5"/>
      <c r="D52" s="5"/>
      <c r="E52" s="5"/>
      <c r="F52" s="13"/>
    </row>
  </sheetData>
  <mergeCells count="5">
    <mergeCell ref="A15:F15"/>
    <mergeCell ref="A43:E43"/>
    <mergeCell ref="A17:F18"/>
    <mergeCell ref="A44:E44"/>
    <mergeCell ref="A45:E45"/>
  </mergeCells>
  <printOptions horizontalCentered="1"/>
  <pageMargins left="0" right="0" top="0.25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Pioneer Engineeering</cp:lastModifiedBy>
  <cp:lastPrinted>2022-01-08T06:02:50Z</cp:lastPrinted>
  <dcterms:created xsi:type="dcterms:W3CDTF">2016-01-20T08:33:14Z</dcterms:created>
  <dcterms:modified xsi:type="dcterms:W3CDTF">2022-02-16T08:14:12Z</dcterms:modified>
</cp:coreProperties>
</file>