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ojects 2021\Hydery shopping mall\"/>
    </mc:Choice>
  </mc:AlternateContent>
  <bookViews>
    <workbookView xWindow="120" yWindow="15" windowWidth="18960" windowHeight="11325"/>
  </bookViews>
  <sheets>
    <sheet name="Table 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'Table 1'!$A$1:$F$47</definedName>
  </definedNames>
  <calcPr calcId="152511"/>
</workbook>
</file>

<file path=xl/calcChain.xml><?xml version="1.0" encoding="utf-8"?>
<calcChain xmlns="http://schemas.openxmlformats.org/spreadsheetml/2006/main">
  <c r="H53" i="1" l="1"/>
  <c r="H48" i="1" l="1"/>
  <c r="F53" i="1" l="1"/>
  <c r="F49" i="1" l="1"/>
  <c r="F48" i="1"/>
  <c r="F47" i="1"/>
  <c r="F46" i="1"/>
  <c r="F45" i="1"/>
  <c r="F36" i="1" l="1"/>
  <c r="F35" i="1"/>
  <c r="F34" i="1"/>
  <c r="F33" i="1"/>
  <c r="F32" i="1"/>
  <c r="F37" i="1" s="1"/>
  <c r="F38" i="1" s="1"/>
  <c r="F39" i="1" s="1"/>
  <c r="F25" i="1"/>
  <c r="F24" i="1"/>
  <c r="F23" i="1"/>
  <c r="F22" i="1"/>
  <c r="F21" i="1"/>
  <c r="F20" i="1"/>
  <c r="F19" i="1"/>
  <c r="F17" i="1"/>
  <c r="F16" i="1"/>
  <c r="F14" i="1"/>
  <c r="F26" i="1" l="1"/>
  <c r="F27" i="1" s="1"/>
  <c r="F28" i="1" s="1"/>
</calcChain>
</file>

<file path=xl/sharedStrings.xml><?xml version="1.0" encoding="utf-8"?>
<sst xmlns="http://schemas.openxmlformats.org/spreadsheetml/2006/main" count="60" uniqueCount="40">
  <si>
    <t>Option 01 (with UPVC Pipe)</t>
  </si>
  <si>
    <t>S. #</t>
  </si>
  <si>
    <t>Description</t>
  </si>
  <si>
    <t>Unit</t>
  </si>
  <si>
    <t>Qty</t>
  </si>
  <si>
    <t>Rate</t>
  </si>
  <si>
    <t>Amount</t>
  </si>
  <si>
    <t>Installation, testing &amp; commissioning of ducted exhaust fan.</t>
  </si>
  <si>
    <t>No.</t>
  </si>
  <si>
    <t>a) 08" Dia</t>
  </si>
  <si>
    <t>Rft</t>
  </si>
  <si>
    <t>b) 06" Dia</t>
  </si>
  <si>
    <t>Providing &amp; installation of UPVC fittings</t>
  </si>
  <si>
    <t>a) TEE 08" Dia</t>
  </si>
  <si>
    <t>Nos</t>
  </si>
  <si>
    <t>b) TEE 06" Dia</t>
  </si>
  <si>
    <t>c) Elbow 06" Dia</t>
  </si>
  <si>
    <t>d) Redused Socket 08" x 06" Dia</t>
  </si>
  <si>
    <t>e) Vent Cowl 08" Dia</t>
  </si>
  <si>
    <t>No</t>
  </si>
  <si>
    <t>Supply and installation of hangers, supports &amp; bolts etc.</t>
  </si>
  <si>
    <t>Job</t>
  </si>
  <si>
    <t>Total Amount Rs</t>
  </si>
  <si>
    <t>SST 13%</t>
  </si>
  <si>
    <t>Grand Total Amount Rs</t>
  </si>
  <si>
    <t>Option 02 (with G.I Sheet metal duct)</t>
  </si>
  <si>
    <t>Installation of ducted exhaust fan.</t>
  </si>
  <si>
    <t>Providing &amp; installation of G.I Sheet metal duct.</t>
  </si>
  <si>
    <t>Sqft</t>
  </si>
  <si>
    <t>Supply and installation of exhaust louwer.</t>
  </si>
  <si>
    <t>For PIONEER SERVICES.</t>
  </si>
  <si>
    <r>
      <rPr>
        <sz val="12"/>
        <rFont val="Calibri"/>
        <family val="2"/>
        <scheme val="minor"/>
      </rPr>
      <t>Providing &amp; installation of UPVC pipe ducts with related
fittings.</t>
    </r>
  </si>
  <si>
    <r>
      <rPr>
        <sz val="12"/>
        <rFont val="Calibri"/>
        <family val="2"/>
        <scheme val="minor"/>
      </rPr>
      <t>Supply and installation of Disc valve 06" dia for exhaust
system for each toilet.</t>
    </r>
  </si>
  <si>
    <t>Attn: Mr. Hussain Bharmal</t>
  </si>
  <si>
    <t>Bill for each Toilet (Hydery Shopping Mall)</t>
  </si>
  <si>
    <t>M/S Dawat-e-Hadiyah Burhani Mahal</t>
  </si>
  <si>
    <t>11-05-2022</t>
  </si>
  <si>
    <t>Ref # PS/303/05/22</t>
  </si>
  <si>
    <t>Less 7.5%</t>
  </si>
  <si>
    <t>Less SRB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</si>
</sst>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.5"/>
      <name val="Calibri"/>
      <family val="2"/>
      <scheme val="minor"/>
    </font>
    <font>
      <b/>
      <u/>
      <sz val="14.5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3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1" applyNumberFormat="1" applyFont="1" applyFill="1" applyBorder="1" applyAlignment="1">
      <alignment horizontal="left" vertical="center" wrapText="1"/>
    </xf>
    <xf numFmtId="164" fontId="5" fillId="0" borderId="0" xfId="1" quotePrefix="1" applyNumberFormat="1" applyFont="1" applyFill="1" applyBorder="1" applyAlignment="1">
      <alignment horizontal="right" vertical="center" shrinkToFi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164" fontId="2" fillId="0" borderId="2" xfId="1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center" vertical="center" wrapText="1"/>
    </xf>
    <xf numFmtId="1" fontId="10" fillId="0" borderId="2" xfId="0" applyNumberFormat="1" applyFont="1" applyFill="1" applyBorder="1" applyAlignment="1">
      <alignment horizontal="center" vertical="center" shrinkToFit="1"/>
    </xf>
    <xf numFmtId="164" fontId="10" fillId="0" borderId="2" xfId="1" applyNumberFormat="1" applyFont="1" applyFill="1" applyBorder="1" applyAlignment="1">
      <alignment horizontal="left" vertical="center" shrinkToFit="1"/>
    </xf>
    <xf numFmtId="164" fontId="10" fillId="0" borderId="2" xfId="1" applyNumberFormat="1" applyFont="1" applyFill="1" applyBorder="1" applyAlignment="1">
      <alignment horizontal="right" vertical="center" shrinkToFi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164" fontId="13" fillId="0" borderId="2" xfId="1" applyNumberFormat="1" applyFont="1" applyFill="1" applyBorder="1" applyAlignment="1">
      <alignment horizontal="right" vertical="center" shrinkToFi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164" fontId="13" fillId="0" borderId="0" xfId="1" applyNumberFormat="1" applyFont="1" applyFill="1" applyBorder="1" applyAlignment="1">
      <alignment horizontal="right" vertical="center" shrinkToFit="1"/>
    </xf>
    <xf numFmtId="0" fontId="7" fillId="0" borderId="1" xfId="0" applyFont="1" applyFill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64" fontId="12" fillId="0" borderId="0" xfId="1" applyNumberFormat="1" applyFont="1" applyFill="1" applyBorder="1" applyAlignment="1">
      <alignment horizontal="right" vertical="center" wrapText="1"/>
    </xf>
    <xf numFmtId="164" fontId="12" fillId="0" borderId="5" xfId="1" applyNumberFormat="1" applyFont="1" applyFill="1" applyBorder="1" applyAlignment="1">
      <alignment horizontal="right" vertical="center" wrapText="1"/>
    </xf>
    <xf numFmtId="0" fontId="12" fillId="0" borderId="3" xfId="0" applyFont="1" applyFill="1" applyBorder="1" applyAlignment="1">
      <alignment horizontal="right" vertical="center" wrapText="1"/>
    </xf>
    <xf numFmtId="0" fontId="12" fillId="0" borderId="4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5" xfId="0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left" wrapText="1"/>
    </xf>
    <xf numFmtId="164" fontId="2" fillId="0" borderId="0" xfId="0" applyNumberFormat="1" applyFont="1" applyFill="1" applyBorder="1" applyAlignment="1">
      <alignment horizontal="left" vertical="top"/>
    </xf>
    <xf numFmtId="164" fontId="2" fillId="0" borderId="0" xfId="1" applyNumberFormat="1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155575</xdr:colOff>
      <xdr:row>1</xdr:row>
      <xdr:rowOff>212221</xdr:rowOff>
    </xdr:from>
    <xdr:to>
      <xdr:col>22</xdr:col>
      <xdr:colOff>236538</xdr:colOff>
      <xdr:row>2</xdr:row>
      <xdr:rowOff>221745</xdr:rowOff>
    </xdr:to>
    <xdr:sp macro="" textlink="">
      <xdr:nvSpPr>
        <xdr:cNvPr id="8" name="Text Box 69"/>
        <xdr:cNvSpPr txBox="1">
          <a:spLocks noChangeArrowheads="1"/>
        </xdr:cNvSpPr>
      </xdr:nvSpPr>
      <xdr:spPr bwMode="auto">
        <a:xfrm>
          <a:off x="10213975" y="831346"/>
          <a:ext cx="4348163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12</xdr:col>
      <xdr:colOff>333375</xdr:colOff>
      <xdr:row>1</xdr:row>
      <xdr:rowOff>47625</xdr:rowOff>
    </xdr:from>
    <xdr:to>
      <xdr:col>14</xdr:col>
      <xdr:colOff>127000</xdr:colOff>
      <xdr:row>2</xdr:row>
      <xdr:rowOff>250842</xdr:rowOff>
    </xdr:to>
    <xdr:pic>
      <xdr:nvPicPr>
        <xdr:cNvPr id="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24975" y="666750"/>
          <a:ext cx="860425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66675</xdr:colOff>
      <xdr:row>44</xdr:row>
      <xdr:rowOff>133351</xdr:rowOff>
    </xdr:from>
    <xdr:to>
      <xdr:col>12</xdr:col>
      <xdr:colOff>304800</xdr:colOff>
      <xdr:row>48</xdr:row>
      <xdr:rowOff>95251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75" y="9772651"/>
          <a:ext cx="771525" cy="609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5%20Bill%20for%20staff%20toilet%20&amp;%20locker%20area%20---%20unpa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06%20Bill%20for%20north%20shopping%20hydery%20--%20rec%20dvance%2040%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7%20Bill%20for%20pressurized%20fans%20rec%2050%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08%20Bill%20for%20pressurized%20fans%20rec%2050%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309%20Bill%20for%20cable%20tr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310%20Bill%20for%20ducted%20split%20A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7">
          <cell r="G57">
            <v>32416.800000000003</v>
          </cell>
        </row>
        <row r="59">
          <cell r="F59">
            <v>317700.22499999998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1">
          <cell r="G41">
            <v>113110.40000000001</v>
          </cell>
        </row>
        <row r="43">
          <cell r="F43">
            <v>653810.92500000005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8">
          <cell r="G38">
            <v>67646.061600000001</v>
          </cell>
        </row>
        <row r="40">
          <cell r="F40">
            <v>323025.98460000003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5">
          <cell r="G35">
            <v>90194.707200000004</v>
          </cell>
        </row>
        <row r="37">
          <cell r="F37">
            <v>430701.49339999998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7">
          <cell r="G37">
            <v>15392</v>
          </cell>
        </row>
        <row r="39">
          <cell r="F39">
            <v>150849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0">
          <cell r="G40">
            <v>10348</v>
          </cell>
        </row>
        <row r="42">
          <cell r="F42">
            <v>101415.375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22" zoomScaleNormal="100" workbookViewId="0">
      <selection activeCell="H53" sqref="H53"/>
    </sheetView>
  </sheetViews>
  <sheetFormatPr defaultRowHeight="12.75" x14ac:dyDescent="0.2"/>
  <cols>
    <col min="1" max="1" width="5.83203125" style="19" customWidth="1"/>
    <col min="2" max="2" width="63.83203125" style="19" customWidth="1"/>
    <col min="3" max="3" width="7.6640625" style="20" customWidth="1"/>
    <col min="4" max="4" width="6.83203125" style="20" customWidth="1"/>
    <col min="5" max="5" width="9.33203125" style="21" customWidth="1"/>
    <col min="6" max="6" width="15" style="21" customWidth="1"/>
    <col min="7" max="7" width="2.1640625" style="1" customWidth="1"/>
    <col min="8" max="8" width="11.6640625" style="1" bestFit="1" customWidth="1"/>
    <col min="9" max="16384" width="9.33203125" style="1"/>
  </cols>
  <sheetData>
    <row r="1" spans="1:7" ht="48.95" customHeight="1" x14ac:dyDescent="0.2">
      <c r="A1" s="33"/>
      <c r="B1" s="33"/>
      <c r="C1" s="33"/>
      <c r="D1" s="33"/>
      <c r="E1" s="33"/>
      <c r="F1" s="33"/>
      <c r="G1" s="33"/>
    </row>
    <row r="2" spans="1:7" ht="39.75" customHeight="1" x14ac:dyDescent="0.2">
      <c r="A2" s="34"/>
      <c r="B2" s="35"/>
      <c r="C2" s="35"/>
      <c r="D2" s="35"/>
      <c r="E2" s="35"/>
      <c r="F2" s="35"/>
      <c r="G2" s="35"/>
    </row>
    <row r="3" spans="1:7" ht="39.75" customHeight="1" x14ac:dyDescent="0.2">
      <c r="A3" s="25"/>
      <c r="B3" s="26"/>
      <c r="C3" s="26"/>
      <c r="D3" s="26"/>
      <c r="E3" s="26"/>
      <c r="F3" s="26"/>
      <c r="G3" s="26"/>
    </row>
    <row r="4" spans="1:7" ht="39.75" customHeight="1" x14ac:dyDescent="0.2">
      <c r="A4" s="25"/>
      <c r="B4" s="26"/>
      <c r="C4" s="26"/>
      <c r="D4" s="26"/>
      <c r="E4" s="26"/>
      <c r="F4" s="26"/>
      <c r="G4" s="26"/>
    </row>
    <row r="5" spans="1:7" ht="17.45" customHeight="1" x14ac:dyDescent="0.2">
      <c r="A5" s="36" t="s">
        <v>37</v>
      </c>
      <c r="B5" s="36"/>
      <c r="C5" s="2"/>
      <c r="D5" s="2"/>
      <c r="E5" s="3"/>
      <c r="F5" s="4" t="s">
        <v>36</v>
      </c>
    </row>
    <row r="6" spans="1:7" s="32" customFormat="1" ht="18.75" x14ac:dyDescent="0.3">
      <c r="A6" s="30" t="s">
        <v>35</v>
      </c>
      <c r="B6" s="30"/>
      <c r="C6" s="31"/>
      <c r="D6" s="31"/>
      <c r="E6" s="31"/>
      <c r="F6" s="31"/>
    </row>
    <row r="7" spans="1:7" s="32" customFormat="1" ht="18.75" x14ac:dyDescent="0.3">
      <c r="A7" s="30"/>
      <c r="B7" s="30"/>
      <c r="C7" s="31"/>
      <c r="D7" s="31"/>
      <c r="E7" s="31"/>
      <c r="F7" s="31"/>
    </row>
    <row r="8" spans="1:7" ht="26.85" customHeight="1" x14ac:dyDescent="0.2">
      <c r="A8" s="40" t="s">
        <v>33</v>
      </c>
      <c r="B8" s="41"/>
      <c r="C8" s="41"/>
      <c r="D8" s="41"/>
      <c r="E8" s="41"/>
      <c r="F8" s="41"/>
    </row>
    <row r="9" spans="1:7" ht="13.5" customHeight="1" x14ac:dyDescent="0.2">
      <c r="A9" s="22"/>
      <c r="B9" s="23"/>
      <c r="C9" s="23"/>
      <c r="D9" s="23"/>
      <c r="E9" s="23"/>
      <c r="F9" s="23"/>
    </row>
    <row r="10" spans="1:7" ht="21.75" customHeight="1" x14ac:dyDescent="0.2">
      <c r="A10" s="37" t="s">
        <v>34</v>
      </c>
      <c r="B10" s="38"/>
      <c r="C10" s="38"/>
      <c r="D10" s="38"/>
      <c r="E10" s="38"/>
      <c r="F10" s="38"/>
    </row>
    <row r="11" spans="1:7" ht="32.1" customHeight="1" x14ac:dyDescent="0.2">
      <c r="A11" s="29"/>
      <c r="B11" s="27"/>
      <c r="C11" s="27"/>
      <c r="D11" s="27"/>
      <c r="E11" s="27"/>
      <c r="F11" s="27"/>
    </row>
    <row r="12" spans="1:7" ht="19.5" customHeight="1" x14ac:dyDescent="0.2">
      <c r="A12" s="5" t="s">
        <v>1</v>
      </c>
      <c r="B12" s="5" t="s">
        <v>2</v>
      </c>
      <c r="C12" s="5" t="s">
        <v>3</v>
      </c>
      <c r="D12" s="5" t="s">
        <v>4</v>
      </c>
      <c r="E12" s="6" t="s">
        <v>5</v>
      </c>
      <c r="F12" s="6" t="s">
        <v>6</v>
      </c>
    </row>
    <row r="13" spans="1:7" ht="19.5" customHeight="1" x14ac:dyDescent="0.2">
      <c r="A13" s="15"/>
      <c r="B13" s="7" t="s">
        <v>0</v>
      </c>
      <c r="C13" s="8"/>
      <c r="D13" s="8"/>
      <c r="E13" s="9"/>
      <c r="F13" s="9"/>
    </row>
    <row r="14" spans="1:7" ht="31.5" customHeight="1" x14ac:dyDescent="0.2">
      <c r="A14" s="12">
        <v>1</v>
      </c>
      <c r="B14" s="10" t="s">
        <v>7</v>
      </c>
      <c r="C14" s="11" t="s">
        <v>8</v>
      </c>
      <c r="D14" s="12">
        <v>7</v>
      </c>
      <c r="E14" s="13">
        <v>2000</v>
      </c>
      <c r="F14" s="14">
        <f>E14*D14</f>
        <v>14000</v>
      </c>
    </row>
    <row r="15" spans="1:7" ht="33" customHeight="1" x14ac:dyDescent="0.2">
      <c r="A15" s="12">
        <v>2</v>
      </c>
      <c r="B15" s="15" t="s">
        <v>31</v>
      </c>
      <c r="C15" s="8"/>
      <c r="D15" s="8"/>
      <c r="E15" s="9"/>
      <c r="F15" s="9"/>
    </row>
    <row r="16" spans="1:7" ht="18" customHeight="1" x14ac:dyDescent="0.2">
      <c r="A16" s="15"/>
      <c r="B16" s="10" t="s">
        <v>9</v>
      </c>
      <c r="C16" s="11" t="s">
        <v>10</v>
      </c>
      <c r="D16" s="12">
        <v>20</v>
      </c>
      <c r="E16" s="14">
        <v>900</v>
      </c>
      <c r="F16" s="14">
        <f t="shared" ref="F16:F25" si="0">E16*D16</f>
        <v>18000</v>
      </c>
    </row>
    <row r="17" spans="1:6" ht="18" customHeight="1" x14ac:dyDescent="0.2">
      <c r="A17" s="15"/>
      <c r="B17" s="10" t="s">
        <v>11</v>
      </c>
      <c r="C17" s="11" t="s">
        <v>10</v>
      </c>
      <c r="D17" s="12">
        <v>220</v>
      </c>
      <c r="E17" s="14">
        <v>650</v>
      </c>
      <c r="F17" s="14">
        <f t="shared" si="0"/>
        <v>143000</v>
      </c>
    </row>
    <row r="18" spans="1:6" ht="18" customHeight="1" x14ac:dyDescent="0.2">
      <c r="A18" s="12">
        <v>3</v>
      </c>
      <c r="B18" s="10" t="s">
        <v>12</v>
      </c>
      <c r="C18" s="8"/>
      <c r="D18" s="8"/>
      <c r="E18" s="9"/>
      <c r="F18" s="9"/>
    </row>
    <row r="19" spans="1:6" ht="18" customHeight="1" x14ac:dyDescent="0.2">
      <c r="A19" s="15"/>
      <c r="B19" s="10" t="s">
        <v>13</v>
      </c>
      <c r="C19" s="11" t="s">
        <v>14</v>
      </c>
      <c r="D19" s="12">
        <v>7</v>
      </c>
      <c r="E19" s="13">
        <v>11000</v>
      </c>
      <c r="F19" s="14">
        <f t="shared" si="0"/>
        <v>77000</v>
      </c>
    </row>
    <row r="20" spans="1:6" ht="18" customHeight="1" x14ac:dyDescent="0.2">
      <c r="A20" s="15"/>
      <c r="B20" s="10" t="s">
        <v>15</v>
      </c>
      <c r="C20" s="11" t="s">
        <v>14</v>
      </c>
      <c r="D20" s="12">
        <v>20</v>
      </c>
      <c r="E20" s="13">
        <v>2000</v>
      </c>
      <c r="F20" s="14">
        <f t="shared" si="0"/>
        <v>40000</v>
      </c>
    </row>
    <row r="21" spans="1:6" ht="18" customHeight="1" x14ac:dyDescent="0.2">
      <c r="A21" s="15"/>
      <c r="B21" s="10" t="s">
        <v>16</v>
      </c>
      <c r="C21" s="11" t="s">
        <v>14</v>
      </c>
      <c r="D21" s="12">
        <v>44</v>
      </c>
      <c r="E21" s="13">
        <v>1200</v>
      </c>
      <c r="F21" s="14">
        <f t="shared" si="0"/>
        <v>52800</v>
      </c>
    </row>
    <row r="22" spans="1:6" ht="18" customHeight="1" x14ac:dyDescent="0.2">
      <c r="A22" s="15"/>
      <c r="B22" s="10" t="s">
        <v>17</v>
      </c>
      <c r="C22" s="11" t="s">
        <v>14</v>
      </c>
      <c r="D22" s="12">
        <v>21</v>
      </c>
      <c r="E22" s="13">
        <v>3000</v>
      </c>
      <c r="F22" s="14">
        <f t="shared" si="0"/>
        <v>63000</v>
      </c>
    </row>
    <row r="23" spans="1:6" ht="18" customHeight="1" x14ac:dyDescent="0.2">
      <c r="A23" s="15"/>
      <c r="B23" s="10" t="s">
        <v>18</v>
      </c>
      <c r="C23" s="11" t="s">
        <v>19</v>
      </c>
      <c r="D23" s="12">
        <v>0</v>
      </c>
      <c r="E23" s="13">
        <v>3000</v>
      </c>
      <c r="F23" s="14">
        <f t="shared" si="0"/>
        <v>0</v>
      </c>
    </row>
    <row r="24" spans="1:6" ht="30.75" customHeight="1" x14ac:dyDescent="0.2">
      <c r="A24" s="12">
        <v>4</v>
      </c>
      <c r="B24" s="15" t="s">
        <v>32</v>
      </c>
      <c r="C24" s="11" t="s">
        <v>14</v>
      </c>
      <c r="D24" s="12">
        <v>32</v>
      </c>
      <c r="E24" s="13">
        <v>2500</v>
      </c>
      <c r="F24" s="14">
        <f t="shared" si="0"/>
        <v>80000</v>
      </c>
    </row>
    <row r="25" spans="1:6" ht="22.7" customHeight="1" x14ac:dyDescent="0.2">
      <c r="A25" s="12">
        <v>5</v>
      </c>
      <c r="B25" s="10" t="s">
        <v>20</v>
      </c>
      <c r="C25" s="11" t="s">
        <v>21</v>
      </c>
      <c r="D25" s="12">
        <v>7</v>
      </c>
      <c r="E25" s="13">
        <v>15000</v>
      </c>
      <c r="F25" s="14">
        <f t="shared" si="0"/>
        <v>105000</v>
      </c>
    </row>
    <row r="26" spans="1:6" ht="19.5" customHeight="1" x14ac:dyDescent="0.2">
      <c r="A26" s="16"/>
      <c r="B26" s="16"/>
      <c r="C26" s="44" t="s">
        <v>22</v>
      </c>
      <c r="D26" s="44"/>
      <c r="E26" s="45"/>
      <c r="F26" s="17">
        <f>SUM(F14:F25)</f>
        <v>592800</v>
      </c>
    </row>
    <row r="27" spans="1:6" ht="19.5" customHeight="1" x14ac:dyDescent="0.2">
      <c r="A27" s="18"/>
      <c r="B27" s="18"/>
      <c r="C27" s="42" t="s">
        <v>23</v>
      </c>
      <c r="D27" s="42"/>
      <c r="E27" s="43"/>
      <c r="F27" s="17">
        <f>F26*13%</f>
        <v>77064</v>
      </c>
    </row>
    <row r="28" spans="1:6" ht="19.5" customHeight="1" x14ac:dyDescent="0.2">
      <c r="A28" s="18"/>
      <c r="B28" s="18"/>
      <c r="C28" s="46" t="s">
        <v>24</v>
      </c>
      <c r="D28" s="46"/>
      <c r="E28" s="47"/>
      <c r="F28" s="17">
        <f>F27+F26</f>
        <v>669864</v>
      </c>
    </row>
    <row r="29" spans="1:6" ht="9" hidden="1" customHeight="1" x14ac:dyDescent="0.2">
      <c r="A29" s="48"/>
      <c r="B29" s="48"/>
      <c r="C29" s="48"/>
      <c r="D29" s="48"/>
      <c r="E29" s="48"/>
      <c r="F29" s="48"/>
    </row>
    <row r="30" spans="1:6" ht="19.5" hidden="1" customHeight="1" x14ac:dyDescent="0.2">
      <c r="A30" s="5" t="s">
        <v>1</v>
      </c>
      <c r="B30" s="5" t="s">
        <v>2</v>
      </c>
      <c r="C30" s="5" t="s">
        <v>3</v>
      </c>
      <c r="D30" s="5" t="s">
        <v>4</v>
      </c>
      <c r="E30" s="6" t="s">
        <v>5</v>
      </c>
      <c r="F30" s="6" t="s">
        <v>6</v>
      </c>
    </row>
    <row r="31" spans="1:6" ht="19.5" hidden="1" customHeight="1" x14ac:dyDescent="0.2">
      <c r="A31" s="15"/>
      <c r="B31" s="7" t="s">
        <v>25</v>
      </c>
      <c r="C31" s="8"/>
      <c r="D31" s="8"/>
      <c r="E31" s="9"/>
      <c r="F31" s="9"/>
    </row>
    <row r="32" spans="1:6" ht="19.5" hidden="1" customHeight="1" x14ac:dyDescent="0.2">
      <c r="A32" s="12">
        <v>1</v>
      </c>
      <c r="B32" s="10" t="s">
        <v>26</v>
      </c>
      <c r="C32" s="11" t="s">
        <v>8</v>
      </c>
      <c r="D32" s="12">
        <v>1</v>
      </c>
      <c r="E32" s="13">
        <v>2000</v>
      </c>
      <c r="F32" s="14">
        <f t="shared" ref="F32:F36" si="1">E32*D32</f>
        <v>2000</v>
      </c>
    </row>
    <row r="33" spans="1:8" ht="19.5" hidden="1" customHeight="1" x14ac:dyDescent="0.2">
      <c r="A33" s="12">
        <v>2</v>
      </c>
      <c r="B33" s="10" t="s">
        <v>27</v>
      </c>
      <c r="C33" s="11" t="s">
        <v>28</v>
      </c>
      <c r="D33" s="12">
        <v>160</v>
      </c>
      <c r="E33" s="14">
        <v>325</v>
      </c>
      <c r="F33" s="14">
        <f t="shared" si="1"/>
        <v>52000</v>
      </c>
    </row>
    <row r="34" spans="1:8" ht="30.75" hidden="1" customHeight="1" x14ac:dyDescent="0.2">
      <c r="A34" s="12">
        <v>3</v>
      </c>
      <c r="B34" s="15" t="s">
        <v>32</v>
      </c>
      <c r="C34" s="11" t="s">
        <v>14</v>
      </c>
      <c r="D34" s="12">
        <v>4</v>
      </c>
      <c r="E34" s="13">
        <v>2500</v>
      </c>
      <c r="F34" s="14">
        <f t="shared" si="1"/>
        <v>10000</v>
      </c>
    </row>
    <row r="35" spans="1:8" ht="19.5" hidden="1" customHeight="1" x14ac:dyDescent="0.2">
      <c r="A35" s="12">
        <v>4</v>
      </c>
      <c r="B35" s="10" t="s">
        <v>29</v>
      </c>
      <c r="C35" s="11" t="s">
        <v>19</v>
      </c>
      <c r="D35" s="12">
        <v>1</v>
      </c>
      <c r="E35" s="13">
        <v>2000</v>
      </c>
      <c r="F35" s="14">
        <f t="shared" si="1"/>
        <v>2000</v>
      </c>
    </row>
    <row r="36" spans="1:8" ht="19.5" hidden="1" customHeight="1" x14ac:dyDescent="0.2">
      <c r="A36" s="12">
        <v>5</v>
      </c>
      <c r="B36" s="10" t="s">
        <v>20</v>
      </c>
      <c r="C36" s="11" t="s">
        <v>21</v>
      </c>
      <c r="D36" s="12">
        <v>1</v>
      </c>
      <c r="E36" s="13">
        <v>15000</v>
      </c>
      <c r="F36" s="14">
        <f t="shared" si="1"/>
        <v>15000</v>
      </c>
    </row>
    <row r="37" spans="1:8" ht="19.5" hidden="1" customHeight="1" x14ac:dyDescent="0.2">
      <c r="A37" s="16"/>
      <c r="B37" s="16"/>
      <c r="C37" s="42" t="s">
        <v>22</v>
      </c>
      <c r="D37" s="42"/>
      <c r="E37" s="43"/>
      <c r="F37" s="17">
        <f>SUM(F32:F36)</f>
        <v>81000</v>
      </c>
    </row>
    <row r="38" spans="1:8" ht="19.5" hidden="1" customHeight="1" x14ac:dyDescent="0.2">
      <c r="A38" s="18"/>
      <c r="B38" s="18"/>
      <c r="C38" s="42" t="s">
        <v>23</v>
      </c>
      <c r="D38" s="42"/>
      <c r="E38" s="43"/>
      <c r="F38" s="17">
        <f>F37*13%</f>
        <v>10530</v>
      </c>
    </row>
    <row r="39" spans="1:8" ht="19.5" hidden="1" customHeight="1" x14ac:dyDescent="0.2">
      <c r="A39" s="18"/>
      <c r="B39" s="18"/>
      <c r="C39" s="46" t="s">
        <v>24</v>
      </c>
      <c r="D39" s="46"/>
      <c r="E39" s="47"/>
      <c r="F39" s="17">
        <f>F38+F37</f>
        <v>91530</v>
      </c>
    </row>
    <row r="40" spans="1:8" ht="19.5" customHeight="1" x14ac:dyDescent="0.2">
      <c r="A40" s="18"/>
      <c r="B40" s="18"/>
      <c r="C40" s="24"/>
      <c r="D40" s="24"/>
      <c r="E40" s="24"/>
      <c r="F40" s="28"/>
    </row>
    <row r="41" spans="1:8" ht="19.5" customHeight="1" x14ac:dyDescent="0.2">
      <c r="A41" s="18"/>
      <c r="B41" s="18"/>
      <c r="C41" s="24"/>
      <c r="D41" s="24"/>
      <c r="E41" s="24"/>
      <c r="F41" s="28"/>
    </row>
    <row r="42" spans="1:8" ht="19.5" customHeight="1" x14ac:dyDescent="0.2">
      <c r="A42" s="39" t="s">
        <v>30</v>
      </c>
      <c r="B42" s="39"/>
      <c r="C42" s="39"/>
      <c r="D42" s="39"/>
      <c r="E42" s="39"/>
      <c r="F42" s="39"/>
    </row>
    <row r="45" spans="1:8" x14ac:dyDescent="0.2">
      <c r="F45" s="21">
        <f>F28</f>
        <v>669864</v>
      </c>
    </row>
    <row r="46" spans="1:8" x14ac:dyDescent="0.2">
      <c r="E46" s="21" t="s">
        <v>38</v>
      </c>
      <c r="F46" s="21">
        <f>F45*7.5%</f>
        <v>50239.799999999996</v>
      </c>
    </row>
    <row r="47" spans="1:8" x14ac:dyDescent="0.2">
      <c r="F47" s="21">
        <f>F45-F46</f>
        <v>619624.19999999995</v>
      </c>
    </row>
    <row r="48" spans="1:8" x14ac:dyDescent="0.2">
      <c r="E48" s="21" t="s">
        <v>39</v>
      </c>
      <c r="F48" s="21">
        <f>F27*20%</f>
        <v>15412.800000000001</v>
      </c>
      <c r="H48" s="50">
        <f>F27*80%</f>
        <v>61651.200000000004</v>
      </c>
    </row>
    <row r="49" spans="6:8" x14ac:dyDescent="0.2">
      <c r="F49" s="21">
        <f>F47-F48</f>
        <v>604211.39999999991</v>
      </c>
    </row>
    <row r="53" spans="6:8" x14ac:dyDescent="0.2">
      <c r="F53" s="21">
        <f>F49+[1]Sheet1!$F$59+[2]Sheet1!$F$43+[3]Sheet1!$F$40+[4]Sheet1!$F$37+[5]Sheet1!$F$39+[6]Sheet1!$F$42</f>
        <v>2581714.4029999999</v>
      </c>
      <c r="H53" s="49">
        <f>H48+[1]Sheet1!$G$57+[2]Sheet1!$G$41+[3]Sheet1!$G$38+[4]Sheet1!$G$35+[5]Sheet1!$G$37+[6]Sheet1!$G$40</f>
        <v>390759.16880000004</v>
      </c>
    </row>
  </sheetData>
  <mergeCells count="13">
    <mergeCell ref="A1:G1"/>
    <mergeCell ref="A2:G2"/>
    <mergeCell ref="A5:B5"/>
    <mergeCell ref="A10:F10"/>
    <mergeCell ref="A42:F42"/>
    <mergeCell ref="A8:F8"/>
    <mergeCell ref="C27:E27"/>
    <mergeCell ref="C26:E26"/>
    <mergeCell ref="C28:E28"/>
    <mergeCell ref="A29:F29"/>
    <mergeCell ref="C37:E37"/>
    <mergeCell ref="C39:E39"/>
    <mergeCell ref="C38:E38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 Engineeering</dc:creator>
  <cp:lastModifiedBy>Rehan Aslam</cp:lastModifiedBy>
  <cp:lastPrinted>2022-05-10T12:04:53Z</cp:lastPrinted>
  <dcterms:created xsi:type="dcterms:W3CDTF">2022-02-08T05:30:12Z</dcterms:created>
  <dcterms:modified xsi:type="dcterms:W3CDTF">2022-05-21T05:51:36Z</dcterms:modified>
</cp:coreProperties>
</file>