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H:\Projects 2021\JPMC NEUROLOGY &amp; PSYCHIATRY DEPARTMENTS\Update on 24 Dec 20\"/>
    </mc:Choice>
  </mc:AlternateContent>
  <bookViews>
    <workbookView xWindow="120" yWindow="990" windowWidth="12510" windowHeight="7095" tabRatio="911" firstSheet="1" activeTab="1"/>
  </bookViews>
  <sheets>
    <sheet name="Summery  1st IPC " sheetId="2" state="hidden" r:id="rId1"/>
    <sheet name="Plumbing Works (UGT)" sheetId="11"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xlnm._FilterDatabase" localSheetId="1" hidden="1">'Plumbing Works (UGT)'!#REF!</definedName>
    <definedName name="ABGRNT">#REF!</definedName>
    <definedName name="AGGBASE">#REF!</definedName>
    <definedName name="AGGSBBASE">#REF!</definedName>
    <definedName name="ANCHOR">#REF!</definedName>
    <definedName name="APFLSCL">#REF!</definedName>
    <definedName name="b">#REF!</definedName>
    <definedName name="ba">#REF!</definedName>
    <definedName name="BathtubCPBrasswash075">[1]Material!$J$73</definedName>
    <definedName name="BMFR">#REF!</definedName>
    <definedName name="BMFRS">#REF!</definedName>
    <definedName name="BMSXH">#REF!</definedName>
    <definedName name="BMSXS">#REF!</definedName>
    <definedName name="CCJALI">#REF!</definedName>
    <definedName name="CHQRDTL">#REF!</definedName>
    <definedName name="CLRCRT">#REF!</definedName>
    <definedName name="CLRGLASS">[2]Sheet1!$K$28</definedName>
    <definedName name="CPmixer1hole05">[1]Material!$J$285</definedName>
    <definedName name="CPstopcock05">[1]Material!$J$290</definedName>
    <definedName name="CRSH">#REF!</definedName>
    <definedName name="DRCLSR">[2]Sheet1!$K$27</definedName>
    <definedName name="DRSTPPR">[2]Sheet1!$K$26</definedName>
    <definedName name="ENMLPNT">[2]Sheet1!$K$12</definedName>
    <definedName name="FLLNG">#REF!</definedName>
    <definedName name="FORMICA">[2]Sheet1!$K$17</definedName>
    <definedName name="GBFLSCL">#REF!</definedName>
    <definedName name="GLUE">[2]Sheet1!$K$18</definedName>
    <definedName name="GML">#REF!</definedName>
    <definedName name="GRNT">#REF!</definedName>
    <definedName name="GROUT">#REF!</definedName>
    <definedName name="HNGS">[2]Sheet1!$K$23</definedName>
    <definedName name="INZ3011TEXT">[3]DA30!$C$398</definedName>
    <definedName name="INZ3017TEXT">[3]DA30!$C$531</definedName>
    <definedName name="INZ3056TEXT">[3]DA30!$C$1473</definedName>
    <definedName name="KCKPLT">[2]Sheet1!$K$20</definedName>
    <definedName name="KRBSTN">#REF!</definedName>
    <definedName name="LMNTSHUTT">[2]Sheet1!$K$16</definedName>
    <definedName name="LOCK">[2]Sheet1!$K$24</definedName>
    <definedName name="LPPNG">[2]Sheet1!$K$19</definedName>
    <definedName name="Mo">#REF!</definedName>
    <definedName name="MSFRAME">[2]Sheet1!$K$11</definedName>
    <definedName name="Nailofsizes">[4]Material!$J$762</definedName>
    <definedName name="NAILS">[2]Sheet1!$K$30</definedName>
    <definedName name="NMFLSCL">#REF!</definedName>
    <definedName name="OPCF">#REF!</definedName>
    <definedName name="PDLO">'[5]Finish Basic Rates'!$F$15</definedName>
    <definedName name="Pigmentofanycolour">[1]Material!$J$960</definedName>
    <definedName name="PNTAM">#REF!</definedName>
    <definedName name="PNTME">#REF!</definedName>
    <definedName name="PNTPE">#REF!</definedName>
    <definedName name="PNTRFL">#REF!</definedName>
    <definedName name="PNTVE">#REF!</definedName>
    <definedName name="PNTWS">#REF!</definedName>
    <definedName name="POLSH">[2]Sheet1!$K$22</definedName>
    <definedName name="PRCTILE">#REF!</definedName>
    <definedName name="_xlnm.Print_Area" localSheetId="1">'Plumbing Works (UGT)'!$A$1:$H$176</definedName>
    <definedName name="_xlnm.Print_Area" localSheetId="0">'Summery  1st IPC '!$A$1:$F$42</definedName>
    <definedName name="_xlnm.Print_Area">#REF!</definedName>
    <definedName name="_xlnm.Print_Titles" localSheetId="1">'Plumbing Works (UGT)'!$4:$5</definedName>
    <definedName name="_xlnm.Print_Titles" localSheetId="0">'Summery  1st IPC '!$1:$5</definedName>
    <definedName name="_xlnm.Print_Titles">#REF!</definedName>
    <definedName name="RMC">'[6]Materials Basic Rates'!$F$13</definedName>
    <definedName name="RMD">'[6]Materials Basic Rates'!$F$14</definedName>
    <definedName name="SA">#REF!</definedName>
    <definedName name="SAND">#REF!</definedName>
    <definedName name="Sinkpillartap2way">[1]Material!$J$1107</definedName>
    <definedName name="Sinkplugwithchain">[1]Material!$J$1108</definedName>
    <definedName name="Sinkstainlesssteel1000500">[1]Material!$J$1109</definedName>
    <definedName name="Sol">#REF!</definedName>
    <definedName name="SR">[7]Sheet1!$C$8</definedName>
    <definedName name="SRA">[7]Sheet1!$D$15</definedName>
    <definedName name="SRB">[7]Sheet1!$D$16</definedName>
    <definedName name="STEEL">'[8]Finish Basic Rates'!$F$180</definedName>
    <definedName name="sto">#REF!</definedName>
    <definedName name="Sunkhandle">[4]Material!$J$1106</definedName>
    <definedName name="Tierod">[4]Material!$J$1222</definedName>
    <definedName name="Tor_Steel">[7]Sheet1!$C$7</definedName>
    <definedName name="TWRBLT">[2]Sheet1!$K$25</definedName>
    <definedName name="vc">'[9]Finish Basic Rates'!$F$19</definedName>
    <definedName name="vmiw">'[9]Finish Basic Rates'!$F$8</definedName>
    <definedName name="VNYLTL">#REF!</definedName>
    <definedName name="VYNLTL">#REF!</definedName>
    <definedName name="Washbasin450mm18whitecolour">[1]Material!$J$1277</definedName>
    <definedName name="Washbasinboltkit">[1]Material!$J$1286</definedName>
    <definedName name="WATR">#REF!</definedName>
    <definedName name="WCbrassstopcock12">[1]Material!$J$1245</definedName>
    <definedName name="WCCistern4030whitecolour">[1]Material!$J$1253</definedName>
    <definedName name="WCcisternboltkit">[1]Material!$J$1254</definedName>
    <definedName name="WCfloridecoupled4030whitecolour">[1]Material!$J$1257</definedName>
    <definedName name="WCseatcover">[1]Material!$J$1273</definedName>
    <definedName name="WIREGLASS">[2]Sheet1!$K$29</definedName>
    <definedName name="Woodenrodforshoes">[4]Material!$J$1313</definedName>
    <definedName name="WTCM">#REF!</definedName>
  </definedNames>
  <calcPr calcId="152511" iterate="1" calcOnSave="0"/>
</workbook>
</file>

<file path=xl/calcChain.xml><?xml version="1.0" encoding="utf-8"?>
<calcChain xmlns="http://schemas.openxmlformats.org/spreadsheetml/2006/main">
  <c r="F27" i="2" l="1"/>
  <c r="F33" i="2"/>
  <c r="E33" i="2" s="1"/>
  <c r="F38" i="2"/>
  <c r="E38" i="2" s="1"/>
  <c r="F32" i="2"/>
  <c r="E32" i="2" s="1"/>
  <c r="B18" i="2"/>
  <c r="B17" i="2"/>
  <c r="C16" i="2"/>
  <c r="B15" i="2"/>
  <c r="F7" i="2" l="1"/>
  <c r="E7" i="2" s="1"/>
  <c r="F15" i="2"/>
  <c r="E15" i="2" s="1"/>
  <c r="F10" i="2" l="1"/>
  <c r="E10" i="2" s="1"/>
  <c r="F18" i="2"/>
  <c r="E18" i="2" s="1"/>
  <c r="E19" i="2" l="1"/>
  <c r="F19" i="2" s="1"/>
  <c r="F13" i="2"/>
  <c r="E13" i="2" s="1"/>
  <c r="F21" i="2"/>
  <c r="E21" i="2" s="1"/>
  <c r="F17" i="2"/>
  <c r="E17" i="2" s="1"/>
  <c r="F11" i="2"/>
  <c r="E11" i="2" s="1"/>
  <c r="F9" i="2"/>
  <c r="F22" i="2" l="1"/>
  <c r="E9" i="2"/>
  <c r="I22" i="2" l="1"/>
  <c r="I25" i="2" s="1"/>
  <c r="F24" i="2"/>
  <c r="E22" i="2"/>
  <c r="F25" i="2" l="1"/>
  <c r="E24" i="2"/>
  <c r="F28" i="2" l="1"/>
  <c r="F34" i="2" s="1"/>
  <c r="E34" i="2" s="1"/>
  <c r="E25" i="2"/>
  <c r="E28" i="2" s="1"/>
  <c r="F36" i="2" l="1"/>
  <c r="F40" i="2" l="1"/>
  <c r="E36" i="2"/>
  <c r="F41" i="2" l="1"/>
  <c r="E40" i="2"/>
  <c r="F42" i="2" l="1"/>
  <c r="E42" i="2" s="1"/>
  <c r="E41" i="2"/>
</calcChain>
</file>

<file path=xl/sharedStrings.xml><?xml version="1.0" encoding="utf-8"?>
<sst xmlns="http://schemas.openxmlformats.org/spreadsheetml/2006/main" count="413" uniqueCount="290">
  <si>
    <t xml:space="preserve">Total Construction </t>
  </si>
  <si>
    <t>CONSTRUCTION OF NEW SURGICAL ONCOLOGY COMPLEX AT JPMC , KARACHI</t>
  </si>
  <si>
    <t xml:space="preserve">1st Running Bill </t>
  </si>
  <si>
    <t xml:space="preserve">Civil Works </t>
  </si>
  <si>
    <t>Description</t>
  </si>
  <si>
    <t>Unit</t>
  </si>
  <si>
    <t>01-1C</t>
  </si>
  <si>
    <t>01-2C</t>
  </si>
  <si>
    <t>01-4C</t>
  </si>
  <si>
    <t>01-5C</t>
  </si>
  <si>
    <t>01-6C</t>
  </si>
  <si>
    <t>01-11C</t>
  </si>
  <si>
    <t>No.</t>
  </si>
  <si>
    <t>01-40C</t>
  </si>
  <si>
    <t>S #</t>
  </si>
  <si>
    <t>BOQ #</t>
  </si>
  <si>
    <t xml:space="preserve">Demolition Works </t>
  </si>
  <si>
    <t>A</t>
  </si>
  <si>
    <t>B</t>
  </si>
  <si>
    <t>Earth Work</t>
  </si>
  <si>
    <t xml:space="preserve">Excavation </t>
  </si>
  <si>
    <t xml:space="preserve">Stone Soling </t>
  </si>
  <si>
    <t>C</t>
  </si>
  <si>
    <t>Termite Control Treatment</t>
  </si>
  <si>
    <t>D</t>
  </si>
  <si>
    <t xml:space="preserve">Reinforcement </t>
  </si>
  <si>
    <t>Steel Grade 70</t>
  </si>
  <si>
    <t>E</t>
  </si>
  <si>
    <r>
      <t xml:space="preserve"> Class</t>
    </r>
    <r>
      <rPr>
        <b/>
        <sz val="10"/>
        <color indexed="8"/>
        <rFont val="Arial"/>
        <family val="2"/>
      </rPr>
      <t xml:space="preserve"> 'E'</t>
    </r>
    <r>
      <rPr>
        <sz val="10"/>
        <color indexed="8"/>
        <rFont val="Arial"/>
        <family val="2"/>
      </rPr>
      <t xml:space="preserve"> concrete ( Lean for Foundation )</t>
    </r>
  </si>
  <si>
    <r>
      <t xml:space="preserve"> Class</t>
    </r>
    <r>
      <rPr>
        <b/>
        <sz val="10"/>
        <color indexed="8"/>
        <rFont val="Arial"/>
        <family val="2"/>
      </rPr>
      <t xml:space="preserve"> 'B'</t>
    </r>
    <r>
      <rPr>
        <sz val="10"/>
        <color indexed="8"/>
        <rFont val="Arial"/>
        <family val="2"/>
      </rPr>
      <t xml:space="preserve"> concrete (Footing / Foundation)</t>
    </r>
  </si>
  <si>
    <t>F</t>
  </si>
  <si>
    <t>Water Proofing &amp; Built up Roofing.</t>
  </si>
  <si>
    <t>Bitumen coating grade 10/20</t>
  </si>
  <si>
    <t>Total  ( A+B+C+D+E+F ) = G</t>
  </si>
  <si>
    <t>Deduction Against Rebate @ 2.64 %</t>
  </si>
  <si>
    <t xml:space="preserve">Work done Amount after Rebate </t>
  </si>
  <si>
    <t xml:space="preserve">DEDUCTIONS </t>
  </si>
  <si>
    <t>I</t>
  </si>
  <si>
    <t xml:space="preserve">Recovery of OFM </t>
  </si>
  <si>
    <t>ia</t>
  </si>
  <si>
    <t>ib</t>
  </si>
  <si>
    <t xml:space="preserve">Total Amount after OFM Deduction </t>
  </si>
  <si>
    <t>ja</t>
  </si>
  <si>
    <t xml:space="preserve">10 % Of Retention Mooney </t>
  </si>
  <si>
    <t>jb</t>
  </si>
  <si>
    <t xml:space="preserve">Mobilization Advance </t>
  </si>
  <si>
    <t>J</t>
  </si>
  <si>
    <t xml:space="preserve">Total Amount After deduction of Retention &amp; Mobilization </t>
  </si>
  <si>
    <t>K</t>
  </si>
  <si>
    <t>Total Payable Amount after all deductions</t>
  </si>
  <si>
    <t>Back Filling ( out side source )</t>
  </si>
  <si>
    <t xml:space="preserve">                                                SUMMARY </t>
  </si>
  <si>
    <t>Deduction Against Cement @ 550/= Per Bag ( OPC ) [ 4184 bags ]</t>
  </si>
  <si>
    <t xml:space="preserve">Termite </t>
  </si>
  <si>
    <r>
      <t xml:space="preserve"> Class</t>
    </r>
    <r>
      <rPr>
        <b/>
        <sz val="10"/>
        <color indexed="8"/>
        <rFont val="Arial"/>
        <family val="2"/>
      </rPr>
      <t xml:space="preserve"> 'A'</t>
    </r>
    <r>
      <rPr>
        <sz val="10"/>
        <color indexed="8"/>
        <rFont val="Arial"/>
        <family val="2"/>
      </rPr>
      <t xml:space="preserve"> concrete (Column up to plinth) </t>
    </r>
  </si>
  <si>
    <t>H= G-I</t>
  </si>
  <si>
    <t>Deduction Against Steel 91.23 tons @  85500 per tons</t>
  </si>
  <si>
    <t>Deduction Income tax @7.5 %</t>
  </si>
  <si>
    <t>Previous Bill Amount</t>
  </si>
  <si>
    <t>Current Bill Amount</t>
  </si>
  <si>
    <t xml:space="preserve">Total Amount       ( Rs) </t>
  </si>
  <si>
    <t xml:space="preserve">Relocation of Electrical cables </t>
  </si>
  <si>
    <t xml:space="preserve">Extra Works detail </t>
  </si>
  <si>
    <t xml:space="preserve">Work done Amount including Extra Woks  </t>
  </si>
  <si>
    <t>Nos.</t>
  </si>
  <si>
    <t>CONSTRUCTION OF DEPARTMENT OF PSYCHIATRY &amp; NEUROLOGY AT JPMC KARACHI</t>
  </si>
  <si>
    <t>Item No.</t>
  </si>
  <si>
    <t>R.ft</t>
  </si>
  <si>
    <t>a) 2ft x 2ft</t>
  </si>
  <si>
    <t>Supply and installation of cast iron cover with frame of following sizes (Heavy Duty)</t>
  </si>
  <si>
    <t>02b-14P</t>
  </si>
  <si>
    <t>Supply and installation of Water level indicator as shown in the Drawings and as specified.</t>
  </si>
  <si>
    <t>02b-13P</t>
  </si>
  <si>
    <t>a) 4 in (I.D)</t>
  </si>
  <si>
    <t>Supply and installaion of Flexible coupling of following sizes as shown on the drawings and as specified.</t>
  </si>
  <si>
    <t>02b-12P</t>
  </si>
  <si>
    <t>No</t>
  </si>
  <si>
    <t>Supply &amp; Installation of Overhead Ganty with chain pulley of 2 Tonne capacity including all necessary fittings required to complete the job, as shown in the drawings and as specified.</t>
  </si>
  <si>
    <t>02b-11P</t>
  </si>
  <si>
    <t>Q = 50 US Gpm, H = 290 ft</t>
  </si>
  <si>
    <t>Q = 200 US Gpm, H = 260 ft</t>
  </si>
  <si>
    <t>Supply &amp; Installation Deep Well Turbine Pump and Motor of the Following capacity and head including pressure gauges, pressure switches and all accessories required to complete the job as shown in the drawings and as specified.</t>
  </si>
  <si>
    <t>02b-10P</t>
  </si>
  <si>
    <t>Q = 125 US Gpm, H = 130 ft</t>
  </si>
  <si>
    <t>Supply &amp; Insatalltion of Horizontal Centrifugal Pump and Motor of the following capacity and head including pressure gauges level switches and all accessories required to complete the job as shown in the drawings and as specified.</t>
  </si>
  <si>
    <t>02b-9P</t>
  </si>
  <si>
    <t>Supply and installation of galvanized mild steel U-turned vent pipes with puddle flanges as shown in the drawings and as specified.</t>
  </si>
  <si>
    <t>02b-8P</t>
  </si>
  <si>
    <t>a) 6 in (I.D)</t>
  </si>
  <si>
    <t>Supply and installation of float valve of copper alloy piston type conforming to BS 1212 including float shall be of copper conforming to BS 1968 including all accessories as shown in the drawingsand as specified.</t>
  </si>
  <si>
    <t>02b-7P</t>
  </si>
  <si>
    <t>Supply and installation of brass foot valve with strainer of following size as shown in the drawqings and as specified.</t>
  </si>
  <si>
    <t>02b-6P</t>
  </si>
  <si>
    <t>a) 2 in (I.D)</t>
  </si>
  <si>
    <t>Supply and installation of surage relief valve of following diameter including all accessoris as shown in the drawings and as specified.</t>
  </si>
  <si>
    <t>02b-5P</t>
  </si>
  <si>
    <t>b) 2.5 in (I.D)</t>
  </si>
  <si>
    <t>Supply and installation of flanges ends Cast Iron Check Valve of the following diameter conforming to BS 5153 or equivalent (PN-16)</t>
  </si>
  <si>
    <t>02b-4P</t>
  </si>
  <si>
    <t>c) 2.5 in (I.D)</t>
  </si>
  <si>
    <t>b) 4 in (I.D)</t>
  </si>
  <si>
    <t>Supply and installation of flanges ands Cast Iron Gate Valve of the following diameter as per BS 5154 or equivalent (PN-16)</t>
  </si>
  <si>
    <t>02b-3P</t>
  </si>
  <si>
    <t>a) 6.29 in  or 160mm (O.D)</t>
  </si>
  <si>
    <t>Supply and installation of HDPE Pipes PE-100 (PN-10 &amp; SDR-17) Conforming to ISO - 4427:1996 with fittings conforming to ISO -3458 including puddle flanges of following diameters as shown in drawings and as specified. (O.D - Ouer Diameter)</t>
  </si>
  <si>
    <t>02b-2P</t>
  </si>
  <si>
    <t>Supply and Installation of Seamless Black Steel pipe of Schedule 40 Grade B Conforming to ASTM - A53 with fittings conforming to ASTM A-234 including pipe supports as shown in the drawings and as specified (I.D - Internal Diameter)</t>
  </si>
  <si>
    <t>02b-1P</t>
  </si>
  <si>
    <t>UNDERGROUND WATER TANK &amp; PUMP ROOM</t>
  </si>
  <si>
    <t>P.PLUMBING WORKS</t>
  </si>
  <si>
    <t>Total Cost Of Plumbing Works Carried Over to Summary</t>
  </si>
  <si>
    <t>Siamese Connection as shown on the drawing and as specified</t>
  </si>
  <si>
    <t>46P</t>
  </si>
  <si>
    <t>a) Dia 6 inch</t>
  </si>
  <si>
    <t>Cast Iron Gate Valve (PN-16) in chamber of following diameter as shown on the drawing and as specified</t>
  </si>
  <si>
    <t>45P</t>
  </si>
  <si>
    <t>R-Ft</t>
  </si>
  <si>
    <t>Seamless black steel pipe conforming to ASTM A-53 Schedule 40 and fittings conforming to BS - 534 of Following diameters as specified.(burried pipe wrapped with approved with anti corrosive tape)</t>
  </si>
  <si>
    <t>44P</t>
  </si>
  <si>
    <t>H.</t>
  </si>
  <si>
    <t>Nos</t>
  </si>
  <si>
    <t>Fire Hose Cabinet including all accessories as shown on drawings and as specified.</t>
  </si>
  <si>
    <t>43P</t>
  </si>
  <si>
    <t>c) Dia 2-1/2 inch</t>
  </si>
  <si>
    <t>b) Dia 3 inch</t>
  </si>
  <si>
    <t>a) Dia 4 inch</t>
  </si>
  <si>
    <t>Seamless black steel pipe conforming to ASTM A-53 Schedule 40 and fittings conforming to BS - 534 of Following diameters as specified.</t>
  </si>
  <si>
    <t>42P</t>
  </si>
  <si>
    <t>Carbon dioxide 5 kg</t>
  </si>
  <si>
    <t>41P</t>
  </si>
  <si>
    <t>Dry Chemical powder 6 Kg</t>
  </si>
  <si>
    <t>40P</t>
  </si>
  <si>
    <t xml:space="preserve">Foam 9 litre </t>
  </si>
  <si>
    <t>39P</t>
  </si>
  <si>
    <t>G.</t>
  </si>
  <si>
    <t>Service Connection with existing manhole complete in all respects and as approved by the Engineer.</t>
  </si>
  <si>
    <t>38P</t>
  </si>
  <si>
    <t>b) 2' x 2'</t>
  </si>
  <si>
    <t>a) 3' x 3'</t>
  </si>
  <si>
    <t>Manholes of following sizes comprising earthworks, plain cement concrete reinforced cement concrete, ladder rungs and C.I (Medium Duty) Cover with frame etc. Complete in all respect as shown on drawings.</t>
  </si>
  <si>
    <t>37P</t>
  </si>
  <si>
    <t>a) 1'-6" x 1'-6"</t>
  </si>
  <si>
    <t>Chamber with Gully Trap of following size as shown on the drawing.</t>
  </si>
  <si>
    <t>36P</t>
  </si>
  <si>
    <t>d) Dia 12 inch</t>
  </si>
  <si>
    <t>c) Dia 10 inch</t>
  </si>
  <si>
    <t>b) Dia 8 inch</t>
  </si>
  <si>
    <t>uPVC drainage pipe &amp; fittings conforming to BS 3505 &amp; BS 4346 of Calss 'B' as specified (below ground)</t>
  </si>
  <si>
    <t>35P</t>
  </si>
  <si>
    <t>EXTERNAL SEWERAGE SYSTEM</t>
  </si>
  <si>
    <t>F.</t>
  </si>
  <si>
    <t>Galavanised M.S ladder rungs for roof tank as specified.</t>
  </si>
  <si>
    <t>34P</t>
  </si>
  <si>
    <t>a) Dia. 2 inch</t>
  </si>
  <si>
    <t>G.I U-turn vent pipe of following diameter:</t>
  </si>
  <si>
    <t>33P</t>
  </si>
  <si>
    <t>a) 2'-0" x 2'x0"</t>
  </si>
  <si>
    <t>Cast iron cover with frame of following size (Light Duty)</t>
  </si>
  <si>
    <t>32P</t>
  </si>
  <si>
    <t>Dia 2" G.I overflow pipe for over head tank</t>
  </si>
  <si>
    <t>31P</t>
  </si>
  <si>
    <t>a) Dia. 3 inch</t>
  </si>
  <si>
    <t>Gate Valve in chamber of following diameter as shown on the drawing and as specified.</t>
  </si>
  <si>
    <t xml:space="preserve">30P </t>
  </si>
  <si>
    <t>f) Dia. 3/4 inch</t>
  </si>
  <si>
    <t>e) Dia. 1-1/2 inch</t>
  </si>
  <si>
    <t>d) Dia. 2 inch</t>
  </si>
  <si>
    <t>c) Dia. 2-1/2 inch</t>
  </si>
  <si>
    <t>b) Dia. 3 inch</t>
  </si>
  <si>
    <t>a) Dia. 4 inch</t>
  </si>
  <si>
    <t>GI Pipes and fittings (Medium duty) of following diameters as specified (exposed piping on roof)</t>
  </si>
  <si>
    <t>29P</t>
  </si>
  <si>
    <t>a) Dia 3.54 inch (90 mm OD)</t>
  </si>
  <si>
    <t>Supply and installation of HDPE Pipes PE-100, (PN-16 &amp; SDR-11) conforming to ISO-4427 : 1996 with fittings conforming to ISO-3458 including puddle flangesof following diametersas shown in drawings and as specified for filling OHWT. (O.D - Outer Diameter)</t>
  </si>
  <si>
    <t>28P</t>
  </si>
  <si>
    <t>E.</t>
  </si>
  <si>
    <t>b) 4 inch</t>
  </si>
  <si>
    <t>a) 6 inch</t>
  </si>
  <si>
    <t>uPVC rain water shoes of following diameters</t>
  </si>
  <si>
    <t>27P</t>
  </si>
  <si>
    <t>4 inch</t>
  </si>
  <si>
    <t>3 inch</t>
  </si>
  <si>
    <t>Cast Iron roof drains dome type of the following diameter as specified and as shown in the drawing.</t>
  </si>
  <si>
    <t>26P</t>
  </si>
  <si>
    <t>Cast Iron roof drains side inlet type of the following diameter as specified and as shown in the drawing.</t>
  </si>
  <si>
    <t>25P</t>
  </si>
  <si>
    <t>Cast Iron pipe conforming to BS 416 of following diameter as specified.</t>
  </si>
  <si>
    <t>24P</t>
  </si>
  <si>
    <t>b) 6 inch</t>
  </si>
  <si>
    <t>a) 4 inch</t>
  </si>
  <si>
    <t>uPVC rain water pipes conforming to ASTM D-1785 of Schedule 40 &amp; fittings D-2465 of Schedule 40 including jointing with solvent cement confirming to ASTM D-2564 compatible with pipe of following diameter:</t>
  </si>
  <si>
    <t>23P</t>
  </si>
  <si>
    <t>D.</t>
  </si>
  <si>
    <t>a) 3 inch</t>
  </si>
  <si>
    <t>C.I vent cowel for soil / waste pipe of the following diameter as specified.</t>
  </si>
  <si>
    <t>22P</t>
  </si>
  <si>
    <t>Plug cleanout of the following diameter as specified</t>
  </si>
  <si>
    <t>21P</t>
  </si>
  <si>
    <t>Floor cleanout with brass cover of the following diameter as specified</t>
  </si>
  <si>
    <t>20P</t>
  </si>
  <si>
    <t>Floor trap with stainless steel gratings and UPVC P - trap of the following diameter as specified.</t>
  </si>
  <si>
    <t>19P</t>
  </si>
  <si>
    <t>Floor drains with stainless steel gratings and UPVC P- trap of the folllowing diameter as specified.</t>
  </si>
  <si>
    <t>18P</t>
  </si>
  <si>
    <t>d) 4 inch</t>
  </si>
  <si>
    <t>c) 3 inch</t>
  </si>
  <si>
    <t>b)  2 inch</t>
  </si>
  <si>
    <t>a) 1-1/2 inch</t>
  </si>
  <si>
    <t>uPVC soil,waste and vent pipes conforming to ASTM D-1785 of Schedule 40 &amp; fittings D-2465 of Schedule 40 including fittings Compatible with pipe of following diameter:</t>
  </si>
  <si>
    <t>17P</t>
  </si>
  <si>
    <t>C.</t>
  </si>
  <si>
    <t>Stainless steel Sluice including all other accessories complete as specified and as per manufacture's recommendations.</t>
  </si>
  <si>
    <t>16P(a)</t>
  </si>
  <si>
    <t>Stainless stell single bowl kitchen sink with all accessories as specified &amp; required for installation.</t>
  </si>
  <si>
    <t>16P</t>
  </si>
  <si>
    <t>Shower rose including all accessories as specified.</t>
  </si>
  <si>
    <t>15P</t>
  </si>
  <si>
    <t>C.P Soap dispensor as Specified.</t>
  </si>
  <si>
    <t>14P</t>
  </si>
  <si>
    <t>C.P toilet paper holder as specified.</t>
  </si>
  <si>
    <t>13P</t>
  </si>
  <si>
    <t>C.P towel rail as specified.</t>
  </si>
  <si>
    <t>12P</t>
  </si>
  <si>
    <t>SM</t>
  </si>
  <si>
    <t>Imported galss mirror of Belgium origin as specified.</t>
  </si>
  <si>
    <t>11P</t>
  </si>
  <si>
    <t>Pedestal type wash basin for disable with all other accessories as specified &amp; required for installation.</t>
  </si>
  <si>
    <t>10P</t>
  </si>
  <si>
    <t>Counter type wash basin for all other accessories as specified &amp; required for installation.</t>
  </si>
  <si>
    <t>9P</t>
  </si>
  <si>
    <t>Pedestal type wash basin with all other accessories as specified &amp; required for installation.</t>
  </si>
  <si>
    <t>8P</t>
  </si>
  <si>
    <t>Europen water closet (Coupled) for disable including all other necessary accessories as specified &amp; required for installation.</t>
  </si>
  <si>
    <t>7P</t>
  </si>
  <si>
    <t>Europen water closet (Coupled) including all other necessary accessories as specified &amp; required for installation.</t>
  </si>
  <si>
    <t>6P</t>
  </si>
  <si>
    <t>B.</t>
  </si>
  <si>
    <t>c) 35 Gallons</t>
  </si>
  <si>
    <t>b) 25 US Gallons</t>
  </si>
  <si>
    <t>a) 12 US Gallons</t>
  </si>
  <si>
    <t>Electric Water Heater Including gate valve and all other accesspries of the following capacity.</t>
  </si>
  <si>
    <t>5P</t>
  </si>
  <si>
    <t>a) 3/4 inch</t>
  </si>
  <si>
    <t>C.P. brass double bib tap with muslim shower of following diameter</t>
  </si>
  <si>
    <t>4P</t>
  </si>
  <si>
    <t>h) 4 inch</t>
  </si>
  <si>
    <t>g) 3 inch</t>
  </si>
  <si>
    <t>f) 2-1/2 inch</t>
  </si>
  <si>
    <t>e)  2 inch</t>
  </si>
  <si>
    <t>d) 1-1/2 inch</t>
  </si>
  <si>
    <t>c) 1-1/4 inch</t>
  </si>
  <si>
    <t>b) 1 inch Inner</t>
  </si>
  <si>
    <t>Bronze gate valve of the following diameters.</t>
  </si>
  <si>
    <t>3P</t>
  </si>
  <si>
    <t>h) 90 Ltr / hr</t>
  </si>
  <si>
    <t>Electric Water Cooler</t>
  </si>
  <si>
    <t>2P</t>
  </si>
  <si>
    <t>h) 3 inch Inner Dia.</t>
  </si>
  <si>
    <t>g) 2-1/2 inch Inner Dia.</t>
  </si>
  <si>
    <t>f)  2 inch Inner Dia.</t>
  </si>
  <si>
    <t>e) 1-1/2 inch Inner Dia.</t>
  </si>
  <si>
    <t>d) 1-1/4 inch Inner Dia.</t>
  </si>
  <si>
    <t>c) 1 inch Inner Dia.</t>
  </si>
  <si>
    <t>b) 3/4 inch Inner Dia.</t>
  </si>
  <si>
    <t>a) 1/2 inch Inner Dia.</t>
  </si>
  <si>
    <t>PPR cold and hot water pipes SDR - 6 (PN 20) conforming to DIN 8077 &amp; DIN 8078 &amp; fittings, SDR 6 (PN 25) conforming to DIN 16962 of following inner diameters (for unexposed piping)</t>
  </si>
  <si>
    <t>1P</t>
  </si>
  <si>
    <t>A.</t>
  </si>
  <si>
    <r>
      <rPr>
        <b/>
        <u/>
        <sz val="14"/>
        <color theme="1"/>
        <rFont val="Calibri"/>
        <family val="2"/>
        <scheme val="minor"/>
      </rPr>
      <t>Water Supply</t>
    </r>
    <r>
      <rPr>
        <u/>
        <sz val="14"/>
        <color theme="1"/>
        <rFont val="Calibri"/>
        <family val="2"/>
        <scheme val="minor"/>
      </rPr>
      <t xml:space="preserve">
</t>
    </r>
    <r>
      <rPr>
        <sz val="14"/>
        <color theme="1"/>
        <rFont val="Calibri"/>
        <family val="2"/>
        <scheme val="minor"/>
      </rPr>
      <t>Ref: Spec. No5100 &amp; 5180</t>
    </r>
  </si>
  <si>
    <r>
      <t xml:space="preserve">PLUMBING FIXTURES
</t>
    </r>
    <r>
      <rPr>
        <sz val="14"/>
        <color theme="1"/>
        <rFont val="Calibri"/>
        <family val="2"/>
        <scheme val="minor"/>
      </rPr>
      <t>Ref: Spec. No 5100 &amp; 5180</t>
    </r>
  </si>
  <si>
    <r>
      <t xml:space="preserve">SANITARY DRAINAGE
</t>
    </r>
    <r>
      <rPr>
        <sz val="14"/>
        <color theme="1"/>
        <rFont val="Calibri"/>
        <family val="2"/>
        <scheme val="minor"/>
      </rPr>
      <t>Ref: Spec. No 5100 &amp; 5180</t>
    </r>
  </si>
  <si>
    <r>
      <rPr>
        <b/>
        <u/>
        <sz val="14"/>
        <color theme="1"/>
        <rFont val="Calibri"/>
        <family val="2"/>
        <scheme val="minor"/>
      </rPr>
      <t>RAIN WATER PIPING.</t>
    </r>
    <r>
      <rPr>
        <sz val="14"/>
        <color theme="1"/>
        <rFont val="Calibri"/>
        <family val="2"/>
        <scheme val="minor"/>
      </rPr>
      <t xml:space="preserve">
Ref: Spec. No 5100 &amp; 5180</t>
    </r>
  </si>
  <si>
    <r>
      <rPr>
        <b/>
        <u/>
        <sz val="14"/>
        <color theme="1"/>
        <rFont val="Calibri"/>
        <family val="2"/>
        <scheme val="minor"/>
      </rPr>
      <t>EXTERNAL WATER SUPPLY SYSTEM</t>
    </r>
    <r>
      <rPr>
        <sz val="14"/>
        <color theme="1"/>
        <rFont val="Calibri"/>
        <family val="2"/>
        <scheme val="minor"/>
      </rPr>
      <t xml:space="preserve">
Ref: Spec. No. 5100,5225,5213 &amp; 5180</t>
    </r>
  </si>
  <si>
    <r>
      <rPr>
        <b/>
        <u/>
        <sz val="14"/>
        <color theme="1"/>
        <rFont val="Calibri"/>
        <family val="2"/>
        <scheme val="minor"/>
      </rPr>
      <t>uPVC PIPE AND FITTINGS (SEWERAGE)</t>
    </r>
    <r>
      <rPr>
        <sz val="14"/>
        <color theme="1"/>
        <rFont val="Calibri"/>
        <family val="2"/>
        <scheme val="minor"/>
      </rPr>
      <t xml:space="preserve">
Ref: Spec No. 5218 &amp; 5180</t>
    </r>
  </si>
  <si>
    <r>
      <rPr>
        <b/>
        <u/>
        <sz val="14"/>
        <color theme="1"/>
        <rFont val="Calibri"/>
        <family val="2"/>
        <scheme val="minor"/>
      </rPr>
      <t>Gully Trap</t>
    </r>
    <r>
      <rPr>
        <sz val="14"/>
        <color theme="1"/>
        <rFont val="Calibri"/>
        <family val="2"/>
        <scheme val="minor"/>
      </rPr>
      <t xml:space="preserve">
Ref. Spec. No 5100</t>
    </r>
  </si>
  <si>
    <r>
      <rPr>
        <b/>
        <u/>
        <sz val="14"/>
        <color theme="1"/>
        <rFont val="Calibri"/>
        <family val="2"/>
        <scheme val="minor"/>
      </rPr>
      <t>MANHOLES</t>
    </r>
    <r>
      <rPr>
        <sz val="14"/>
        <color theme="1"/>
        <rFont val="Calibri"/>
        <family val="2"/>
        <scheme val="minor"/>
      </rPr>
      <t xml:space="preserve">
Ref. Spec. No. 5225 &amp; 5233</t>
    </r>
  </si>
  <si>
    <r>
      <rPr>
        <b/>
        <u/>
        <sz val="14"/>
        <color theme="1"/>
        <rFont val="Calibri"/>
        <family val="2"/>
        <scheme val="minor"/>
      </rPr>
      <t>SERVICE CONNECTION</t>
    </r>
    <r>
      <rPr>
        <sz val="14"/>
        <color theme="1"/>
        <rFont val="Calibri"/>
        <family val="2"/>
        <scheme val="minor"/>
      </rPr>
      <t xml:space="preserve"> 
Ref: Spec. No 5270</t>
    </r>
  </si>
  <si>
    <r>
      <rPr>
        <b/>
        <u/>
        <sz val="14"/>
        <color theme="1"/>
        <rFont val="Calibri"/>
        <family val="2"/>
        <scheme val="minor"/>
      </rPr>
      <t>FIRE FIGHTING</t>
    </r>
    <r>
      <rPr>
        <sz val="14"/>
        <color theme="1"/>
        <rFont val="Calibri"/>
        <family val="2"/>
        <scheme val="minor"/>
      </rPr>
      <t xml:space="preserve">
Ref: Spec. No. 5150 &amp; 5180</t>
    </r>
  </si>
  <si>
    <r>
      <rPr>
        <b/>
        <u/>
        <sz val="14"/>
        <color theme="1"/>
        <rFont val="Calibri"/>
        <family val="2"/>
        <scheme val="minor"/>
      </rPr>
      <t>EXTERNAL FIRE FIGHTING SYSTEM</t>
    </r>
    <r>
      <rPr>
        <sz val="14"/>
        <color theme="1"/>
        <rFont val="Calibri"/>
        <family val="2"/>
        <scheme val="minor"/>
      </rPr>
      <t xml:space="preserve">
Ref: Spec. No. 5150 &amp; 5180</t>
    </r>
  </si>
  <si>
    <r>
      <rPr>
        <b/>
        <u/>
        <sz val="14"/>
        <color theme="1"/>
        <rFont val="Calibri"/>
        <family val="2"/>
        <scheme val="minor"/>
      </rPr>
      <t>MS PIPES &amp; PIPE FITTINGS</t>
    </r>
    <r>
      <rPr>
        <sz val="14"/>
        <color theme="1"/>
        <rFont val="Calibri"/>
        <family val="2"/>
        <scheme val="minor"/>
      </rPr>
      <t xml:space="preserve">
Ref. Spec. No. 5214 &amp; 5280</t>
    </r>
  </si>
  <si>
    <r>
      <rPr>
        <b/>
        <u/>
        <sz val="14"/>
        <color theme="1"/>
        <rFont val="Calibri"/>
        <family val="2"/>
        <scheme val="minor"/>
      </rPr>
      <t>POLY ETHYLENE PIPES &amp; PIPE FITTINGS</t>
    </r>
    <r>
      <rPr>
        <sz val="14"/>
        <color theme="1"/>
        <rFont val="Calibri"/>
        <family val="2"/>
        <scheme val="minor"/>
      </rPr>
      <t xml:space="preserve">
Ref. Spec 5213 &amp; 5280.</t>
    </r>
  </si>
  <si>
    <r>
      <rPr>
        <b/>
        <u/>
        <sz val="14"/>
        <color theme="1"/>
        <rFont val="Calibri"/>
        <family val="2"/>
        <scheme val="minor"/>
      </rPr>
      <t>VALVES AND APPURTENANCES</t>
    </r>
    <r>
      <rPr>
        <sz val="14"/>
        <color theme="1"/>
        <rFont val="Calibri"/>
        <family val="2"/>
        <scheme val="minor"/>
      </rPr>
      <t xml:space="preserve">
Ref. Spec. No 5220</t>
    </r>
  </si>
  <si>
    <r>
      <t xml:space="preserve">PUMPING MACHINERY AND ACCESSORIES
</t>
    </r>
    <r>
      <rPr>
        <sz val="14"/>
        <color theme="1"/>
        <rFont val="Calibri"/>
        <family val="2"/>
        <scheme val="minor"/>
      </rPr>
      <t>Ref. Spec. No. 5240</t>
    </r>
  </si>
  <si>
    <t>Remarks</t>
  </si>
  <si>
    <t>BOQ Qty</t>
  </si>
  <si>
    <t>Submission Date</t>
  </si>
  <si>
    <t>Attached Brochure / Sample</t>
  </si>
  <si>
    <t>Approved / Dis approved</t>
  </si>
  <si>
    <t>SUBMITTAL / SHOP DRAWINGS STATUS</t>
  </si>
  <si>
    <t>SHOP DRAWINGS.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</si>
</sst>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8" formatCode="&quot;$&quot;#,##0.00_);[Red]\(&quot;$&quot;#,##0.00\)"/>
    <numFmt numFmtId="42" formatCode="_(&quot;$&quot;* #,##0_);_(&quot;$&quot;* \(#,##0\);_(&quot;$&quot;* &quot;-&quot;_);_(@_)"/>
    <numFmt numFmtId="41" formatCode="_(* #,##0_);_(* \(#,##0\);_(* &quot;-&quot;_);_(@_)"/>
    <numFmt numFmtId="43" formatCode="_(* #,##0.00_);_(* \(#,##0.00\);_(* &quot;-&quot;??_);_(@_)"/>
    <numFmt numFmtId="164" formatCode="_(* #,##0_);_(* \(#,##0\);_(* &quot;-&quot;??_);_(@_)"/>
    <numFmt numFmtId="165" formatCode="0.000"/>
    <numFmt numFmtId="166" formatCode="#,##0.0"/>
    <numFmt numFmtId="167" formatCode="_(&quot;Rs.&quot;* #,##0.00_);_(&quot;Rs.&quot;* \(#,##0.00\);_(&quot;Rs.&quot;* &quot;-&quot;??_);_(@_)"/>
    <numFmt numFmtId="168" formatCode="_(&quot;Rs.&quot;* #,##0_);_(&quot;Rs.&quot;* \(#,##0\);_(&quot;Rs.&quot;* &quot;-&quot;??_);_(@_)"/>
    <numFmt numFmtId="169" formatCode="_-* #,##0.00_-;\-* #,##0.00_-;_-* &quot;-&quot;??_-;_-@_-"/>
  </numFmts>
  <fonts count="54" x14ac:knownFonts="1">
    <font>
      <sz val="11"/>
      <color theme="1"/>
      <name val="Calibri"/>
      <family val="2"/>
      <scheme val="minor"/>
    </font>
    <font>
      <sz val="11"/>
      <color theme="1"/>
      <name val="Calibri"/>
      <family val="2"/>
      <scheme val="minor"/>
    </font>
    <font>
      <sz val="10"/>
      <name val="Arial"/>
      <family val="2"/>
    </font>
    <font>
      <sz val="12"/>
      <name val="Arial"/>
      <family val="2"/>
    </font>
    <font>
      <sz val="10"/>
      <color indexed="8"/>
      <name val="Arial"/>
      <family val="2"/>
    </font>
    <font>
      <b/>
      <sz val="10"/>
      <color indexed="8"/>
      <name val="Arial"/>
      <family val="2"/>
    </font>
    <font>
      <sz val="11"/>
      <color indexed="8"/>
      <name val="Calibri"/>
      <family val="2"/>
    </font>
    <font>
      <b/>
      <sz val="10"/>
      <name val="Arial"/>
      <family val="2"/>
    </font>
    <font>
      <sz val="16"/>
      <name val="Tms Rmn"/>
    </font>
    <font>
      <sz val="10"/>
      <color theme="1"/>
      <name val="Arial"/>
      <family val="2"/>
    </font>
    <font>
      <b/>
      <i/>
      <sz val="10"/>
      <color theme="1"/>
      <name val="Arial"/>
      <family val="2"/>
    </font>
    <font>
      <b/>
      <sz val="10"/>
      <color theme="1"/>
      <name val="Arial"/>
      <family val="2"/>
    </font>
    <font>
      <b/>
      <sz val="12"/>
      <color theme="1"/>
      <name val="Arial"/>
      <family val="2"/>
    </font>
    <font>
      <b/>
      <u/>
      <sz val="10"/>
      <color theme="1"/>
      <name val="Arial"/>
      <family val="2"/>
    </font>
    <font>
      <b/>
      <u/>
      <sz val="10"/>
      <name val="Arial"/>
      <family val="2"/>
    </font>
    <font>
      <b/>
      <sz val="9"/>
      <color theme="1"/>
      <name val="Arial"/>
      <family val="2"/>
    </font>
    <font>
      <sz val="10"/>
      <name val="Arial"/>
      <family val="2"/>
    </font>
    <font>
      <sz val="11"/>
      <color indexed="9"/>
      <name val="Calibri"/>
      <family val="2"/>
    </font>
    <font>
      <sz val="11"/>
      <color indexed="20"/>
      <name val="Calibri"/>
      <family val="2"/>
    </font>
    <font>
      <b/>
      <u/>
      <sz val="12"/>
      <name val="Helv"/>
    </font>
    <font>
      <b/>
      <sz val="11"/>
      <color indexed="52"/>
      <name val="Calibri"/>
      <family val="2"/>
    </font>
    <font>
      <b/>
      <sz val="11"/>
      <color indexed="9"/>
      <name val="Calibri"/>
      <family val="2"/>
    </font>
    <font>
      <sz val="10"/>
      <name val="Century Gothic"/>
      <family val="2"/>
    </font>
    <font>
      <sz val="9"/>
      <name val="Arial Narrow"/>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8"/>
      <name val="Arial Black"/>
      <family val="2"/>
    </font>
    <font>
      <sz val="11"/>
      <color indexed="62"/>
      <name val="Calibri"/>
      <family val="2"/>
    </font>
    <font>
      <sz val="11"/>
      <color indexed="52"/>
      <name val="Calibri"/>
      <family val="2"/>
    </font>
    <font>
      <sz val="11"/>
      <color indexed="60"/>
      <name val="Calibri"/>
      <family val="2"/>
    </font>
    <font>
      <sz val="12"/>
      <name val="Helv"/>
    </font>
    <font>
      <b/>
      <sz val="11"/>
      <color indexed="63"/>
      <name val="Calibri"/>
      <family val="2"/>
    </font>
    <font>
      <b/>
      <sz val="18"/>
      <color indexed="56"/>
      <name val="Cambria"/>
      <family val="2"/>
    </font>
    <font>
      <b/>
      <sz val="11"/>
      <color indexed="8"/>
      <name val="Calibri"/>
      <family val="2"/>
    </font>
    <font>
      <sz val="11"/>
      <color indexed="10"/>
      <name val="Calibri"/>
      <family val="2"/>
    </font>
    <font>
      <sz val="12"/>
      <name val="Calibri"/>
      <family val="2"/>
      <scheme val="minor"/>
    </font>
    <font>
      <b/>
      <sz val="14"/>
      <color theme="1"/>
      <name val="Calibri"/>
      <family val="2"/>
      <scheme val="minor"/>
    </font>
    <font>
      <sz val="14"/>
      <name val="Calibri"/>
      <family val="2"/>
      <scheme val="minor"/>
    </font>
    <font>
      <sz val="10"/>
      <color rgb="FF000000"/>
      <name val="Times New Roman"/>
      <family val="1"/>
    </font>
    <font>
      <sz val="10"/>
      <color rgb="FF000000"/>
      <name val="Times New Roman"/>
      <family val="1"/>
    </font>
    <font>
      <b/>
      <sz val="12"/>
      <color theme="1"/>
      <name val="Calibri"/>
      <family val="2"/>
      <scheme val="minor"/>
    </font>
    <font>
      <sz val="12"/>
      <color theme="1"/>
      <name val="Calibri"/>
      <family val="2"/>
      <scheme val="minor"/>
    </font>
    <font>
      <sz val="16"/>
      <name val="Calibri"/>
      <family val="2"/>
      <scheme val="minor"/>
    </font>
    <font>
      <sz val="16"/>
      <color theme="1"/>
      <name val="Calibri"/>
      <family val="2"/>
      <scheme val="minor"/>
    </font>
    <font>
      <sz val="14"/>
      <color theme="1"/>
      <name val="Calibri"/>
      <family val="2"/>
      <scheme val="minor"/>
    </font>
    <font>
      <b/>
      <sz val="16"/>
      <color theme="1"/>
      <name val="Calibri"/>
      <family val="2"/>
      <scheme val="minor"/>
    </font>
    <font>
      <b/>
      <sz val="16"/>
      <name val="Calibri"/>
      <family val="2"/>
      <scheme val="minor"/>
    </font>
    <font>
      <b/>
      <sz val="14"/>
      <name val="Calibri"/>
      <family val="2"/>
      <scheme val="minor"/>
    </font>
    <font>
      <u/>
      <sz val="14"/>
      <color theme="1"/>
      <name val="Calibri"/>
      <family val="2"/>
      <scheme val="minor"/>
    </font>
    <font>
      <b/>
      <u/>
      <sz val="14"/>
      <color theme="1"/>
      <name val="Calibri"/>
      <family val="2"/>
      <scheme val="minor"/>
    </font>
    <font>
      <b/>
      <sz val="24"/>
      <color theme="1"/>
      <name val="Calibri"/>
      <family val="2"/>
      <scheme val="minor"/>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36">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auto="1"/>
      </left>
      <right style="thin">
        <color auto="1"/>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18">
    <xf numFmtId="0" fontId="0" fillId="0" borderId="0"/>
    <xf numFmtId="43" fontId="1" fillId="0" borderId="0" applyFont="0" applyFill="0" applyBorder="0" applyAlignment="0" applyProtection="0"/>
    <xf numFmtId="0" fontId="2" fillId="0" borderId="0"/>
    <xf numFmtId="43" fontId="6" fillId="0" borderId="0" applyFont="0" applyFill="0" applyBorder="0" applyAlignment="0" applyProtection="0"/>
    <xf numFmtId="0" fontId="2" fillId="0" borderId="0"/>
    <xf numFmtId="43" fontId="6" fillId="0" borderId="0" applyFont="0" applyFill="0" applyBorder="0" applyAlignment="0" applyProtection="0"/>
    <xf numFmtId="0" fontId="2" fillId="0" borderId="0"/>
    <xf numFmtId="0" fontId="2" fillId="0" borderId="0"/>
    <xf numFmtId="0" fontId="8" fillId="0" borderId="0"/>
    <xf numFmtId="0" fontId="16"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9" borderId="0" applyNumberFormat="0" applyBorder="0" applyAlignment="0" applyProtection="0"/>
    <xf numFmtId="0" fontId="18" fillId="3" borderId="0" applyNumberFormat="0" applyBorder="0" applyAlignment="0" applyProtection="0"/>
    <xf numFmtId="0" fontId="19" fillId="0" borderId="0"/>
    <xf numFmtId="0" fontId="20" fillId="20" borderId="21" applyNumberFormat="0" applyAlignment="0" applyProtection="0"/>
    <xf numFmtId="0" fontId="21" fillId="21" borderId="22" applyNumberFormat="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8" fontId="2" fillId="0" borderId="0" applyFont="0" applyFill="0" applyBorder="0" applyAlignment="0" applyProtection="0"/>
    <xf numFmtId="8" fontId="2" fillId="0" borderId="0" applyFont="0" applyFill="0" applyBorder="0" applyAlignment="0" applyProtection="0"/>
    <xf numFmtId="43" fontId="2" fillId="0" borderId="0" applyFont="0" applyFill="0" applyBorder="0" applyAlignment="0" applyProtection="0"/>
    <xf numFmtId="8" fontId="2" fillId="0" borderId="0" applyFont="0" applyFill="0" applyBorder="0" applyAlignment="0" applyProtection="0"/>
    <xf numFmtId="167" fontId="2" fillId="0" borderId="0" applyFont="0" applyFill="0" applyBorder="0" applyAlignment="0" applyProtection="0"/>
    <xf numFmtId="0"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5"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43" fontId="6" fillId="0" borderId="0" applyFont="0" applyFill="0" applyBorder="0" applyAlignment="0" applyProtection="0"/>
    <xf numFmtId="43" fontId="22" fillId="0" borderId="0" applyFont="0" applyFill="0" applyBorder="0" applyAlignment="0" applyProtection="0"/>
    <xf numFmtId="168" fontId="2" fillId="0" borderId="0" applyFont="0" applyFill="0" applyBorder="0" applyAlignment="0" applyProtection="0"/>
    <xf numFmtId="43" fontId="6" fillId="0" borderId="0" applyFont="0" applyFill="0" applyBorder="0" applyAlignment="0" applyProtection="0"/>
    <xf numFmtId="164" fontId="2" fillId="0" borderId="0" applyFont="0" applyFill="0" applyBorder="0" applyAlignment="0" applyProtection="0"/>
    <xf numFmtId="169" fontId="2" fillId="0" borderId="0" applyFont="0" applyFill="0" applyBorder="0" applyAlignment="0" applyProtection="0"/>
    <xf numFmtId="164" fontId="2" fillId="0" borderId="0" applyFont="0" applyFill="0" applyBorder="0" applyAlignment="0" applyProtection="0"/>
    <xf numFmtId="3" fontId="2" fillId="0" borderId="0" applyFont="0" applyFill="0" applyBorder="0" applyAlignment="0" applyProtection="0"/>
    <xf numFmtId="42" fontId="2" fillId="0" borderId="0" applyFont="0" applyFill="0" applyBorder="0" applyAlignment="0" applyProtection="0"/>
    <xf numFmtId="0" fontId="23" fillId="0" borderId="0" applyFont="0" applyFill="0" applyBorder="0" applyAlignment="0" applyProtection="0">
      <alignment horizontal="left"/>
    </xf>
    <xf numFmtId="0" fontId="24" fillId="0" borderId="0" applyNumberFormat="0" applyFill="0" applyBorder="0" applyAlignment="0" applyProtection="0"/>
    <xf numFmtId="0" fontId="25" fillId="4" borderId="0" applyNumberFormat="0" applyBorder="0" applyAlignment="0" applyProtection="0"/>
    <xf numFmtId="0" fontId="26" fillId="0" borderId="23" applyNumberFormat="0" applyFill="0" applyAlignment="0" applyProtection="0"/>
    <xf numFmtId="0" fontId="27" fillId="0" borderId="24" applyNumberFormat="0" applyFill="0" applyAlignment="0" applyProtection="0"/>
    <xf numFmtId="0" fontId="28" fillId="0" borderId="25" applyNumberFormat="0" applyFill="0" applyAlignment="0" applyProtection="0"/>
    <xf numFmtId="0" fontId="28" fillId="0" borderId="0" applyNumberFormat="0" applyFill="0" applyBorder="0" applyAlignment="0" applyProtection="0"/>
    <xf numFmtId="166" fontId="29" fillId="0" borderId="0" applyFont="0" applyFill="0" applyBorder="0" applyAlignment="0" applyProtection="0">
      <alignment horizontal="left"/>
    </xf>
    <xf numFmtId="0" fontId="30" fillId="7" borderId="21" applyNumberFormat="0" applyAlignment="0" applyProtection="0"/>
    <xf numFmtId="0" fontId="31" fillId="0" borderId="26" applyNumberFormat="0" applyFill="0" applyAlignment="0" applyProtection="0"/>
    <xf numFmtId="166" fontId="23" fillId="0" borderId="0" applyFont="0" applyFill="0" applyBorder="0" applyAlignment="0" applyProtection="0">
      <alignment horizontal="left"/>
    </xf>
    <xf numFmtId="0" fontId="32" fillId="22"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33" fillId="0" borderId="0"/>
    <xf numFmtId="0" fontId="2" fillId="0" borderId="0"/>
    <xf numFmtId="0" fontId="2" fillId="0" borderId="0"/>
    <xf numFmtId="0" fontId="1" fillId="0" borderId="0"/>
    <xf numFmtId="0" fontId="1" fillId="0" borderId="0"/>
    <xf numFmtId="0" fontId="3" fillId="0" borderId="0"/>
    <xf numFmtId="0" fontId="1" fillId="0" borderId="0"/>
    <xf numFmtId="0" fontId="8" fillId="0" borderId="0"/>
    <xf numFmtId="0" fontId="1" fillId="0" borderId="0"/>
    <xf numFmtId="0" fontId="2" fillId="23" borderId="27" applyNumberFormat="0" applyFont="0" applyAlignment="0" applyProtection="0"/>
    <xf numFmtId="0" fontId="34" fillId="20" borderId="28"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3" fillId="0" borderId="0" applyFont="0" applyFill="0" applyBorder="0" applyAlignment="0" applyProtection="0">
      <alignment horizontal="center"/>
    </xf>
    <xf numFmtId="0" fontId="19" fillId="0" borderId="0"/>
    <xf numFmtId="0" fontId="35" fillId="0" borderId="0" applyNumberFormat="0" applyFill="0" applyBorder="0" applyAlignment="0" applyProtection="0"/>
    <xf numFmtId="0" fontId="36" fillId="0" borderId="29" applyNumberFormat="0" applyFill="0" applyAlignment="0" applyProtection="0"/>
    <xf numFmtId="0" fontId="37" fillId="0" borderId="0" applyNumberFormat="0" applyFill="0" applyBorder="0" applyAlignment="0" applyProtection="0"/>
    <xf numFmtId="0" fontId="2" fillId="0" borderId="0"/>
    <xf numFmtId="0" fontId="41" fillId="0" borderId="0"/>
    <xf numFmtId="43" fontId="42" fillId="0" borderId="0" applyFont="0" applyFill="0" applyBorder="0" applyAlignment="0" applyProtection="0"/>
    <xf numFmtId="43" fontId="41" fillId="0" borderId="0" applyFont="0" applyFill="0" applyBorder="0" applyAlignment="0" applyProtection="0"/>
  </cellStyleXfs>
  <cellXfs count="131">
    <xf numFmtId="0" fontId="0" fillId="0" borderId="0" xfId="0"/>
    <xf numFmtId="0" fontId="9" fillId="0" borderId="0" xfId="0" applyFont="1" applyAlignment="1">
      <alignment horizontal="center" vertical="center"/>
    </xf>
    <xf numFmtId="0" fontId="9" fillId="0" borderId="2" xfId="0" applyFont="1" applyBorder="1" applyAlignment="1">
      <alignment horizontal="center" vertical="center"/>
    </xf>
    <xf numFmtId="0" fontId="7" fillId="0" borderId="2" xfId="2" applyFont="1" applyBorder="1" applyAlignment="1">
      <alignment horizontal="center" vertical="center"/>
    </xf>
    <xf numFmtId="0" fontId="7" fillId="0" borderId="2" xfId="2" applyFont="1" applyFill="1" applyBorder="1" applyAlignment="1">
      <alignment horizontal="center" vertical="center"/>
    </xf>
    <xf numFmtId="0" fontId="9" fillId="0" borderId="3" xfId="0" applyFont="1" applyBorder="1" applyAlignment="1">
      <alignment horizontal="center" vertical="center"/>
    </xf>
    <xf numFmtId="0" fontId="11" fillId="0" borderId="3" xfId="0" applyFont="1" applyBorder="1" applyAlignment="1">
      <alignment horizontal="center" vertical="center"/>
    </xf>
    <xf numFmtId="0" fontId="13" fillId="0" borderId="3" xfId="0" applyFont="1" applyBorder="1" applyAlignment="1">
      <alignment horizontal="left" vertical="center"/>
    </xf>
    <xf numFmtId="4" fontId="9" fillId="0" borderId="3" xfId="0" applyNumberFormat="1" applyFont="1" applyFill="1" applyBorder="1" applyAlignment="1">
      <alignment horizontal="center" vertical="center"/>
    </xf>
    <xf numFmtId="0" fontId="9" fillId="0" borderId="4" xfId="0" applyFont="1" applyBorder="1" applyAlignment="1">
      <alignment horizontal="center" vertical="center"/>
    </xf>
    <xf numFmtId="0" fontId="11" fillId="0" borderId="4" xfId="0" applyFont="1" applyFill="1" applyBorder="1" applyAlignment="1">
      <alignment horizontal="center" vertical="center"/>
    </xf>
    <xf numFmtId="0" fontId="9" fillId="0" borderId="4" xfId="0" applyFont="1" applyBorder="1" applyAlignment="1">
      <alignment horizontal="left" vertical="center"/>
    </xf>
    <xf numFmtId="4" fontId="9" fillId="0" borderId="4" xfId="0" applyNumberFormat="1" applyFont="1" applyFill="1" applyBorder="1" applyAlignment="1">
      <alignment horizontal="center" vertical="center"/>
    </xf>
    <xf numFmtId="0" fontId="13" fillId="0" borderId="4" xfId="0" applyFont="1" applyBorder="1" applyAlignment="1">
      <alignment horizontal="left" vertical="center"/>
    </xf>
    <xf numFmtId="1" fontId="4" fillId="0" borderId="4" xfId="2" applyNumberFormat="1" applyFont="1" applyFill="1" applyBorder="1" applyAlignment="1">
      <alignment horizontal="left" vertical="center" wrapText="1"/>
    </xf>
    <xf numFmtId="0" fontId="11" fillId="0" borderId="4" xfId="0" applyFont="1" applyBorder="1" applyAlignment="1">
      <alignment horizontal="center" vertical="center"/>
    </xf>
    <xf numFmtId="1" fontId="14" fillId="0" borderId="4" xfId="2" applyNumberFormat="1" applyFont="1" applyBorder="1" applyAlignment="1">
      <alignment horizontal="left" vertical="center"/>
    </xf>
    <xf numFmtId="0" fontId="11" fillId="0" borderId="8" xfId="0" applyFont="1" applyBorder="1" applyAlignment="1">
      <alignment horizontal="center" vertical="center"/>
    </xf>
    <xf numFmtId="4" fontId="11" fillId="0" borderId="16" xfId="0" applyNumberFormat="1" applyFont="1" applyFill="1" applyBorder="1" applyAlignment="1">
      <alignment horizontal="center" vertical="center"/>
    </xf>
    <xf numFmtId="0" fontId="9" fillId="0" borderId="5" xfId="0" applyFont="1" applyBorder="1" applyAlignment="1">
      <alignment horizontal="center" vertical="center"/>
    </xf>
    <xf numFmtId="0" fontId="11" fillId="0" borderId="5" xfId="0" applyFont="1" applyBorder="1" applyAlignment="1">
      <alignment horizontal="center" vertical="center"/>
    </xf>
    <xf numFmtId="4" fontId="9" fillId="0" borderId="5" xfId="0" applyNumberFormat="1" applyFont="1" applyFill="1" applyBorder="1" applyAlignment="1">
      <alignment horizontal="center" vertical="center"/>
    </xf>
    <xf numFmtId="0" fontId="9" fillId="0" borderId="7" xfId="0" applyFont="1" applyBorder="1" applyAlignment="1">
      <alignment horizontal="center" vertical="center"/>
    </xf>
    <xf numFmtId="0" fontId="11" fillId="0" borderId="7" xfId="0" applyFont="1" applyBorder="1" applyAlignment="1">
      <alignment horizontal="center" vertical="center"/>
    </xf>
    <xf numFmtId="0" fontId="9" fillId="0" borderId="6" xfId="0" applyFont="1" applyBorder="1" applyAlignment="1">
      <alignment horizontal="left" vertical="center"/>
    </xf>
    <xf numFmtId="4" fontId="9" fillId="0" borderId="6" xfId="0" applyNumberFormat="1" applyFont="1" applyFill="1" applyBorder="1" applyAlignment="1">
      <alignment horizontal="center" vertical="center"/>
    </xf>
    <xf numFmtId="0" fontId="9" fillId="0" borderId="8" xfId="0" applyFont="1" applyBorder="1" applyAlignment="1">
      <alignment horizontal="center" vertical="center"/>
    </xf>
    <xf numFmtId="0" fontId="11" fillId="0" borderId="15" xfId="0" applyFont="1" applyBorder="1" applyAlignment="1">
      <alignment horizontal="center" vertical="center"/>
    </xf>
    <xf numFmtId="0" fontId="13" fillId="0" borderId="5" xfId="0" applyFont="1" applyBorder="1" applyAlignment="1">
      <alignment horizontal="left" vertical="center"/>
    </xf>
    <xf numFmtId="0" fontId="9" fillId="0" borderId="6" xfId="0" applyFont="1" applyBorder="1" applyAlignment="1">
      <alignment horizontal="left" vertical="center" wrapText="1"/>
    </xf>
    <xf numFmtId="0" fontId="9" fillId="0" borderId="5" xfId="0" applyFont="1" applyBorder="1" applyAlignment="1">
      <alignment horizontal="left" vertical="center" wrapText="1"/>
    </xf>
    <xf numFmtId="0" fontId="9" fillId="0" borderId="6" xfId="0" applyFont="1" applyBorder="1" applyAlignment="1">
      <alignment horizontal="center" vertical="center"/>
    </xf>
    <xf numFmtId="0" fontId="11" fillId="0" borderId="6" xfId="0" applyFont="1" applyBorder="1" applyAlignment="1">
      <alignment horizontal="center" vertical="center"/>
    </xf>
    <xf numFmtId="0" fontId="15" fillId="0" borderId="17" xfId="0" applyFont="1" applyBorder="1" applyAlignment="1">
      <alignment horizontal="left" vertical="center" wrapText="1"/>
    </xf>
    <xf numFmtId="4" fontId="9" fillId="0" borderId="16" xfId="0" applyNumberFormat="1" applyFont="1" applyFill="1" applyBorder="1" applyAlignment="1">
      <alignment horizontal="center" vertical="center"/>
    </xf>
    <xf numFmtId="0" fontId="9" fillId="0" borderId="5" xfId="0" applyFont="1" applyBorder="1" applyAlignment="1">
      <alignment horizontal="left" vertical="center"/>
    </xf>
    <xf numFmtId="4" fontId="11" fillId="0" borderId="16" xfId="0" applyNumberFormat="1" applyFont="1" applyBorder="1" applyAlignment="1">
      <alignment horizontal="center" vertical="center"/>
    </xf>
    <xf numFmtId="0" fontId="11" fillId="0" borderId="0" xfId="0" applyFont="1" applyAlignment="1">
      <alignment horizontal="center" vertical="center"/>
    </xf>
    <xf numFmtId="0" fontId="9" fillId="0" borderId="0" xfId="0" applyFont="1" applyAlignment="1">
      <alignment horizontal="left" vertical="center"/>
    </xf>
    <xf numFmtId="4" fontId="9" fillId="0" borderId="0" xfId="0" applyNumberFormat="1" applyFont="1" applyAlignment="1">
      <alignment horizontal="center" vertical="center"/>
    </xf>
    <xf numFmtId="4" fontId="9" fillId="0" borderId="7" xfId="0" applyNumberFormat="1" applyFont="1" applyFill="1" applyBorder="1" applyAlignment="1">
      <alignment horizontal="center" vertical="center"/>
    </xf>
    <xf numFmtId="0" fontId="7" fillId="0" borderId="2" xfId="2" applyFont="1" applyFill="1" applyBorder="1" applyAlignment="1">
      <alignment horizontal="center" vertical="center" wrapText="1"/>
    </xf>
    <xf numFmtId="1" fontId="7" fillId="0" borderId="4" xfId="2" applyNumberFormat="1" applyFont="1" applyBorder="1" applyAlignment="1">
      <alignment horizontal="left" vertical="center" wrapText="1"/>
    </xf>
    <xf numFmtId="4" fontId="7" fillId="0" borderId="2" xfId="2" applyNumberFormat="1" applyFont="1" applyBorder="1" applyAlignment="1">
      <alignment horizontal="center" vertical="center" wrapText="1"/>
    </xf>
    <xf numFmtId="4" fontId="9" fillId="0" borderId="4" xfId="0" applyNumberFormat="1" applyFont="1" applyBorder="1" applyAlignment="1">
      <alignment horizontal="left" vertical="center"/>
    </xf>
    <xf numFmtId="4" fontId="11" fillId="0" borderId="17" xfId="0" applyNumberFormat="1" applyFont="1" applyBorder="1" applyAlignment="1">
      <alignment horizontal="left" vertical="center"/>
    </xf>
    <xf numFmtId="4" fontId="9" fillId="0" borderId="6" xfId="0" applyNumberFormat="1" applyFont="1" applyBorder="1" applyAlignment="1">
      <alignment horizontal="left" vertical="center"/>
    </xf>
    <xf numFmtId="4" fontId="11" fillId="0" borderId="14" xfId="0" applyNumberFormat="1" applyFont="1" applyBorder="1" applyAlignment="1">
      <alignment horizontal="left" vertical="center"/>
    </xf>
    <xf numFmtId="4" fontId="9" fillId="0" borderId="5" xfId="0" applyNumberFormat="1" applyFont="1" applyBorder="1" applyAlignment="1">
      <alignment horizontal="left" vertical="center" wrapText="1"/>
    </xf>
    <xf numFmtId="4" fontId="15" fillId="0" borderId="17" xfId="0" applyNumberFormat="1" applyFont="1" applyBorder="1" applyAlignment="1">
      <alignment horizontal="left" vertical="center" wrapText="1"/>
    </xf>
    <xf numFmtId="0" fontId="11" fillId="0" borderId="9" xfId="0" applyFont="1" applyBorder="1" applyAlignment="1">
      <alignment horizontal="left" vertical="center" wrapText="1"/>
    </xf>
    <xf numFmtId="0" fontId="13" fillId="0" borderId="3" xfId="0" applyFont="1" applyBorder="1" applyAlignment="1">
      <alignment horizontal="center" vertical="center"/>
    </xf>
    <xf numFmtId="0" fontId="13" fillId="0" borderId="4" xfId="0" applyFont="1" applyBorder="1" applyAlignment="1">
      <alignment horizontal="center" vertical="center"/>
    </xf>
    <xf numFmtId="1" fontId="4" fillId="0" borderId="4" xfId="2" applyNumberFormat="1" applyFont="1" applyFill="1" applyBorder="1" applyAlignment="1">
      <alignment horizontal="center" vertical="center" wrapText="1"/>
    </xf>
    <xf numFmtId="1" fontId="14" fillId="0" borderId="4" xfId="2" applyNumberFormat="1" applyFont="1" applyBorder="1" applyAlignment="1">
      <alignment horizontal="center" vertical="center"/>
    </xf>
    <xf numFmtId="0" fontId="11" fillId="0" borderId="17" xfId="0" applyFont="1" applyBorder="1" applyAlignment="1">
      <alignment horizontal="center" vertical="center"/>
    </xf>
    <xf numFmtId="0" fontId="11" fillId="0" borderId="14" xfId="0" applyFont="1" applyBorder="1" applyAlignment="1">
      <alignment horizontal="center" vertical="center"/>
    </xf>
    <xf numFmtId="0" fontId="13" fillId="0" borderId="5" xfId="0" applyFont="1" applyBorder="1" applyAlignment="1">
      <alignment horizontal="center" vertical="center"/>
    </xf>
    <xf numFmtId="0" fontId="9" fillId="0" borderId="5" xfId="0" applyFont="1" applyBorder="1" applyAlignment="1">
      <alignment horizontal="center" vertical="center" wrapText="1"/>
    </xf>
    <xf numFmtId="0" fontId="15" fillId="0" borderId="17" xfId="0" applyFont="1" applyBorder="1" applyAlignment="1">
      <alignment horizontal="center" vertical="center" wrapText="1"/>
    </xf>
    <xf numFmtId="0" fontId="11" fillId="0" borderId="2" xfId="0" applyFont="1" applyBorder="1" applyAlignment="1">
      <alignment horizontal="center" vertical="center"/>
    </xf>
    <xf numFmtId="0" fontId="11" fillId="0" borderId="2" xfId="0" applyFont="1" applyBorder="1" applyAlignment="1">
      <alignment horizontal="left" vertical="center" wrapText="1"/>
    </xf>
    <xf numFmtId="0" fontId="11" fillId="0" borderId="2" xfId="0" applyFont="1" applyBorder="1" applyAlignment="1">
      <alignment horizontal="center" vertical="center" wrapText="1"/>
    </xf>
    <xf numFmtId="4" fontId="11" fillId="0" borderId="2" xfId="0" applyNumberFormat="1" applyFont="1" applyBorder="1" applyAlignment="1">
      <alignment horizontal="left" vertical="center" wrapText="1"/>
    </xf>
    <xf numFmtId="4" fontId="11" fillId="0" borderId="2" xfId="0" applyNumberFormat="1" applyFont="1" applyFill="1" applyBorder="1" applyAlignment="1">
      <alignment horizontal="center" vertical="center"/>
    </xf>
    <xf numFmtId="0" fontId="9" fillId="0" borderId="7" xfId="0" applyFont="1" applyBorder="1" applyAlignment="1">
      <alignment horizontal="left" vertical="center"/>
    </xf>
    <xf numFmtId="4" fontId="9" fillId="0" borderId="7" xfId="0" applyNumberFormat="1" applyFont="1" applyBorder="1" applyAlignment="1">
      <alignment horizontal="left" vertical="center"/>
    </xf>
    <xf numFmtId="0" fontId="11" fillId="0" borderId="9" xfId="0" applyFont="1" applyBorder="1" applyAlignment="1">
      <alignment horizontal="center" vertical="center"/>
    </xf>
    <xf numFmtId="0" fontId="11" fillId="0" borderId="9" xfId="0" applyFont="1" applyBorder="1" applyAlignment="1">
      <alignment horizontal="center" vertical="center" wrapText="1"/>
    </xf>
    <xf numFmtId="4" fontId="11" fillId="0" borderId="9" xfId="0" applyNumberFormat="1" applyFont="1" applyBorder="1" applyAlignment="1">
      <alignment horizontal="left" vertical="center" wrapText="1"/>
    </xf>
    <xf numFmtId="4" fontId="9" fillId="0" borderId="4" xfId="0" applyNumberFormat="1" applyFont="1" applyBorder="1" applyAlignment="1">
      <alignment horizontal="center" vertical="center"/>
    </xf>
    <xf numFmtId="0" fontId="11" fillId="0" borderId="13" xfId="0" applyFont="1" applyBorder="1" applyAlignment="1">
      <alignment horizontal="center" vertical="center"/>
    </xf>
    <xf numFmtId="0" fontId="11" fillId="0" borderId="7" xfId="0" applyFont="1" applyBorder="1" applyAlignment="1">
      <alignment horizontal="left" vertical="center" wrapText="1"/>
    </xf>
    <xf numFmtId="0" fontId="11" fillId="0" borderId="1" xfId="0" applyFont="1" applyBorder="1" applyAlignment="1">
      <alignment horizontal="center" vertical="center"/>
    </xf>
    <xf numFmtId="4" fontId="11" fillId="0" borderId="1" xfId="0" applyNumberFormat="1" applyFont="1" applyBorder="1" applyAlignment="1">
      <alignment horizontal="left" vertical="center"/>
    </xf>
    <xf numFmtId="0" fontId="9" fillId="0" borderId="0" xfId="0" applyFont="1" applyFill="1" applyAlignment="1">
      <alignment horizontal="center" vertical="center"/>
    </xf>
    <xf numFmtId="4" fontId="11" fillId="0" borderId="7" xfId="0" applyNumberFormat="1" applyFont="1" applyFill="1" applyBorder="1" applyAlignment="1">
      <alignment horizontal="center" vertical="center"/>
    </xf>
    <xf numFmtId="0" fontId="40" fillId="0" borderId="0" xfId="2" applyFont="1" applyFill="1" applyAlignment="1">
      <alignment horizontal="left"/>
    </xf>
    <xf numFmtId="0" fontId="0" fillId="0" borderId="0" xfId="0" applyFont="1" applyAlignment="1">
      <alignment vertical="center"/>
    </xf>
    <xf numFmtId="0" fontId="0" fillId="0" borderId="0" xfId="0" applyFont="1" applyAlignment="1">
      <alignment horizontal="center" vertical="center"/>
    </xf>
    <xf numFmtId="0" fontId="0" fillId="0" borderId="2" xfId="0" applyFont="1" applyBorder="1" applyAlignment="1">
      <alignment vertical="center"/>
    </xf>
    <xf numFmtId="0" fontId="40" fillId="0" borderId="0" xfId="2" applyFont="1" applyFill="1" applyBorder="1" applyAlignment="1">
      <alignment horizontal="left"/>
    </xf>
    <xf numFmtId="49" fontId="38" fillId="0" borderId="0" xfId="2" applyNumberFormat="1" applyFont="1" applyFill="1" applyAlignment="1">
      <alignment horizontal="left"/>
    </xf>
    <xf numFmtId="0" fontId="44" fillId="0" borderId="30" xfId="0" applyFont="1" applyBorder="1" applyAlignment="1">
      <alignment horizontal="center" vertical="center"/>
    </xf>
    <xf numFmtId="0" fontId="44" fillId="0" borderId="2" xfId="0" applyFont="1" applyBorder="1" applyAlignment="1">
      <alignment horizontal="center" vertical="center"/>
    </xf>
    <xf numFmtId="0" fontId="44" fillId="0" borderId="2" xfId="0" applyFont="1" applyBorder="1" applyAlignment="1">
      <alignment vertical="center"/>
    </xf>
    <xf numFmtId="0" fontId="43" fillId="0" borderId="30" xfId="0" applyFont="1" applyBorder="1" applyAlignment="1">
      <alignment horizontal="center" vertical="center"/>
    </xf>
    <xf numFmtId="164" fontId="0" fillId="0" borderId="0" xfId="1" applyNumberFormat="1" applyFont="1" applyAlignment="1">
      <alignment vertical="center"/>
    </xf>
    <xf numFmtId="164" fontId="46" fillId="0" borderId="2" xfId="1" applyNumberFormat="1" applyFont="1" applyFill="1" applyBorder="1" applyAlignment="1">
      <alignment horizontal="center" vertical="center"/>
    </xf>
    <xf numFmtId="0" fontId="47" fillId="0" borderId="2" xfId="0" applyFont="1" applyBorder="1" applyAlignment="1">
      <alignment horizontal="center" vertical="center"/>
    </xf>
    <xf numFmtId="164" fontId="40" fillId="0" borderId="2" xfId="1" applyNumberFormat="1" applyFont="1" applyFill="1" applyBorder="1" applyAlignment="1">
      <alignment horizontal="center" vertical="center"/>
    </xf>
    <xf numFmtId="41" fontId="47" fillId="0" borderId="2" xfId="0" applyNumberFormat="1" applyFont="1" applyBorder="1" applyAlignment="1">
      <alignment vertical="center"/>
    </xf>
    <xf numFmtId="164" fontId="47" fillId="0" borderId="2" xfId="1" applyNumberFormat="1" applyFont="1" applyBorder="1" applyAlignment="1">
      <alignment vertical="center"/>
    </xf>
    <xf numFmtId="0" fontId="47" fillId="0" borderId="2" xfId="0" applyFont="1" applyBorder="1" applyAlignment="1">
      <alignment vertical="center"/>
    </xf>
    <xf numFmtId="0" fontId="47" fillId="0" borderId="2" xfId="0" applyFont="1" applyBorder="1" applyAlignment="1">
      <alignment horizontal="center" vertical="center" wrapText="1"/>
    </xf>
    <xf numFmtId="0" fontId="39" fillId="0" borderId="2" xfId="0" applyFont="1" applyBorder="1" applyAlignment="1">
      <alignment horizontal="right" vertical="center"/>
    </xf>
    <xf numFmtId="0" fontId="47" fillId="0" borderId="2" xfId="0" applyFont="1" applyFill="1" applyBorder="1" applyAlignment="1">
      <alignment vertical="center"/>
    </xf>
    <xf numFmtId="41" fontId="47" fillId="0" borderId="2" xfId="0" applyNumberFormat="1" applyFont="1" applyFill="1" applyBorder="1" applyAlignment="1">
      <alignment vertical="center"/>
    </xf>
    <xf numFmtId="164" fontId="47" fillId="0" borderId="2" xfId="1" applyNumberFormat="1" applyFont="1" applyFill="1" applyBorder="1" applyAlignment="1">
      <alignment horizontal="center" vertical="center"/>
    </xf>
    <xf numFmtId="164" fontId="46" fillId="0" borderId="0" xfId="1" applyNumberFormat="1" applyFont="1" applyFill="1" applyAlignment="1">
      <alignment horizontal="center" vertical="center"/>
    </xf>
    <xf numFmtId="49" fontId="38" fillId="0" borderId="31" xfId="2" applyNumberFormat="1" applyFont="1" applyFill="1" applyBorder="1" applyAlignment="1">
      <alignment horizontal="center" vertical="center" wrapText="1"/>
    </xf>
    <xf numFmtId="49" fontId="38" fillId="0" borderId="32" xfId="2" applyNumberFormat="1" applyFont="1" applyFill="1" applyBorder="1" applyAlignment="1">
      <alignment horizontal="center" vertical="center"/>
    </xf>
    <xf numFmtId="49" fontId="38" fillId="0" borderId="32" xfId="1" applyNumberFormat="1" applyFont="1" applyFill="1" applyBorder="1" applyAlignment="1">
      <alignment horizontal="center" vertical="center" wrapText="1"/>
    </xf>
    <xf numFmtId="164" fontId="45" fillId="0" borderId="32" xfId="1" applyNumberFormat="1" applyFont="1" applyFill="1" applyBorder="1" applyAlignment="1">
      <alignment horizontal="center"/>
    </xf>
    <xf numFmtId="49" fontId="38" fillId="0" borderId="32" xfId="2" applyNumberFormat="1" applyFont="1" applyFill="1" applyBorder="1" applyAlignment="1">
      <alignment horizontal="left"/>
    </xf>
    <xf numFmtId="0" fontId="39" fillId="0" borderId="2" xfId="0" applyFont="1" applyBorder="1" applyAlignment="1">
      <alignment vertical="center"/>
    </xf>
    <xf numFmtId="0" fontId="51" fillId="0" borderId="2" xfId="0" applyFont="1" applyBorder="1" applyAlignment="1">
      <alignment vertical="center" wrapText="1"/>
    </xf>
    <xf numFmtId="0" fontId="47" fillId="0" borderId="2" xfId="0" applyFont="1" applyBorder="1" applyAlignment="1">
      <alignment vertical="center" wrapText="1"/>
    </xf>
    <xf numFmtId="0" fontId="52" fillId="0" borderId="2" xfId="0" applyFont="1" applyBorder="1" applyAlignment="1">
      <alignment vertical="center" wrapText="1"/>
    </xf>
    <xf numFmtId="0" fontId="52" fillId="0" borderId="2" xfId="0" applyFont="1" applyBorder="1" applyAlignment="1">
      <alignment vertical="center"/>
    </xf>
    <xf numFmtId="0" fontId="39" fillId="0" borderId="2" xfId="0" applyFont="1" applyBorder="1" applyAlignment="1">
      <alignment horizontal="left" vertical="center"/>
    </xf>
    <xf numFmtId="0" fontId="50" fillId="0" borderId="33" xfId="2" applyFont="1" applyFill="1" applyBorder="1" applyAlignment="1">
      <alignment horizontal="center" vertical="center" wrapText="1"/>
    </xf>
    <xf numFmtId="0" fontId="50" fillId="0" borderId="34" xfId="2" applyFont="1" applyFill="1" applyBorder="1" applyAlignment="1">
      <alignment horizontal="center" vertical="center"/>
    </xf>
    <xf numFmtId="164" fontId="49" fillId="0" borderId="34" xfId="1" applyNumberFormat="1" applyFont="1" applyFill="1" applyBorder="1" applyAlignment="1">
      <alignment horizontal="center" vertical="center" wrapText="1"/>
    </xf>
    <xf numFmtId="0" fontId="49" fillId="0" borderId="35" xfId="2" applyFont="1" applyFill="1" applyBorder="1" applyAlignment="1">
      <alignment horizontal="center" vertical="center"/>
    </xf>
    <xf numFmtId="0" fontId="7" fillId="0" borderId="10" xfId="2" applyFont="1" applyBorder="1" applyAlignment="1">
      <alignment horizontal="center" vertical="center"/>
    </xf>
    <xf numFmtId="0" fontId="7" fillId="0" borderId="11" xfId="2" applyFont="1" applyBorder="1" applyAlignment="1">
      <alignment horizontal="center" vertical="center"/>
    </xf>
    <xf numFmtId="0" fontId="7" fillId="0" borderId="12" xfId="2" applyFont="1" applyBorder="1" applyAlignment="1">
      <alignment horizontal="center" vertical="center"/>
    </xf>
    <xf numFmtId="0" fontId="7" fillId="0" borderId="1" xfId="2" applyFont="1" applyBorder="1" applyAlignment="1">
      <alignment horizontal="center" vertical="center"/>
    </xf>
    <xf numFmtId="0" fontId="7" fillId="0" borderId="0" xfId="2" applyFont="1" applyBorder="1" applyAlignment="1">
      <alignment horizontal="center" vertical="center"/>
    </xf>
    <xf numFmtId="0" fontId="7" fillId="0" borderId="13" xfId="2" applyFont="1" applyBorder="1" applyAlignment="1">
      <alignment horizontal="center" vertical="center"/>
    </xf>
    <xf numFmtId="0" fontId="10" fillId="0" borderId="18" xfId="0" applyFont="1" applyBorder="1" applyAlignment="1">
      <alignment horizontal="center" vertical="center"/>
    </xf>
    <xf numFmtId="0" fontId="10" fillId="0" borderId="20" xfId="0" applyFont="1" applyBorder="1" applyAlignment="1">
      <alignment horizontal="center" vertical="center"/>
    </xf>
    <xf numFmtId="0" fontId="10" fillId="0" borderId="19" xfId="0" applyFont="1" applyBorder="1" applyAlignment="1">
      <alignment horizontal="center" vertical="center"/>
    </xf>
    <xf numFmtId="0" fontId="11" fillId="0" borderId="14" xfId="0" applyFont="1" applyBorder="1" applyAlignment="1">
      <alignment horizontal="left" vertical="center"/>
    </xf>
    <xf numFmtId="0" fontId="11" fillId="0" borderId="15" xfId="0" applyFont="1" applyBorder="1" applyAlignment="1">
      <alignment horizontal="left" vertical="center"/>
    </xf>
    <xf numFmtId="0" fontId="12" fillId="0" borderId="2" xfId="0" applyFont="1" applyBorder="1" applyAlignment="1">
      <alignment horizontal="left" vertical="center"/>
    </xf>
    <xf numFmtId="0" fontId="11" fillId="0" borderId="2" xfId="0" applyFont="1" applyBorder="1" applyAlignment="1">
      <alignment horizontal="center" vertical="center"/>
    </xf>
    <xf numFmtId="0" fontId="48" fillId="0" borderId="0" xfId="0" applyFont="1" applyAlignment="1">
      <alignment horizontal="center" vertical="center"/>
    </xf>
    <xf numFmtId="0" fontId="53" fillId="0" borderId="0" xfId="0" applyFont="1" applyAlignment="1">
      <alignment horizontal="center" vertical="center"/>
    </xf>
    <xf numFmtId="0" fontId="50" fillId="0" borderId="34" xfId="2" applyFont="1" applyFill="1" applyBorder="1" applyAlignment="1">
      <alignment horizontal="center" vertical="center" wrapText="1"/>
    </xf>
  </cellXfs>
  <cellStyles count="118">
    <cellStyle name="20% - Accent1 2" xfId="10"/>
    <cellStyle name="20% - Accent2 2" xfId="11"/>
    <cellStyle name="20% - Accent3 2" xfId="12"/>
    <cellStyle name="20% - Accent4 2" xfId="13"/>
    <cellStyle name="20% - Accent5 2" xfId="14"/>
    <cellStyle name="20% - Accent6 2" xfId="15"/>
    <cellStyle name="40% - Accent1 2" xfId="16"/>
    <cellStyle name="40% - Accent2 2" xfId="17"/>
    <cellStyle name="40% - Accent3 2" xfId="18"/>
    <cellStyle name="40% - Accent4 2" xfId="19"/>
    <cellStyle name="40% - Accent5 2" xfId="20"/>
    <cellStyle name="40% - Accent6 2" xfId="21"/>
    <cellStyle name="60% - Accent1 2" xfId="22"/>
    <cellStyle name="60% - Accent2 2" xfId="23"/>
    <cellStyle name="60% - Accent3 2" xfId="24"/>
    <cellStyle name="60% - Accent4 2" xfId="25"/>
    <cellStyle name="60% - Accent5 2" xfId="26"/>
    <cellStyle name="60% - Accent6 2" xfId="27"/>
    <cellStyle name="Accent1 2" xfId="28"/>
    <cellStyle name="Accent2 2" xfId="29"/>
    <cellStyle name="Accent3 2" xfId="30"/>
    <cellStyle name="Accent4 2" xfId="31"/>
    <cellStyle name="Accent5 2" xfId="32"/>
    <cellStyle name="Accent6 2" xfId="33"/>
    <cellStyle name="Bad 2" xfId="34"/>
    <cellStyle name="BLDUND - Style1" xfId="35"/>
    <cellStyle name="Calculation 2" xfId="36"/>
    <cellStyle name="Check Cell 2" xfId="37"/>
    <cellStyle name="Comma" xfId="1" builtinId="3"/>
    <cellStyle name="Comma 10" xfId="38"/>
    <cellStyle name="Comma 11" xfId="39"/>
    <cellStyle name="Comma 11 2" xfId="40"/>
    <cellStyle name="Comma 12" xfId="41"/>
    <cellStyle name="Comma 13" xfId="42"/>
    <cellStyle name="Comma 14" xfId="116"/>
    <cellStyle name="Comma 14 2" xfId="117"/>
    <cellStyle name="Comma 2" xfId="43"/>
    <cellStyle name="Comma 2 2" xfId="44"/>
    <cellStyle name="Comma 2 2 2" xfId="45"/>
    <cellStyle name="Comma 2 3" xfId="46"/>
    <cellStyle name="Comma 2 3 2" xfId="47"/>
    <cellStyle name="Comma 2 4" xfId="48"/>
    <cellStyle name="Comma 2 5" xfId="49"/>
    <cellStyle name="Comma 2 6" xfId="50"/>
    <cellStyle name="Comma 2 7" xfId="51"/>
    <cellStyle name="Comma 2 8" xfId="52"/>
    <cellStyle name="Comma 2 9" xfId="53"/>
    <cellStyle name="Comma 3" xfId="54"/>
    <cellStyle name="Comma 3 2" xfId="55"/>
    <cellStyle name="Comma 3 3" xfId="56"/>
    <cellStyle name="Comma 3 4" xfId="57"/>
    <cellStyle name="Comma 3 4 2" xfId="58"/>
    <cellStyle name="Comma 3 5" xfId="59"/>
    <cellStyle name="Comma 3 6" xfId="60"/>
    <cellStyle name="Comma 3 7" xfId="61"/>
    <cellStyle name="Comma 4" xfId="62"/>
    <cellStyle name="Comma 5" xfId="3"/>
    <cellStyle name="Comma 5 2" xfId="63"/>
    <cellStyle name="Comma 5 3" xfId="64"/>
    <cellStyle name="Comma 5 4" xfId="65"/>
    <cellStyle name="Comma 6" xfId="5"/>
    <cellStyle name="Comma 6 2" xfId="66"/>
    <cellStyle name="Comma 6 3" xfId="67"/>
    <cellStyle name="Comma 7" xfId="68"/>
    <cellStyle name="Comma 8" xfId="69"/>
    <cellStyle name="Comma 9" xfId="70"/>
    <cellStyle name="Comma0" xfId="71"/>
    <cellStyle name="Currency0" xfId="72"/>
    <cellStyle name="Description" xfId="73"/>
    <cellStyle name="Explanatory Text 2" xfId="74"/>
    <cellStyle name="Good 2" xfId="75"/>
    <cellStyle name="Heading 1 2" xfId="76"/>
    <cellStyle name="Heading 2 2" xfId="77"/>
    <cellStyle name="Heading 3 2" xfId="78"/>
    <cellStyle name="Heading 4 2" xfId="79"/>
    <cellStyle name="Heading1" xfId="80"/>
    <cellStyle name="Input 2" xfId="81"/>
    <cellStyle name="Linked Cell 2" xfId="82"/>
    <cellStyle name="List Number 1" xfId="83"/>
    <cellStyle name="Neutral 2" xfId="84"/>
    <cellStyle name="Normal" xfId="0" builtinId="0"/>
    <cellStyle name="Normal - Style1" xfId="85"/>
    <cellStyle name="Normal 10" xfId="114"/>
    <cellStyle name="Normal 11" xfId="115"/>
    <cellStyle name="Normal 2" xfId="2"/>
    <cellStyle name="Normal 2 2" xfId="86"/>
    <cellStyle name="Normal 2 2 2" xfId="6"/>
    <cellStyle name="Normal 2 2 3" xfId="87"/>
    <cellStyle name="Normal 2 2 4" xfId="88"/>
    <cellStyle name="Normal 2 2 5" xfId="89"/>
    <cellStyle name="Normal 2 3" xfId="90"/>
    <cellStyle name="Normal 2 3 2" xfId="91"/>
    <cellStyle name="Normal 2 3 3" xfId="8"/>
    <cellStyle name="Normal 3" xfId="9"/>
    <cellStyle name="Normal 3 2" xfId="7"/>
    <cellStyle name="Normal 3 3" xfId="92"/>
    <cellStyle name="Normal 4" xfId="4"/>
    <cellStyle name="Normal 4 2" xfId="93"/>
    <cellStyle name="Normal 4 3" xfId="94"/>
    <cellStyle name="Normal 5" xfId="95"/>
    <cellStyle name="Normal 5 2" xfId="96"/>
    <cellStyle name="Normal 6" xfId="97"/>
    <cellStyle name="Normal 7" xfId="98"/>
    <cellStyle name="Normal 8" xfId="99"/>
    <cellStyle name="Normal 9" xfId="100"/>
    <cellStyle name="Note 2" xfId="101"/>
    <cellStyle name="Output 2" xfId="102"/>
    <cellStyle name="Percent 2" xfId="103"/>
    <cellStyle name="Percent 2 2" xfId="104"/>
    <cellStyle name="Percent 2 3" xfId="105"/>
    <cellStyle name="Percent 2 4" xfId="106"/>
    <cellStyle name="Percent 2 5" xfId="107"/>
    <cellStyle name="Percent 3" xfId="108"/>
    <cellStyle name="Qty Unit" xfId="109"/>
    <cellStyle name="STYL0 - Style1" xfId="110"/>
    <cellStyle name="Title 2" xfId="111"/>
    <cellStyle name="Total 2" xfId="112"/>
    <cellStyle name="Warning Text 2" xfId="1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theme" Target="theme/theme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sharedStrings" Target="sharedStrings.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762000</xdr:colOff>
      <xdr:row>0</xdr:row>
      <xdr:rowOff>0</xdr:rowOff>
    </xdr:from>
    <xdr:to>
      <xdr:col>6</xdr:col>
      <xdr:colOff>0</xdr:colOff>
      <xdr:row>2</xdr:row>
      <xdr:rowOff>9525</xdr:rowOff>
    </xdr:to>
    <xdr:pic>
      <xdr:nvPicPr>
        <xdr:cNvPr id="2" name="Picture 1" descr="C:\Users\Umair Muzaffar\Downloads\logo.jpg"/>
        <xdr:cNvPicPr/>
      </xdr:nvPicPr>
      <xdr:blipFill>
        <a:blip xmlns:r="http://schemas.openxmlformats.org/officeDocument/2006/relationships" r:embed="rId1" cstate="print"/>
        <a:srcRect/>
        <a:stretch>
          <a:fillRect/>
        </a:stretch>
      </xdr:blipFill>
      <xdr:spPr bwMode="auto">
        <a:xfrm>
          <a:off x="3448050" y="0"/>
          <a:ext cx="2228850" cy="61912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Downloads\Documents%20and%20Settings\Abid\Desktop\CSR%20Balochistan%20Preliminary%20Draft%202006\CSR-DRAFT-20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unaid\D\F\Documents%20and%20Settings\A%20TO%20Z\Application%20Data\Microsoft\Excel\JPMC%20Woodworks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J:\Contract%20Documents\CSR\CSR-DRAFT-200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TH\Downloads\Documents%20and%20Settings\abid\Desktop\CSR\CSR-DRAFT-2006.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Junaid\D\F\F\Users\A%20TO%20Z\Desktop\1.BOQ%20Archi%20Tower-A%2025.04.1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Junaid\D\F\Documents%20and%20Settings\All%20Users\Documents\JPMC\JPMC%20final%20BOQ%20170115%20architecture%20working.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Junaid\D\Tender\VMI%20Institute\BOQ-VM%20Institute%20LS%20110815%20final%20final.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Junaid\D\F\F\F\All%20projects%20210115%20(Hafsa)\Projects\Tenders\Arkadians\Arkadians%20Finishing%20works%20Tower%20A\Architectural%20Arkadians%20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Junaid\D\F\Users\Junaid%20Baig\Desktop\VM%20INSTITUTE\Architectural%20JPMC\Archt%20JPMC%20final%20BOQ%2020012015%20FINAL.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TOTAL1~1.TOT\AppData\Local\Temp\Rar$DI84.066\NSOC%20JPMC%20Docs\First%20Running%20Bill%20for%20NSOC_Projec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2"/>
      <sheetName val="F2"/>
      <sheetName val="DA3"/>
      <sheetName val="F3"/>
      <sheetName val="DA4"/>
      <sheetName val="F4"/>
      <sheetName val="DA5"/>
      <sheetName val="F5"/>
      <sheetName val="DA6"/>
      <sheetName val="F6"/>
      <sheetName val="DA7"/>
      <sheetName val="F7"/>
      <sheetName val="DA8"/>
      <sheetName val="F8"/>
      <sheetName val="DA9"/>
      <sheetName val="F9"/>
      <sheetName val="DA10"/>
      <sheetName val="F10"/>
      <sheetName val="DA11"/>
      <sheetName val="F11"/>
      <sheetName val="Table11"/>
      <sheetName val="DA12"/>
      <sheetName val="F12"/>
      <sheetName val="DA13"/>
      <sheetName val="F13"/>
      <sheetName val="DA14"/>
      <sheetName val="F14"/>
      <sheetName val="DA15"/>
      <sheetName val="F15"/>
      <sheetName val="DA16"/>
      <sheetName val="F16"/>
      <sheetName val="DA17"/>
      <sheetName val="F17"/>
      <sheetName val="DA18"/>
      <sheetName val="F18"/>
      <sheetName val="DA19"/>
      <sheetName val="F19"/>
      <sheetName val="DA20"/>
      <sheetName val="F20"/>
      <sheetName val="DA21"/>
      <sheetName val="F21"/>
      <sheetName val="DA22"/>
      <sheetName val="F22"/>
      <sheetName val="DA23"/>
      <sheetName val="F23"/>
      <sheetName val="DA24"/>
      <sheetName val="F24"/>
      <sheetName val="DA25"/>
      <sheetName val="F25"/>
      <sheetName val="DA26"/>
      <sheetName val="F26"/>
      <sheetName val="DA27"/>
      <sheetName val="F27"/>
      <sheetName val="DA28"/>
      <sheetName val="F28"/>
      <sheetName val="DA29"/>
      <sheetName val="F29"/>
      <sheetName val="DA30"/>
      <sheetName val="F30"/>
      <sheetName val="DA31"/>
      <sheetName val="F31"/>
      <sheetName val="DA"/>
      <sheetName val="F"/>
      <sheetName val="Material"/>
      <sheetName val="Labour"/>
      <sheetName val="Pa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420">
          <cell r="I420">
            <v>4743.72</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row r="72">
          <cell r="J72">
            <v>90</v>
          </cell>
        </row>
        <row r="73">
          <cell r="J73">
            <v>110</v>
          </cell>
        </row>
        <row r="285">
          <cell r="J285">
            <v>1402</v>
          </cell>
        </row>
        <row r="290">
          <cell r="J290">
            <v>350</v>
          </cell>
        </row>
        <row r="960">
          <cell r="J960">
            <v>70</v>
          </cell>
        </row>
        <row r="1107">
          <cell r="J1107">
            <v>550</v>
          </cell>
        </row>
        <row r="1108">
          <cell r="J1108">
            <v>85</v>
          </cell>
        </row>
        <row r="1109">
          <cell r="J1109">
            <v>1480</v>
          </cell>
        </row>
        <row r="1245">
          <cell r="J1245">
            <v>78</v>
          </cell>
        </row>
        <row r="1253">
          <cell r="J1253">
            <v>915</v>
          </cell>
        </row>
        <row r="1254">
          <cell r="J1254">
            <v>25</v>
          </cell>
        </row>
        <row r="1257">
          <cell r="J1257">
            <v>1820</v>
          </cell>
        </row>
        <row r="1273">
          <cell r="J1273">
            <v>219</v>
          </cell>
        </row>
        <row r="1277">
          <cell r="J1277">
            <v>400</v>
          </cell>
        </row>
        <row r="1286">
          <cell r="J1286">
            <v>75</v>
          </cell>
        </row>
      </sheetData>
      <sheetData sheetId="64">
        <row r="3">
          <cell r="F3">
            <v>22.5</v>
          </cell>
        </row>
      </sheetData>
      <sheetData sheetId="6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Civil Works"/>
      <sheetName val="Sheet2"/>
      <sheetName val="Sheet2 (2)"/>
      <sheetName val="Sheet1"/>
    </sheetNames>
    <sheetDataSet>
      <sheetData sheetId="0">
        <row r="178">
          <cell r="B178" t="str">
            <v>CABINETS, COUNTERS AND VANITY TOPS</v>
          </cell>
        </row>
      </sheetData>
      <sheetData sheetId="1"/>
      <sheetData sheetId="2"/>
      <sheetData sheetId="3">
        <row r="11">
          <cell r="K11">
            <v>200</v>
          </cell>
        </row>
        <row r="12">
          <cell r="K12">
            <v>15</v>
          </cell>
        </row>
        <row r="16">
          <cell r="K16">
            <v>150</v>
          </cell>
        </row>
        <row r="17">
          <cell r="K17">
            <v>42</v>
          </cell>
        </row>
        <row r="18">
          <cell r="K18">
            <v>8</v>
          </cell>
        </row>
        <row r="19">
          <cell r="K19">
            <v>20</v>
          </cell>
        </row>
        <row r="20">
          <cell r="K20">
            <v>300</v>
          </cell>
        </row>
        <row r="22">
          <cell r="K22">
            <v>20</v>
          </cell>
        </row>
        <row r="23">
          <cell r="K23">
            <v>200</v>
          </cell>
        </row>
        <row r="24">
          <cell r="K24">
            <v>3500</v>
          </cell>
        </row>
        <row r="25">
          <cell r="K25">
            <v>300</v>
          </cell>
        </row>
        <row r="26">
          <cell r="K26">
            <v>150</v>
          </cell>
        </row>
        <row r="27">
          <cell r="K27">
            <v>4000</v>
          </cell>
        </row>
        <row r="28">
          <cell r="K28">
            <v>100</v>
          </cell>
        </row>
        <row r="29">
          <cell r="K29">
            <v>150</v>
          </cell>
        </row>
        <row r="30">
          <cell r="K30">
            <v>7</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2"/>
      <sheetName val="F2"/>
      <sheetName val="DA3"/>
      <sheetName val="F3"/>
      <sheetName val="DA4"/>
      <sheetName val="F4"/>
      <sheetName val="DA5"/>
      <sheetName val="F5"/>
      <sheetName val="DA6"/>
      <sheetName val="F6"/>
      <sheetName val="DA7"/>
      <sheetName val="F7"/>
      <sheetName val="DA8"/>
      <sheetName val="F8"/>
      <sheetName val="DA9"/>
      <sheetName val="F9"/>
      <sheetName val="DA10"/>
      <sheetName val="F10"/>
      <sheetName val="DA11"/>
      <sheetName val="F11"/>
      <sheetName val="Table11"/>
      <sheetName val="DA12"/>
      <sheetName val="F12"/>
      <sheetName val="DA13"/>
      <sheetName val="F13"/>
      <sheetName val="DA14"/>
      <sheetName val="F14"/>
      <sheetName val="DA15"/>
      <sheetName val="F15"/>
      <sheetName val="DA16"/>
      <sheetName val="F16"/>
      <sheetName val="DA17"/>
      <sheetName val="F17"/>
      <sheetName val="DA18"/>
      <sheetName val="F18"/>
      <sheetName val="DA19"/>
      <sheetName val="F19"/>
      <sheetName val="DA20"/>
      <sheetName val="F20"/>
      <sheetName val="DA21"/>
      <sheetName val="F21"/>
      <sheetName val="DA22"/>
      <sheetName val="F22"/>
      <sheetName val="DA23"/>
      <sheetName val="F23"/>
      <sheetName val="DA24"/>
      <sheetName val="F24"/>
      <sheetName val="DA25"/>
      <sheetName val="F25"/>
      <sheetName val="DA26"/>
      <sheetName val="F26"/>
      <sheetName val="DA27"/>
      <sheetName val="F27"/>
      <sheetName val="DA28"/>
      <sheetName val="F28"/>
      <sheetName val="DA29"/>
      <sheetName val="F29"/>
      <sheetName val="DA30"/>
      <sheetName val="F30"/>
      <sheetName val="DA31"/>
      <sheetName val="F31"/>
      <sheetName val="DA"/>
      <sheetName val="F"/>
      <sheetName val="Material"/>
      <sheetName val="Labour"/>
      <sheetName val="Pa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row r="398">
          <cell r="C398" t="str">
            <v>Supply and installation of 1-gang, 5 Amp, 250 Volt,. plate type moulded switch including appropriate size 2 sq.mm (16 SWG) sheet steel box to be fixed recessed in wall. The switch shall be PPI make.</v>
          </cell>
        </row>
        <row r="531">
          <cell r="C531" t="str">
            <v>Installation of switches supplied under item 30-16 alongwith fan regulators on appropriate size 2 sq.mmm. (16 SWG) sheet steel box to be fixed recessed in wall alongwith 3mm thick plastic front plate suitable for upto 2 fan regulators and switches on a co</v>
          </cell>
        </row>
        <row r="1473">
          <cell r="C1473" t="str">
            <v>Supply and installation of 15 Amp, triple pole, 415 volts metal clad load break switch on surface of walls.</v>
          </cell>
        </row>
      </sheetData>
      <sheetData sheetId="58"/>
      <sheetData sheetId="59"/>
      <sheetData sheetId="60"/>
      <sheetData sheetId="61"/>
      <sheetData sheetId="62"/>
      <sheetData sheetId="63"/>
      <sheetData sheetId="64"/>
      <sheetData sheetId="6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2"/>
      <sheetName val="F2"/>
      <sheetName val="DA3"/>
      <sheetName val="F3"/>
      <sheetName val="DA4"/>
      <sheetName val="F4"/>
      <sheetName val="DA5"/>
      <sheetName val="F5"/>
      <sheetName val="DA6"/>
      <sheetName val="F6"/>
      <sheetName val="DA7"/>
      <sheetName val="F7"/>
      <sheetName val="DA8"/>
      <sheetName val="F8"/>
      <sheetName val="DA9"/>
      <sheetName val="F9"/>
      <sheetName val="DA10"/>
      <sheetName val="F10"/>
      <sheetName val="DA11"/>
      <sheetName val="F11"/>
      <sheetName val="Table11"/>
      <sheetName val="DA12"/>
      <sheetName val="F12"/>
      <sheetName val="DA13"/>
      <sheetName val="F13"/>
      <sheetName val="DA14"/>
      <sheetName val="F14"/>
      <sheetName val="DA15"/>
      <sheetName val="F15"/>
      <sheetName val="DA16"/>
      <sheetName val="F16"/>
      <sheetName val="DA17"/>
      <sheetName val="F17"/>
      <sheetName val="DA18"/>
      <sheetName val="F18"/>
      <sheetName val="DA19"/>
      <sheetName val="F19"/>
      <sheetName val="DA20"/>
      <sheetName val="F20"/>
      <sheetName val="DA21"/>
      <sheetName val="F21"/>
      <sheetName val="DA22"/>
      <sheetName val="F22"/>
      <sheetName val="DA23"/>
      <sheetName val="F23"/>
      <sheetName val="DA24"/>
      <sheetName val="F24"/>
      <sheetName val="DA25"/>
      <sheetName val="F25"/>
      <sheetName val="DA26"/>
      <sheetName val="F26"/>
      <sheetName val="DA27"/>
      <sheetName val="F27"/>
      <sheetName val="DA28"/>
      <sheetName val="F28"/>
      <sheetName val="DA29"/>
      <sheetName val="F29"/>
      <sheetName val="DA30"/>
      <sheetName val="F30"/>
      <sheetName val="DA31"/>
      <sheetName val="F31"/>
      <sheetName val="DA"/>
      <sheetName val="F"/>
      <sheetName val="Material"/>
      <sheetName val="Labour"/>
      <sheetName val="Pag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ow r="108">
          <cell r="J108">
            <v>56.25</v>
          </cell>
        </row>
        <row r="762">
          <cell r="J762">
            <v>52</v>
          </cell>
        </row>
        <row r="1106">
          <cell r="J1106">
            <v>30</v>
          </cell>
        </row>
        <row r="1222">
          <cell r="J1222">
            <v>30</v>
          </cell>
        </row>
        <row r="1313">
          <cell r="J1313">
            <v>28</v>
          </cell>
        </row>
      </sheetData>
      <sheetData sheetId="64" refreshError="1"/>
      <sheetData sheetId="6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BOQ"/>
      <sheetName val="Architecture"/>
      <sheetName val="Woodwork rates"/>
      <sheetName val="Finish Basic Rates"/>
    </sheetNames>
    <sheetDataSet>
      <sheetData sheetId="0" refreshError="1"/>
      <sheetData sheetId="1" refreshError="1"/>
      <sheetData sheetId="2" refreshError="1"/>
      <sheetData sheetId="3" refreshError="1"/>
      <sheetData sheetId="4" refreshError="1">
        <row r="15">
          <cell r="F15">
            <v>75</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Civil Works"/>
      <sheetName val="Structures"/>
      <sheetName val="Working of FW"/>
      <sheetName val="Materials Basic Rates"/>
      <sheetName val="Footing Schedule"/>
      <sheetName val="Column Schedule "/>
      <sheetName val="Format Structures"/>
      <sheetName val="2. Plumbing"/>
      <sheetName val="3. Electrical"/>
      <sheetName val="4. Telecomm"/>
      <sheetName val="5. HVAC"/>
      <sheetName val="6. Mechanical"/>
      <sheetName val="Materials Basic Rates(finis (2)"/>
      <sheetName val="Materials Basic Rates(finishes)"/>
      <sheetName val="Equipment"/>
      <sheetName val="Sub contractor Items"/>
      <sheetName val="Architecture Pre"/>
      <sheetName val="Sheet1"/>
    </sheetNames>
    <sheetDataSet>
      <sheetData sheetId="0" refreshError="1"/>
      <sheetData sheetId="1" refreshError="1"/>
      <sheetData sheetId="2" refreshError="1"/>
      <sheetData sheetId="3" refreshError="1">
        <row r="13">
          <cell r="F13">
            <v>167</v>
          </cell>
        </row>
        <row r="14">
          <cell r="F14">
            <v>143</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BOQ Prelimaries"/>
      <sheetName val="ABST"/>
      <sheetName val="Rate Analysis"/>
      <sheetName val="BOQ Block 1 "/>
      <sheetName val="UGWT"/>
      <sheetName val="OHWT - Block 1"/>
      <sheetName val="BOQ Block 2"/>
      <sheetName val="OHWT - Block 2"/>
      <sheetName val="BOQ Block 3"/>
      <sheetName val="Substation"/>
      <sheetName val="UGWT - Block 3"/>
      <sheetName val="Overheads"/>
      <sheetName val="Sheet1"/>
      <sheetName val="Ready Mix Quotation"/>
      <sheetName val="working tender"/>
      <sheetName val="Summary PB"/>
      <sheetName val="Fire Fighting"/>
      <sheetName val="Plumbing Work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row r="7">
          <cell r="C7">
            <v>84000</v>
          </cell>
        </row>
        <row r="8">
          <cell r="C8">
            <v>558</v>
          </cell>
        </row>
        <row r="15">
          <cell r="D15" t="str">
            <v> 6800</v>
          </cell>
        </row>
        <row r="16">
          <cell r="D16">
            <v>7550</v>
          </cell>
        </row>
      </sheetData>
      <sheetData sheetId="14" refreshError="1"/>
      <sheetData sheetId="15" refreshError="1"/>
      <sheetData sheetId="16" refreshError="1"/>
      <sheetData sheetId="17" refreshError="1"/>
      <sheetData sheetId="18"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1. Civil Works"/>
      <sheetName val="Architecture"/>
      <sheetName val="Woodwork rates"/>
      <sheetName val="Finish Basic Rates"/>
      <sheetName val="Structures (2)"/>
      <sheetName val="Structures"/>
      <sheetName val="Format Structures"/>
      <sheetName val="2. Plumbing"/>
      <sheetName val="3. Electrical"/>
      <sheetName val="4. Telecomm"/>
      <sheetName val="Summary HVAC"/>
      <sheetName val="5. HVAC"/>
      <sheetName val="6. Mechanical"/>
      <sheetName val="Equipment"/>
      <sheetName val="Sub contractor Items"/>
    </sheetNames>
    <sheetDataSet>
      <sheetData sheetId="0" refreshError="1"/>
      <sheetData sheetId="1" refreshError="1"/>
      <sheetData sheetId="2" refreshError="1"/>
      <sheetData sheetId="3" refreshError="1"/>
      <sheetData sheetId="4" refreshError="1">
        <row r="8">
          <cell r="F8">
            <v>27</v>
          </cell>
        </row>
        <row r="180">
          <cell r="F180">
            <v>85.5</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1. Civil Works"/>
      <sheetName val="Architecture"/>
      <sheetName val="Woodwork rates"/>
      <sheetName val="Finish Basic Rates"/>
      <sheetName val="Structures (2)"/>
      <sheetName val="Structures"/>
      <sheetName val="Format Structures"/>
      <sheetName val="2. Plumbing"/>
      <sheetName val="3. Electrical"/>
      <sheetName val="4. Telecomm"/>
      <sheetName val="Summary HVAC"/>
      <sheetName val="5. HVAC"/>
      <sheetName val="6. Mechanical"/>
      <sheetName val="Equipment"/>
      <sheetName val="Sub contractor Items"/>
    </sheetNames>
    <sheetDataSet>
      <sheetData sheetId="0"/>
      <sheetData sheetId="1"/>
      <sheetData sheetId="2"/>
      <sheetData sheetId="3"/>
      <sheetData sheetId="4">
        <row r="8">
          <cell r="F8">
            <v>27</v>
          </cell>
        </row>
        <row r="19">
          <cell r="F19">
            <v>950</v>
          </cell>
        </row>
      </sheetData>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casting bill "/>
      <sheetName val="Summary for 1s IPC"/>
      <sheetName val="first Running bill actual "/>
      <sheetName val="Sheet1"/>
    </sheetNames>
    <sheetDataSet>
      <sheetData sheetId="0">
        <row r="28">
          <cell r="A28" t="str">
            <v>01-7C</v>
          </cell>
        </row>
        <row r="42">
          <cell r="B42" t="str">
            <v>SUB-STRUCTURE</v>
          </cell>
        </row>
        <row r="43">
          <cell r="A43" t="str">
            <v>01-8C</v>
          </cell>
        </row>
        <row r="45">
          <cell r="A45" t="str">
            <v>01-10C</v>
          </cell>
        </row>
      </sheetData>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sheetPr>
  <dimension ref="A1:I42"/>
  <sheetViews>
    <sheetView topLeftCell="A13" workbookViewId="0">
      <selection activeCell="F41" sqref="F41"/>
    </sheetView>
  </sheetViews>
  <sheetFormatPr defaultColWidth="9.140625" defaultRowHeight="12.75" x14ac:dyDescent="0.25"/>
  <cols>
    <col min="1" max="1" width="4.5703125" style="1" customWidth="1"/>
    <col min="2" max="2" width="8.85546875" style="37" customWidth="1"/>
    <col min="3" max="3" width="31" style="38" customWidth="1"/>
    <col min="4" max="4" width="14.42578125" style="1" customWidth="1"/>
    <col min="5" max="5" width="14.42578125" style="38" customWidth="1"/>
    <col min="6" max="6" width="16" style="39" customWidth="1"/>
    <col min="7" max="8" width="9.140625" style="1"/>
    <col min="9" max="9" width="21.85546875" style="1" customWidth="1"/>
    <col min="10" max="16384" width="9.140625" style="1"/>
  </cols>
  <sheetData>
    <row r="1" spans="1:6" ht="35.25" customHeight="1" x14ac:dyDescent="0.25">
      <c r="A1" s="115" t="s">
        <v>2</v>
      </c>
      <c r="B1" s="116"/>
      <c r="C1" s="116"/>
      <c r="D1" s="116"/>
      <c r="E1" s="116"/>
      <c r="F1" s="117"/>
    </row>
    <row r="2" spans="1:6" x14ac:dyDescent="0.25">
      <c r="A2" s="118" t="s">
        <v>0</v>
      </c>
      <c r="B2" s="119"/>
      <c r="C2" s="119"/>
      <c r="D2" s="119"/>
      <c r="E2" s="119"/>
      <c r="F2" s="120"/>
    </row>
    <row r="3" spans="1:6" ht="20.25" customHeight="1" x14ac:dyDescent="0.25">
      <c r="A3" s="121" t="s">
        <v>1</v>
      </c>
      <c r="B3" s="122"/>
      <c r="C3" s="122"/>
      <c r="D3" s="122"/>
      <c r="E3" s="122"/>
      <c r="F3" s="123"/>
    </row>
    <row r="4" spans="1:6" ht="19.5" customHeight="1" x14ac:dyDescent="0.25">
      <c r="A4" s="127" t="s">
        <v>3</v>
      </c>
      <c r="B4" s="127"/>
      <c r="C4" s="126" t="s">
        <v>51</v>
      </c>
      <c r="D4" s="126"/>
      <c r="E4" s="126"/>
      <c r="F4" s="126"/>
    </row>
    <row r="5" spans="1:6" ht="25.5" customHeight="1" x14ac:dyDescent="0.25">
      <c r="A5" s="2" t="s">
        <v>14</v>
      </c>
      <c r="B5" s="3" t="s">
        <v>15</v>
      </c>
      <c r="C5" s="4" t="s">
        <v>4</v>
      </c>
      <c r="D5" s="41" t="s">
        <v>58</v>
      </c>
      <c r="E5" s="41" t="s">
        <v>59</v>
      </c>
      <c r="F5" s="43" t="s">
        <v>60</v>
      </c>
    </row>
    <row r="6" spans="1:6" ht="14.1" customHeight="1" x14ac:dyDescent="0.25">
      <c r="A6" s="5"/>
      <c r="B6" s="6"/>
      <c r="C6" s="7" t="s">
        <v>16</v>
      </c>
      <c r="D6" s="51"/>
      <c r="E6" s="7"/>
      <c r="F6" s="8"/>
    </row>
    <row r="7" spans="1:6" ht="14.1" customHeight="1" x14ac:dyDescent="0.25">
      <c r="A7" s="9" t="s">
        <v>17</v>
      </c>
      <c r="B7" s="10" t="s">
        <v>6</v>
      </c>
      <c r="C7" s="11" t="s">
        <v>16</v>
      </c>
      <c r="D7" s="9">
        <v>0</v>
      </c>
      <c r="E7" s="12" t="e">
        <f>F7</f>
        <v>#REF!</v>
      </c>
      <c r="F7" s="12" t="e">
        <f>#REF!</f>
        <v>#REF!</v>
      </c>
    </row>
    <row r="8" spans="1:6" ht="14.1" customHeight="1" x14ac:dyDescent="0.25">
      <c r="A8" s="9" t="s">
        <v>18</v>
      </c>
      <c r="B8" s="10"/>
      <c r="C8" s="13" t="s">
        <v>19</v>
      </c>
      <c r="D8" s="52"/>
      <c r="E8" s="12"/>
      <c r="F8" s="12"/>
    </row>
    <row r="9" spans="1:6" ht="14.1" customHeight="1" x14ac:dyDescent="0.25">
      <c r="A9" s="9"/>
      <c r="B9" s="10" t="s">
        <v>7</v>
      </c>
      <c r="C9" s="11" t="s">
        <v>20</v>
      </c>
      <c r="D9" s="9">
        <v>0</v>
      </c>
      <c r="E9" s="12" t="e">
        <f>F9</f>
        <v>#REF!</v>
      </c>
      <c r="F9" s="12" t="e">
        <f>#REF!</f>
        <v>#REF!</v>
      </c>
    </row>
    <row r="10" spans="1:6" ht="14.1" customHeight="1" x14ac:dyDescent="0.25">
      <c r="A10" s="9"/>
      <c r="B10" s="10" t="s">
        <v>8</v>
      </c>
      <c r="C10" s="11" t="s">
        <v>50</v>
      </c>
      <c r="D10" s="9">
        <v>0</v>
      </c>
      <c r="E10" s="12" t="e">
        <f>F10</f>
        <v>#REF!</v>
      </c>
      <c r="F10" s="12" t="e">
        <f>#REF!</f>
        <v>#REF!</v>
      </c>
    </row>
    <row r="11" spans="1:6" ht="14.1" customHeight="1" x14ac:dyDescent="0.25">
      <c r="A11" s="9"/>
      <c r="B11" s="10" t="s">
        <v>9</v>
      </c>
      <c r="C11" s="11" t="s">
        <v>21</v>
      </c>
      <c r="D11" s="9">
        <v>0</v>
      </c>
      <c r="E11" s="12" t="e">
        <f>F11</f>
        <v>#REF!</v>
      </c>
      <c r="F11" s="12" t="e">
        <f>#REF!</f>
        <v>#REF!</v>
      </c>
    </row>
    <row r="12" spans="1:6" ht="14.1" customHeight="1" x14ac:dyDescent="0.25">
      <c r="A12" s="9" t="s">
        <v>22</v>
      </c>
      <c r="B12" s="10"/>
      <c r="C12" s="13" t="s">
        <v>23</v>
      </c>
      <c r="D12" s="52"/>
      <c r="E12" s="12"/>
      <c r="F12" s="12"/>
    </row>
    <row r="13" spans="1:6" ht="14.1" customHeight="1" x14ac:dyDescent="0.25">
      <c r="A13" s="9"/>
      <c r="B13" s="10" t="s">
        <v>10</v>
      </c>
      <c r="C13" s="11" t="s">
        <v>53</v>
      </c>
      <c r="D13" s="9">
        <v>0</v>
      </c>
      <c r="E13" s="12" t="e">
        <f>F13</f>
        <v>#REF!</v>
      </c>
      <c r="F13" s="12" t="e">
        <f>#REF!</f>
        <v>#REF!</v>
      </c>
    </row>
    <row r="14" spans="1:6" ht="14.1" customHeight="1" x14ac:dyDescent="0.25">
      <c r="A14" s="9" t="s">
        <v>24</v>
      </c>
      <c r="B14" s="10"/>
      <c r="C14" s="13" t="s">
        <v>25</v>
      </c>
      <c r="D14" s="52"/>
      <c r="E14" s="12"/>
      <c r="F14" s="12"/>
    </row>
    <row r="15" spans="1:6" ht="14.1" customHeight="1" x14ac:dyDescent="0.25">
      <c r="A15" s="9"/>
      <c r="B15" s="10" t="str">
        <f>'[10]Forcasting bill '!A28</f>
        <v>01-7C</v>
      </c>
      <c r="C15" s="11" t="s">
        <v>26</v>
      </c>
      <c r="D15" s="9">
        <v>0</v>
      </c>
      <c r="E15" s="12" t="e">
        <f>F15</f>
        <v>#REF!</v>
      </c>
      <c r="F15" s="12" t="e">
        <f>#REF!</f>
        <v>#REF!</v>
      </c>
    </row>
    <row r="16" spans="1:6" ht="14.1" customHeight="1" x14ac:dyDescent="0.25">
      <c r="A16" s="9" t="s">
        <v>27</v>
      </c>
      <c r="B16" s="10"/>
      <c r="C16" s="13" t="str">
        <f>'[10]Forcasting bill '!B42</f>
        <v>SUB-STRUCTURE</v>
      </c>
      <c r="D16" s="52"/>
      <c r="E16" s="12"/>
      <c r="F16" s="12"/>
    </row>
    <row r="17" spans="1:9" ht="33" customHeight="1" x14ac:dyDescent="0.25">
      <c r="A17" s="9"/>
      <c r="B17" s="10" t="str">
        <f>'[10]Forcasting bill '!A43</f>
        <v>01-8C</v>
      </c>
      <c r="C17" s="14" t="s">
        <v>28</v>
      </c>
      <c r="D17" s="53">
        <v>0</v>
      </c>
      <c r="E17" s="12" t="e">
        <f>F17</f>
        <v>#REF!</v>
      </c>
      <c r="F17" s="12" t="e">
        <f>#REF!</f>
        <v>#REF!</v>
      </c>
    </row>
    <row r="18" spans="1:9" ht="24" customHeight="1" x14ac:dyDescent="0.25">
      <c r="A18" s="9"/>
      <c r="B18" s="10" t="str">
        <f>'[10]Forcasting bill '!A45</f>
        <v>01-10C</v>
      </c>
      <c r="C18" s="14" t="s">
        <v>29</v>
      </c>
      <c r="D18" s="53">
        <v>0</v>
      </c>
      <c r="E18" s="12" t="e">
        <f>F18</f>
        <v>#REF!</v>
      </c>
      <c r="F18" s="12" t="e">
        <f>#REF!</f>
        <v>#REF!</v>
      </c>
    </row>
    <row r="19" spans="1:9" ht="32.25" customHeight="1" x14ac:dyDescent="0.25">
      <c r="A19" s="9"/>
      <c r="B19" s="10" t="s">
        <v>11</v>
      </c>
      <c r="C19" s="14" t="s">
        <v>54</v>
      </c>
      <c r="D19" s="53">
        <v>0</v>
      </c>
      <c r="E19" s="12" t="e">
        <f>#REF!</f>
        <v>#REF!</v>
      </c>
      <c r="F19" s="12" t="e">
        <f>E19</f>
        <v>#REF!</v>
      </c>
    </row>
    <row r="20" spans="1:9" ht="27" customHeight="1" x14ac:dyDescent="0.25">
      <c r="A20" s="9" t="s">
        <v>30</v>
      </c>
      <c r="B20" s="15"/>
      <c r="C20" s="42" t="s">
        <v>31</v>
      </c>
      <c r="D20" s="54"/>
      <c r="E20" s="16"/>
      <c r="F20" s="12"/>
    </row>
    <row r="21" spans="1:9" ht="14.1" customHeight="1" thickBot="1" x14ac:dyDescent="0.3">
      <c r="A21" s="9"/>
      <c r="B21" s="15" t="s">
        <v>13</v>
      </c>
      <c r="C21" s="11" t="s">
        <v>32</v>
      </c>
      <c r="D21" s="9">
        <v>0</v>
      </c>
      <c r="E21" s="70" t="e">
        <f>F21</f>
        <v>#REF!</v>
      </c>
      <c r="F21" s="12" t="e">
        <f>#REF!</f>
        <v>#REF!</v>
      </c>
    </row>
    <row r="22" spans="1:9" ht="24.75" customHeight="1" thickBot="1" x14ac:dyDescent="0.3">
      <c r="A22" s="17"/>
      <c r="B22" s="124" t="s">
        <v>33</v>
      </c>
      <c r="C22" s="125"/>
      <c r="D22" s="55">
        <v>0</v>
      </c>
      <c r="E22" s="45" t="e">
        <f>F22</f>
        <v>#REF!</v>
      </c>
      <c r="F22" s="18" t="e">
        <f>SUM(F7:F21)</f>
        <v>#REF!</v>
      </c>
      <c r="I22" s="1" t="e">
        <f>F22*2.64/100</f>
        <v>#REF!</v>
      </c>
    </row>
    <row r="23" spans="1:9" x14ac:dyDescent="0.25">
      <c r="A23" s="19"/>
      <c r="B23" s="20"/>
      <c r="C23" s="20"/>
      <c r="D23" s="20"/>
      <c r="E23" s="20"/>
      <c r="F23" s="21"/>
    </row>
    <row r="24" spans="1:9" ht="26.25" thickBot="1" x14ac:dyDescent="0.3">
      <c r="A24" s="22"/>
      <c r="B24" s="23" t="s">
        <v>37</v>
      </c>
      <c r="C24" s="29" t="s">
        <v>34</v>
      </c>
      <c r="D24" s="31">
        <v>0</v>
      </c>
      <c r="E24" s="46" t="e">
        <f>F24</f>
        <v>#REF!</v>
      </c>
      <c r="F24" s="25" t="e">
        <f>F22*2.64/100</f>
        <v>#REF!</v>
      </c>
    </row>
    <row r="25" spans="1:9" ht="24" customHeight="1" thickBot="1" x14ac:dyDescent="0.3">
      <c r="A25" s="26"/>
      <c r="B25" s="27" t="s">
        <v>55</v>
      </c>
      <c r="C25" s="50" t="s">
        <v>35</v>
      </c>
      <c r="D25" s="56">
        <v>0</v>
      </c>
      <c r="E25" s="47" t="e">
        <f>F25</f>
        <v>#REF!</v>
      </c>
      <c r="F25" s="18" t="e">
        <f>F22-F24</f>
        <v>#REF!</v>
      </c>
      <c r="I25" s="39" t="e">
        <f>F22-I22</f>
        <v>#REF!</v>
      </c>
    </row>
    <row r="26" spans="1:9" ht="24" customHeight="1" x14ac:dyDescent="0.25">
      <c r="A26" s="22"/>
      <c r="B26" s="71"/>
      <c r="C26" s="72" t="s">
        <v>62</v>
      </c>
      <c r="D26" s="73"/>
      <c r="E26" s="74"/>
      <c r="F26" s="76"/>
    </row>
    <row r="27" spans="1:9" ht="24" customHeight="1" thickBot="1" x14ac:dyDescent="0.3">
      <c r="A27" s="22"/>
      <c r="B27" s="71"/>
      <c r="C27" s="72" t="s">
        <v>61</v>
      </c>
      <c r="D27" s="73">
        <v>0</v>
      </c>
      <c r="E27" s="74">
        <v>222300</v>
      </c>
      <c r="F27" s="76">
        <f>E27</f>
        <v>222300</v>
      </c>
    </row>
    <row r="28" spans="1:9" ht="24" customHeight="1" thickBot="1" x14ac:dyDescent="0.3">
      <c r="A28" s="26"/>
      <c r="B28" s="27"/>
      <c r="C28" s="50" t="s">
        <v>63</v>
      </c>
      <c r="D28" s="56">
        <v>0</v>
      </c>
      <c r="E28" s="47" t="e">
        <f>E27+E25</f>
        <v>#REF!</v>
      </c>
      <c r="F28" s="18" t="e">
        <f>F25+F27</f>
        <v>#REF!</v>
      </c>
      <c r="G28" s="75"/>
    </row>
    <row r="29" spans="1:9" x14ac:dyDescent="0.25">
      <c r="A29" s="19"/>
      <c r="B29" s="20"/>
      <c r="C29" s="28" t="s">
        <v>36</v>
      </c>
      <c r="D29" s="57"/>
      <c r="E29" s="28"/>
      <c r="F29" s="21"/>
    </row>
    <row r="30" spans="1:9" x14ac:dyDescent="0.25">
      <c r="A30" s="19"/>
      <c r="B30" s="20" t="s">
        <v>37</v>
      </c>
      <c r="C30" s="28" t="s">
        <v>38</v>
      </c>
      <c r="D30" s="57"/>
      <c r="E30" s="28"/>
      <c r="F30" s="21"/>
    </row>
    <row r="31" spans="1:9" x14ac:dyDescent="0.25">
      <c r="A31" s="31"/>
      <c r="B31" s="23"/>
      <c r="C31" s="32"/>
      <c r="D31" s="32"/>
      <c r="E31" s="32"/>
      <c r="F31" s="25"/>
    </row>
    <row r="32" spans="1:9" ht="25.5" x14ac:dyDescent="0.25">
      <c r="A32" s="19"/>
      <c r="B32" s="20" t="s">
        <v>39</v>
      </c>
      <c r="C32" s="30" t="s">
        <v>56</v>
      </c>
      <c r="D32" s="58">
        <v>0</v>
      </c>
      <c r="E32" s="48">
        <f>F32</f>
        <v>-7800250.4999999991</v>
      </c>
      <c r="F32" s="21">
        <f>-91.231*85500</f>
        <v>-7800250.4999999991</v>
      </c>
    </row>
    <row r="33" spans="1:6" ht="38.25" x14ac:dyDescent="0.25">
      <c r="A33" s="19"/>
      <c r="B33" s="20" t="s">
        <v>40</v>
      </c>
      <c r="C33" s="30" t="s">
        <v>52</v>
      </c>
      <c r="D33" s="58">
        <v>0</v>
      </c>
      <c r="E33" s="48">
        <f>F33</f>
        <v>-2301200</v>
      </c>
      <c r="F33" s="21">
        <f>-4184*550</f>
        <v>-2301200</v>
      </c>
    </row>
    <row r="34" spans="1:6" ht="33" customHeight="1" x14ac:dyDescent="0.25">
      <c r="A34" s="2"/>
      <c r="B34" s="60" t="s">
        <v>37</v>
      </c>
      <c r="C34" s="61" t="s">
        <v>41</v>
      </c>
      <c r="D34" s="62">
        <v>0</v>
      </c>
      <c r="E34" s="63" t="e">
        <f>F34</f>
        <v>#REF!</v>
      </c>
      <c r="F34" s="64" t="e">
        <f>F28+F32+F33</f>
        <v>#REF!</v>
      </c>
    </row>
    <row r="35" spans="1:6" hidden="1" x14ac:dyDescent="0.25">
      <c r="A35" s="19"/>
      <c r="B35" s="20"/>
      <c r="C35" s="30"/>
      <c r="D35" s="58"/>
      <c r="E35" s="30"/>
      <c r="F35" s="21"/>
    </row>
    <row r="36" spans="1:6" ht="14.1" customHeight="1" x14ac:dyDescent="0.25">
      <c r="A36" s="31"/>
      <c r="B36" s="32" t="s">
        <v>42</v>
      </c>
      <c r="C36" s="24" t="s">
        <v>43</v>
      </c>
      <c r="D36" s="31">
        <v>0</v>
      </c>
      <c r="E36" s="46" t="e">
        <f>F36</f>
        <v>#REF!</v>
      </c>
      <c r="F36" s="25" t="e">
        <f>-F34*10/100</f>
        <v>#REF!</v>
      </c>
    </row>
    <row r="37" spans="1:6" ht="8.25" customHeight="1" x14ac:dyDescent="0.25">
      <c r="A37" s="19"/>
      <c r="B37" s="20"/>
      <c r="C37" s="35"/>
      <c r="D37" s="19"/>
      <c r="E37" s="35"/>
      <c r="F37" s="21"/>
    </row>
    <row r="38" spans="1:6" ht="14.1" customHeight="1" x14ac:dyDescent="0.25">
      <c r="A38" s="9"/>
      <c r="B38" s="15" t="s">
        <v>44</v>
      </c>
      <c r="C38" s="11" t="s">
        <v>45</v>
      </c>
      <c r="D38" s="9">
        <v>0</v>
      </c>
      <c r="E38" s="44">
        <f>F38</f>
        <v>-2000000</v>
      </c>
      <c r="F38" s="12">
        <f>-2000000</f>
        <v>-2000000</v>
      </c>
    </row>
    <row r="39" spans="1:6" ht="13.5" thickBot="1" x14ac:dyDescent="0.3">
      <c r="A39" s="31"/>
      <c r="B39" s="32"/>
      <c r="C39" s="24"/>
      <c r="D39" s="31"/>
      <c r="E39" s="24"/>
      <c r="F39" s="25"/>
    </row>
    <row r="40" spans="1:6" ht="27.75" customHeight="1" thickBot="1" x14ac:dyDescent="0.3">
      <c r="A40" s="26"/>
      <c r="B40" s="27" t="s">
        <v>46</v>
      </c>
      <c r="C40" s="33" t="s">
        <v>47</v>
      </c>
      <c r="D40" s="59">
        <v>0</v>
      </c>
      <c r="E40" s="49" t="e">
        <f>F40</f>
        <v>#REF!</v>
      </c>
      <c r="F40" s="34" t="e">
        <f>F34+F36+F38</f>
        <v>#REF!</v>
      </c>
    </row>
    <row r="41" spans="1:6" ht="14.1" customHeight="1" thickBot="1" x14ac:dyDescent="0.3">
      <c r="A41" s="22"/>
      <c r="B41" s="23"/>
      <c r="C41" s="65" t="s">
        <v>57</v>
      </c>
      <c r="D41" s="22">
        <v>0</v>
      </c>
      <c r="E41" s="66" t="e">
        <f>F41</f>
        <v>#REF!</v>
      </c>
      <c r="F41" s="40" t="e">
        <f>-F40*7.5/100</f>
        <v>#REF!</v>
      </c>
    </row>
    <row r="42" spans="1:6" ht="31.5" customHeight="1" thickBot="1" x14ac:dyDescent="0.3">
      <c r="A42" s="26"/>
      <c r="B42" s="67" t="s">
        <v>48</v>
      </c>
      <c r="C42" s="50" t="s">
        <v>49</v>
      </c>
      <c r="D42" s="68">
        <v>0</v>
      </c>
      <c r="E42" s="69" t="e">
        <f>F42</f>
        <v>#REF!</v>
      </c>
      <c r="F42" s="36" t="e">
        <f>F40+F41</f>
        <v>#REF!</v>
      </c>
    </row>
  </sheetData>
  <mergeCells count="6">
    <mergeCell ref="A1:F1"/>
    <mergeCell ref="A2:F2"/>
    <mergeCell ref="A3:F3"/>
    <mergeCell ref="B22:C22"/>
    <mergeCell ref="C4:F4"/>
    <mergeCell ref="A4:B4"/>
  </mergeCells>
  <printOptions horizontalCentered="1"/>
  <pageMargins left="0.75" right="0.5" top="0.5" bottom="0.5" header="0.3" footer="0.3"/>
  <pageSetup paperSize="9" scale="95"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tabSelected="1" view="pageBreakPreview" zoomScale="90" zoomScaleNormal="100" zoomScaleSheetLayoutView="90" workbookViewId="0">
      <selection activeCell="F9" sqref="F9"/>
    </sheetView>
  </sheetViews>
  <sheetFormatPr defaultRowHeight="21" x14ac:dyDescent="0.25"/>
  <cols>
    <col min="1" max="1" width="7.5703125" style="79" customWidth="1"/>
    <col min="2" max="2" width="52" style="78" customWidth="1"/>
    <col min="3" max="3" width="6.85546875" style="79" customWidth="1"/>
    <col min="4" max="4" width="9.140625" style="79" customWidth="1"/>
    <col min="5" max="5" width="14.42578125" style="79" customWidth="1"/>
    <col min="6" max="6" width="15.85546875" style="78" customWidth="1"/>
    <col min="7" max="7" width="14.7109375" style="99" customWidth="1"/>
    <col min="8" max="8" width="31.5703125" style="78" customWidth="1"/>
    <col min="9" max="9" width="10" style="78" bestFit="1" customWidth="1"/>
    <col min="10" max="10" width="11.28515625" style="78" bestFit="1" customWidth="1"/>
    <col min="11" max="11" width="11.85546875" style="78" bestFit="1" customWidth="1"/>
    <col min="12" max="12" width="9.28515625" style="78" bestFit="1" customWidth="1"/>
    <col min="13" max="13" width="10.140625" style="78" bestFit="1" customWidth="1"/>
    <col min="14" max="16384" width="9.140625" style="78"/>
  </cols>
  <sheetData>
    <row r="1" spans="1:13" s="77" customFormat="1" ht="30.75" customHeight="1" x14ac:dyDescent="0.3">
      <c r="A1" s="129" t="s">
        <v>288</v>
      </c>
      <c r="B1" s="129"/>
      <c r="C1" s="129"/>
      <c r="D1" s="129"/>
      <c r="E1" s="129"/>
      <c r="F1" s="129"/>
      <c r="G1" s="129"/>
      <c r="H1" s="129"/>
    </row>
    <row r="2" spans="1:13" s="77" customFormat="1" ht="21" customHeight="1" x14ac:dyDescent="0.3">
      <c r="A2" s="128" t="s">
        <v>65</v>
      </c>
      <c r="B2" s="128"/>
      <c r="C2" s="128"/>
      <c r="D2" s="128"/>
      <c r="E2" s="128"/>
      <c r="F2" s="128"/>
      <c r="G2" s="128"/>
      <c r="H2" s="128"/>
    </row>
    <row r="3" spans="1:13" ht="21.75" thickBot="1" x14ac:dyDescent="0.3"/>
    <row r="4" spans="1:13" s="81" customFormat="1" ht="68.25" customHeight="1" x14ac:dyDescent="0.3">
      <c r="A4" s="111" t="s">
        <v>66</v>
      </c>
      <c r="B4" s="112" t="s">
        <v>4</v>
      </c>
      <c r="C4" s="112" t="s">
        <v>5</v>
      </c>
      <c r="D4" s="130" t="s">
        <v>284</v>
      </c>
      <c r="E4" s="130" t="s">
        <v>285</v>
      </c>
      <c r="F4" s="130" t="s">
        <v>286</v>
      </c>
      <c r="G4" s="113" t="s">
        <v>287</v>
      </c>
      <c r="H4" s="114" t="s">
        <v>283</v>
      </c>
    </row>
    <row r="5" spans="1:13" s="82" customFormat="1" x14ac:dyDescent="0.35">
      <c r="A5" s="100"/>
      <c r="B5" s="101"/>
      <c r="C5" s="101"/>
      <c r="D5" s="102"/>
      <c r="E5" s="102"/>
      <c r="F5" s="102"/>
      <c r="G5" s="103"/>
      <c r="H5" s="104"/>
    </row>
    <row r="6" spans="1:13" x14ac:dyDescent="0.25">
      <c r="A6" s="83"/>
      <c r="B6" s="105" t="s">
        <v>289</v>
      </c>
      <c r="C6" s="84"/>
      <c r="D6" s="84"/>
      <c r="E6" s="84"/>
      <c r="F6" s="85"/>
      <c r="G6" s="88"/>
      <c r="H6" s="80"/>
    </row>
    <row r="7" spans="1:13" x14ac:dyDescent="0.25">
      <c r="A7" s="83"/>
      <c r="B7" s="105"/>
      <c r="C7" s="84"/>
      <c r="D7" s="84"/>
      <c r="E7" s="84"/>
      <c r="F7" s="85"/>
      <c r="G7" s="88"/>
      <c r="H7" s="80"/>
    </row>
    <row r="8" spans="1:13" x14ac:dyDescent="0.25">
      <c r="A8" s="83"/>
      <c r="B8" s="105"/>
      <c r="C8" s="84"/>
      <c r="D8" s="84"/>
      <c r="E8" s="84"/>
      <c r="F8" s="85"/>
      <c r="G8" s="88"/>
      <c r="H8" s="80"/>
    </row>
    <row r="9" spans="1:13" x14ac:dyDescent="0.25">
      <c r="A9" s="83"/>
      <c r="B9" s="105"/>
      <c r="C9" s="84"/>
      <c r="D9" s="84"/>
      <c r="E9" s="84"/>
      <c r="F9" s="85"/>
      <c r="G9" s="88"/>
      <c r="H9" s="80"/>
    </row>
    <row r="10" spans="1:13" x14ac:dyDescent="0.25">
      <c r="A10" s="83"/>
      <c r="B10" s="105"/>
      <c r="C10" s="84"/>
      <c r="D10" s="84"/>
      <c r="E10" s="84"/>
      <c r="F10" s="85"/>
      <c r="G10" s="88"/>
      <c r="H10" s="80"/>
    </row>
    <row r="11" spans="1:13" x14ac:dyDescent="0.25">
      <c r="A11" s="83"/>
      <c r="B11" s="105"/>
      <c r="C11" s="84"/>
      <c r="D11" s="84"/>
      <c r="E11" s="84"/>
      <c r="F11" s="85"/>
      <c r="G11" s="88"/>
      <c r="H11" s="80"/>
    </row>
    <row r="12" spans="1:13" x14ac:dyDescent="0.25">
      <c r="A12" s="83"/>
      <c r="B12" s="105"/>
      <c r="C12" s="84"/>
      <c r="D12" s="84"/>
      <c r="E12" s="84"/>
      <c r="F12" s="85"/>
      <c r="G12" s="88"/>
      <c r="H12" s="80"/>
    </row>
    <row r="13" spans="1:13" ht="37.5" x14ac:dyDescent="0.25">
      <c r="A13" s="86" t="s">
        <v>267</v>
      </c>
      <c r="B13" s="106" t="s">
        <v>268</v>
      </c>
      <c r="C13" s="84"/>
      <c r="D13" s="84"/>
      <c r="E13" s="84"/>
      <c r="F13" s="85"/>
      <c r="G13" s="88"/>
      <c r="H13" s="80"/>
    </row>
    <row r="14" spans="1:13" ht="93.75" x14ac:dyDescent="0.25">
      <c r="A14" s="83" t="s">
        <v>266</v>
      </c>
      <c r="B14" s="107" t="s">
        <v>265</v>
      </c>
      <c r="C14" s="84"/>
      <c r="D14" s="84"/>
      <c r="E14" s="84"/>
      <c r="F14" s="85"/>
      <c r="G14" s="88"/>
      <c r="H14" s="80"/>
    </row>
    <row r="15" spans="1:13" ht="18.75" x14ac:dyDescent="0.25">
      <c r="A15" s="83"/>
      <c r="B15" s="93" t="s">
        <v>264</v>
      </c>
      <c r="C15" s="89" t="s">
        <v>116</v>
      </c>
      <c r="D15" s="90">
        <v>25</v>
      </c>
      <c r="E15" s="90"/>
      <c r="F15" s="91"/>
      <c r="G15" s="98"/>
      <c r="H15" s="92"/>
      <c r="I15" s="87"/>
      <c r="J15" s="87"/>
      <c r="K15" s="87"/>
      <c r="L15" s="87"/>
      <c r="M15" s="87"/>
    </row>
    <row r="16" spans="1:13" ht="18.75" x14ac:dyDescent="0.25">
      <c r="A16" s="83"/>
      <c r="B16" s="93" t="s">
        <v>263</v>
      </c>
      <c r="C16" s="89" t="s">
        <v>116</v>
      </c>
      <c r="D16" s="90">
        <v>1625</v>
      </c>
      <c r="E16" s="90"/>
      <c r="F16" s="91"/>
      <c r="G16" s="98"/>
      <c r="H16" s="92"/>
    </row>
    <row r="17" spans="1:8" ht="18.75" x14ac:dyDescent="0.25">
      <c r="A17" s="83"/>
      <c r="B17" s="93" t="s">
        <v>262</v>
      </c>
      <c r="C17" s="89" t="s">
        <v>116</v>
      </c>
      <c r="D17" s="90">
        <v>625</v>
      </c>
      <c r="E17" s="90"/>
      <c r="F17" s="91"/>
      <c r="G17" s="98"/>
      <c r="H17" s="92"/>
    </row>
    <row r="18" spans="1:8" ht="18.75" x14ac:dyDescent="0.25">
      <c r="A18" s="83"/>
      <c r="B18" s="93" t="s">
        <v>261</v>
      </c>
      <c r="C18" s="89" t="s">
        <v>116</v>
      </c>
      <c r="D18" s="90">
        <v>250</v>
      </c>
      <c r="E18" s="90"/>
      <c r="F18" s="91"/>
      <c r="G18" s="98"/>
      <c r="H18" s="92"/>
    </row>
    <row r="19" spans="1:8" ht="18.75" x14ac:dyDescent="0.25">
      <c r="A19" s="83"/>
      <c r="B19" s="93" t="s">
        <v>260</v>
      </c>
      <c r="C19" s="89" t="s">
        <v>116</v>
      </c>
      <c r="D19" s="90">
        <v>313</v>
      </c>
      <c r="E19" s="90"/>
      <c r="F19" s="91"/>
      <c r="G19" s="98"/>
      <c r="H19" s="92"/>
    </row>
    <row r="20" spans="1:8" ht="18.75" x14ac:dyDescent="0.25">
      <c r="A20" s="83"/>
      <c r="B20" s="93" t="s">
        <v>259</v>
      </c>
      <c r="C20" s="89" t="s">
        <v>116</v>
      </c>
      <c r="D20" s="90">
        <v>125</v>
      </c>
      <c r="E20" s="90"/>
      <c r="F20" s="91"/>
      <c r="G20" s="98"/>
      <c r="H20" s="92"/>
    </row>
    <row r="21" spans="1:8" ht="18.75" x14ac:dyDescent="0.25">
      <c r="A21" s="83"/>
      <c r="B21" s="93" t="s">
        <v>258</v>
      </c>
      <c r="C21" s="89" t="s">
        <v>116</v>
      </c>
      <c r="D21" s="90">
        <v>13</v>
      </c>
      <c r="E21" s="90"/>
      <c r="F21" s="91"/>
      <c r="G21" s="98"/>
      <c r="H21" s="92"/>
    </row>
    <row r="22" spans="1:8" ht="18.75" x14ac:dyDescent="0.25">
      <c r="A22" s="83"/>
      <c r="B22" s="93" t="s">
        <v>257</v>
      </c>
      <c r="C22" s="89" t="s">
        <v>116</v>
      </c>
      <c r="D22" s="90">
        <v>13</v>
      </c>
      <c r="E22" s="90"/>
      <c r="F22" s="91"/>
      <c r="G22" s="98"/>
      <c r="H22" s="92"/>
    </row>
    <row r="23" spans="1:8" ht="18.75" x14ac:dyDescent="0.25">
      <c r="A23" s="83" t="s">
        <v>256</v>
      </c>
      <c r="B23" s="93" t="s">
        <v>255</v>
      </c>
      <c r="C23" s="89"/>
      <c r="D23" s="89"/>
      <c r="E23" s="89"/>
      <c r="F23" s="93"/>
      <c r="G23" s="98"/>
      <c r="H23" s="92"/>
    </row>
    <row r="24" spans="1:8" ht="18.75" x14ac:dyDescent="0.25">
      <c r="A24" s="83"/>
      <c r="B24" s="93" t="s">
        <v>254</v>
      </c>
      <c r="C24" s="89" t="s">
        <v>64</v>
      </c>
      <c r="D24" s="90">
        <v>3</v>
      </c>
      <c r="E24" s="90"/>
      <c r="F24" s="91"/>
      <c r="G24" s="98"/>
      <c r="H24" s="92"/>
    </row>
    <row r="25" spans="1:8" ht="18.75" x14ac:dyDescent="0.25">
      <c r="A25" s="83" t="s">
        <v>253</v>
      </c>
      <c r="B25" s="93" t="s">
        <v>252</v>
      </c>
      <c r="C25" s="89"/>
      <c r="D25" s="89"/>
      <c r="E25" s="89"/>
      <c r="F25" s="93"/>
      <c r="G25" s="98"/>
      <c r="H25" s="92"/>
    </row>
    <row r="26" spans="1:8" ht="18.75" x14ac:dyDescent="0.25">
      <c r="A26" s="83"/>
      <c r="B26" s="93" t="s">
        <v>242</v>
      </c>
      <c r="C26" s="89" t="s">
        <v>64</v>
      </c>
      <c r="D26" s="90">
        <v>1</v>
      </c>
      <c r="E26" s="90"/>
      <c r="F26" s="91"/>
      <c r="G26" s="98"/>
      <c r="H26" s="92"/>
    </row>
    <row r="27" spans="1:8" ht="18.75" x14ac:dyDescent="0.25">
      <c r="A27" s="83"/>
      <c r="B27" s="93" t="s">
        <v>251</v>
      </c>
      <c r="C27" s="89" t="s">
        <v>64</v>
      </c>
      <c r="D27" s="90">
        <v>6</v>
      </c>
      <c r="E27" s="90"/>
      <c r="F27" s="91"/>
      <c r="G27" s="98"/>
      <c r="H27" s="92"/>
    </row>
    <row r="28" spans="1:8" ht="18.75" x14ac:dyDescent="0.25">
      <c r="A28" s="83"/>
      <c r="B28" s="93" t="s">
        <v>250</v>
      </c>
      <c r="C28" s="89" t="s">
        <v>64</v>
      </c>
      <c r="D28" s="90">
        <v>1</v>
      </c>
      <c r="E28" s="90"/>
      <c r="F28" s="91"/>
      <c r="G28" s="98"/>
      <c r="H28" s="92"/>
    </row>
    <row r="29" spans="1:8" ht="18.75" x14ac:dyDescent="0.25">
      <c r="A29" s="83"/>
      <c r="B29" s="93" t="s">
        <v>249</v>
      </c>
      <c r="C29" s="89" t="s">
        <v>64</v>
      </c>
      <c r="D29" s="90">
        <v>13</v>
      </c>
      <c r="E29" s="90"/>
      <c r="F29" s="91"/>
      <c r="G29" s="98"/>
      <c r="H29" s="92"/>
    </row>
    <row r="30" spans="1:8" ht="18.75" x14ac:dyDescent="0.25">
      <c r="A30" s="83"/>
      <c r="B30" s="93" t="s">
        <v>248</v>
      </c>
      <c r="C30" s="89" t="s">
        <v>64</v>
      </c>
      <c r="D30" s="90">
        <v>9</v>
      </c>
      <c r="E30" s="90"/>
      <c r="F30" s="91"/>
      <c r="G30" s="98"/>
      <c r="H30" s="92"/>
    </row>
    <row r="31" spans="1:8" ht="18.75" x14ac:dyDescent="0.25">
      <c r="A31" s="83"/>
      <c r="B31" s="93" t="s">
        <v>247</v>
      </c>
      <c r="C31" s="89" t="s">
        <v>64</v>
      </c>
      <c r="D31" s="90">
        <v>11</v>
      </c>
      <c r="E31" s="90"/>
      <c r="F31" s="91"/>
      <c r="G31" s="98"/>
      <c r="H31" s="92"/>
    </row>
    <row r="32" spans="1:8" ht="18.75" x14ac:dyDescent="0.25">
      <c r="A32" s="83"/>
      <c r="B32" s="93" t="s">
        <v>246</v>
      </c>
      <c r="C32" s="89" t="s">
        <v>64</v>
      </c>
      <c r="D32" s="90">
        <v>5</v>
      </c>
      <c r="E32" s="90"/>
      <c r="F32" s="91"/>
      <c r="G32" s="98"/>
      <c r="H32" s="92"/>
    </row>
    <row r="33" spans="1:8" ht="18.75" x14ac:dyDescent="0.25">
      <c r="A33" s="83"/>
      <c r="B33" s="93" t="s">
        <v>245</v>
      </c>
      <c r="C33" s="89" t="s">
        <v>64</v>
      </c>
      <c r="D33" s="90">
        <v>3</v>
      </c>
      <c r="E33" s="90"/>
      <c r="F33" s="91"/>
      <c r="G33" s="98"/>
      <c r="H33" s="92"/>
    </row>
    <row r="34" spans="1:8" ht="37.5" x14ac:dyDescent="0.25">
      <c r="A34" s="83" t="s">
        <v>244</v>
      </c>
      <c r="B34" s="107" t="s">
        <v>243</v>
      </c>
      <c r="C34" s="89"/>
      <c r="D34" s="89"/>
      <c r="E34" s="89"/>
      <c r="F34" s="93"/>
      <c r="G34" s="98"/>
      <c r="H34" s="92"/>
    </row>
    <row r="35" spans="1:8" ht="18.75" x14ac:dyDescent="0.25">
      <c r="A35" s="83"/>
      <c r="B35" s="93" t="s">
        <v>242</v>
      </c>
      <c r="C35" s="89" t="s">
        <v>64</v>
      </c>
      <c r="D35" s="90">
        <v>118</v>
      </c>
      <c r="E35" s="90"/>
      <c r="F35" s="91"/>
      <c r="G35" s="98"/>
      <c r="H35" s="92"/>
    </row>
    <row r="36" spans="1:8" ht="37.5" x14ac:dyDescent="0.25">
      <c r="A36" s="83" t="s">
        <v>241</v>
      </c>
      <c r="B36" s="107" t="s">
        <v>240</v>
      </c>
      <c r="C36" s="89"/>
      <c r="D36" s="89"/>
      <c r="E36" s="89"/>
      <c r="F36" s="93"/>
      <c r="G36" s="98"/>
      <c r="H36" s="92"/>
    </row>
    <row r="37" spans="1:8" ht="18.75" x14ac:dyDescent="0.25">
      <c r="A37" s="83"/>
      <c r="B37" s="93" t="s">
        <v>239</v>
      </c>
      <c r="C37" s="89" t="s">
        <v>76</v>
      </c>
      <c r="D37" s="90">
        <v>5</v>
      </c>
      <c r="E37" s="90"/>
      <c r="F37" s="91"/>
      <c r="G37" s="98"/>
      <c r="H37" s="92"/>
    </row>
    <row r="38" spans="1:8" ht="18.75" x14ac:dyDescent="0.25">
      <c r="A38" s="83"/>
      <c r="B38" s="93" t="s">
        <v>238</v>
      </c>
      <c r="C38" s="89" t="s">
        <v>76</v>
      </c>
      <c r="D38" s="90">
        <v>4</v>
      </c>
      <c r="E38" s="90"/>
      <c r="F38" s="91"/>
      <c r="G38" s="98"/>
      <c r="H38" s="92"/>
    </row>
    <row r="39" spans="1:8" ht="18.75" x14ac:dyDescent="0.25">
      <c r="A39" s="83"/>
      <c r="B39" s="93" t="s">
        <v>237</v>
      </c>
      <c r="C39" s="89" t="s">
        <v>76</v>
      </c>
      <c r="D39" s="90">
        <v>4</v>
      </c>
      <c r="E39" s="90"/>
      <c r="F39" s="91"/>
      <c r="G39" s="98"/>
      <c r="H39" s="92"/>
    </row>
    <row r="40" spans="1:8" ht="37.5" x14ac:dyDescent="0.25">
      <c r="A40" s="86" t="s">
        <v>236</v>
      </c>
      <c r="B40" s="108" t="s">
        <v>269</v>
      </c>
      <c r="C40" s="89"/>
      <c r="D40" s="89"/>
      <c r="E40" s="89"/>
      <c r="F40" s="93"/>
      <c r="G40" s="98"/>
      <c r="H40" s="92"/>
    </row>
    <row r="41" spans="1:8" ht="56.25" x14ac:dyDescent="0.25">
      <c r="A41" s="83" t="s">
        <v>235</v>
      </c>
      <c r="B41" s="107" t="s">
        <v>234</v>
      </c>
      <c r="C41" s="89" t="s">
        <v>64</v>
      </c>
      <c r="D41" s="90">
        <v>115</v>
      </c>
      <c r="E41" s="90"/>
      <c r="F41" s="91"/>
      <c r="G41" s="98"/>
      <c r="H41" s="92"/>
    </row>
    <row r="42" spans="1:8" ht="56.25" x14ac:dyDescent="0.25">
      <c r="A42" s="83" t="s">
        <v>233</v>
      </c>
      <c r="B42" s="107" t="s">
        <v>232</v>
      </c>
      <c r="C42" s="89" t="s">
        <v>64</v>
      </c>
      <c r="D42" s="90">
        <v>3</v>
      </c>
      <c r="E42" s="90"/>
      <c r="F42" s="91"/>
      <c r="G42" s="98"/>
      <c r="H42" s="92"/>
    </row>
    <row r="43" spans="1:8" ht="56.25" x14ac:dyDescent="0.25">
      <c r="A43" s="83" t="s">
        <v>231</v>
      </c>
      <c r="B43" s="107" t="s">
        <v>230</v>
      </c>
      <c r="C43" s="89" t="s">
        <v>64</v>
      </c>
      <c r="D43" s="90">
        <v>43</v>
      </c>
      <c r="E43" s="90"/>
      <c r="F43" s="91"/>
      <c r="G43" s="98"/>
      <c r="H43" s="92"/>
    </row>
    <row r="44" spans="1:8" ht="56.25" x14ac:dyDescent="0.25">
      <c r="A44" s="83" t="s">
        <v>229</v>
      </c>
      <c r="B44" s="107" t="s">
        <v>228</v>
      </c>
      <c r="C44" s="89" t="s">
        <v>64</v>
      </c>
      <c r="D44" s="90">
        <v>64</v>
      </c>
      <c r="E44" s="90"/>
      <c r="F44" s="91"/>
      <c r="G44" s="98"/>
      <c r="H44" s="92"/>
    </row>
    <row r="45" spans="1:8" ht="56.25" x14ac:dyDescent="0.25">
      <c r="A45" s="83" t="s">
        <v>227</v>
      </c>
      <c r="B45" s="107" t="s">
        <v>226</v>
      </c>
      <c r="C45" s="89" t="s">
        <v>64</v>
      </c>
      <c r="D45" s="90">
        <v>3</v>
      </c>
      <c r="E45" s="90"/>
      <c r="F45" s="91"/>
      <c r="G45" s="98"/>
      <c r="H45" s="92"/>
    </row>
    <row r="46" spans="1:8" ht="18.75" x14ac:dyDescent="0.25">
      <c r="A46" s="83" t="s">
        <v>225</v>
      </c>
      <c r="B46" s="93" t="s">
        <v>224</v>
      </c>
      <c r="C46" s="89" t="s">
        <v>223</v>
      </c>
      <c r="D46" s="90">
        <v>975</v>
      </c>
      <c r="E46" s="90"/>
      <c r="F46" s="91"/>
      <c r="G46" s="98"/>
      <c r="H46" s="92"/>
    </row>
    <row r="47" spans="1:8" ht="18.75" x14ac:dyDescent="0.25">
      <c r="A47" s="83" t="s">
        <v>222</v>
      </c>
      <c r="B47" s="93" t="s">
        <v>221</v>
      </c>
      <c r="C47" s="89" t="s">
        <v>64</v>
      </c>
      <c r="D47" s="90">
        <v>45</v>
      </c>
      <c r="E47" s="90"/>
      <c r="F47" s="91"/>
      <c r="G47" s="98"/>
      <c r="H47" s="92"/>
    </row>
    <row r="48" spans="1:8" ht="18.75" x14ac:dyDescent="0.25">
      <c r="A48" s="83" t="s">
        <v>220</v>
      </c>
      <c r="B48" s="93" t="s">
        <v>219</v>
      </c>
      <c r="C48" s="89" t="s">
        <v>64</v>
      </c>
      <c r="D48" s="90">
        <v>118</v>
      </c>
      <c r="E48" s="90"/>
      <c r="F48" s="91"/>
      <c r="G48" s="98"/>
      <c r="H48" s="92"/>
    </row>
    <row r="49" spans="1:8" ht="18.75" x14ac:dyDescent="0.25">
      <c r="A49" s="83" t="s">
        <v>218</v>
      </c>
      <c r="B49" s="93" t="s">
        <v>217</v>
      </c>
      <c r="C49" s="89" t="s">
        <v>64</v>
      </c>
      <c r="D49" s="90">
        <v>78</v>
      </c>
      <c r="E49" s="90"/>
      <c r="F49" s="91"/>
      <c r="G49" s="98"/>
      <c r="H49" s="92"/>
    </row>
    <row r="50" spans="1:8" ht="18.75" x14ac:dyDescent="0.25">
      <c r="A50" s="83" t="s">
        <v>216</v>
      </c>
      <c r="B50" s="93" t="s">
        <v>215</v>
      </c>
      <c r="C50" s="89" t="s">
        <v>64</v>
      </c>
      <c r="D50" s="90">
        <v>20</v>
      </c>
      <c r="E50" s="90"/>
      <c r="F50" s="91"/>
      <c r="G50" s="98"/>
      <c r="H50" s="92"/>
    </row>
    <row r="51" spans="1:8" ht="56.25" x14ac:dyDescent="0.25">
      <c r="A51" s="83" t="s">
        <v>214</v>
      </c>
      <c r="B51" s="107" t="s">
        <v>213</v>
      </c>
      <c r="C51" s="89" t="s">
        <v>64</v>
      </c>
      <c r="D51" s="90">
        <v>5</v>
      </c>
      <c r="E51" s="90"/>
      <c r="F51" s="91"/>
      <c r="G51" s="98"/>
      <c r="H51" s="92"/>
    </row>
    <row r="52" spans="1:8" ht="56.25" x14ac:dyDescent="0.25">
      <c r="A52" s="83" t="s">
        <v>212</v>
      </c>
      <c r="B52" s="107" t="s">
        <v>211</v>
      </c>
      <c r="C52" s="89" t="s">
        <v>64</v>
      </c>
      <c r="D52" s="90">
        <v>8</v>
      </c>
      <c r="E52" s="90"/>
      <c r="F52" s="91"/>
      <c r="G52" s="98"/>
      <c r="H52" s="92"/>
    </row>
    <row r="53" spans="1:8" ht="37.5" x14ac:dyDescent="0.25">
      <c r="A53" s="86" t="s">
        <v>210</v>
      </c>
      <c r="B53" s="108" t="s">
        <v>270</v>
      </c>
      <c r="C53" s="89"/>
      <c r="D53" s="89"/>
      <c r="E53" s="89"/>
      <c r="F53" s="93"/>
      <c r="G53" s="98"/>
      <c r="H53" s="92"/>
    </row>
    <row r="54" spans="1:8" ht="75" x14ac:dyDescent="0.25">
      <c r="A54" s="83" t="s">
        <v>209</v>
      </c>
      <c r="B54" s="107" t="s">
        <v>208</v>
      </c>
      <c r="C54" s="89"/>
      <c r="D54" s="89"/>
      <c r="E54" s="89"/>
      <c r="F54" s="93"/>
      <c r="G54" s="98"/>
      <c r="H54" s="92"/>
    </row>
    <row r="55" spans="1:8" ht="18.75" x14ac:dyDescent="0.25">
      <c r="A55" s="83"/>
      <c r="B55" s="93" t="s">
        <v>207</v>
      </c>
      <c r="C55" s="89" t="s">
        <v>116</v>
      </c>
      <c r="D55" s="90">
        <v>513</v>
      </c>
      <c r="E55" s="90"/>
      <c r="F55" s="91"/>
      <c r="G55" s="98"/>
      <c r="H55" s="92"/>
    </row>
    <row r="56" spans="1:8" ht="18.75" x14ac:dyDescent="0.25">
      <c r="A56" s="83"/>
      <c r="B56" s="93" t="s">
        <v>206</v>
      </c>
      <c r="C56" s="89" t="s">
        <v>116</v>
      </c>
      <c r="D56" s="90">
        <v>1075</v>
      </c>
      <c r="E56" s="90"/>
      <c r="F56" s="91"/>
      <c r="G56" s="98"/>
      <c r="H56" s="92"/>
    </row>
    <row r="57" spans="1:8" ht="18.75" x14ac:dyDescent="0.25">
      <c r="A57" s="83"/>
      <c r="B57" s="93" t="s">
        <v>205</v>
      </c>
      <c r="C57" s="89" t="s">
        <v>116</v>
      </c>
      <c r="D57" s="90">
        <v>3250</v>
      </c>
      <c r="E57" s="90"/>
      <c r="F57" s="91"/>
      <c r="G57" s="98"/>
      <c r="H57" s="92"/>
    </row>
    <row r="58" spans="1:8" ht="18.75" x14ac:dyDescent="0.25">
      <c r="A58" s="83"/>
      <c r="B58" s="93" t="s">
        <v>204</v>
      </c>
      <c r="C58" s="89" t="s">
        <v>116</v>
      </c>
      <c r="D58" s="90">
        <v>2250</v>
      </c>
      <c r="E58" s="90"/>
      <c r="F58" s="91"/>
      <c r="G58" s="98"/>
      <c r="H58" s="92"/>
    </row>
    <row r="59" spans="1:8" ht="56.25" x14ac:dyDescent="0.25">
      <c r="A59" s="83" t="s">
        <v>203</v>
      </c>
      <c r="B59" s="107" t="s">
        <v>202</v>
      </c>
      <c r="C59" s="89"/>
      <c r="D59" s="89"/>
      <c r="E59" s="89"/>
      <c r="F59" s="93"/>
      <c r="G59" s="98"/>
      <c r="H59" s="92"/>
    </row>
    <row r="60" spans="1:8" ht="18.75" x14ac:dyDescent="0.25">
      <c r="A60" s="83"/>
      <c r="B60" s="93" t="s">
        <v>193</v>
      </c>
      <c r="C60" s="89" t="s">
        <v>64</v>
      </c>
      <c r="D60" s="90">
        <v>125</v>
      </c>
      <c r="E60" s="90"/>
      <c r="F60" s="91"/>
      <c r="G60" s="98"/>
      <c r="H60" s="92"/>
    </row>
    <row r="61" spans="1:8" ht="56.25" x14ac:dyDescent="0.25">
      <c r="A61" s="83" t="s">
        <v>201</v>
      </c>
      <c r="B61" s="107" t="s">
        <v>200</v>
      </c>
      <c r="C61" s="89"/>
      <c r="D61" s="89"/>
      <c r="E61" s="89"/>
      <c r="F61" s="93"/>
      <c r="G61" s="98"/>
      <c r="H61" s="92"/>
    </row>
    <row r="62" spans="1:8" ht="18.75" x14ac:dyDescent="0.25">
      <c r="A62" s="83"/>
      <c r="B62" s="93" t="s">
        <v>193</v>
      </c>
      <c r="C62" s="89" t="s">
        <v>64</v>
      </c>
      <c r="D62" s="90">
        <v>138</v>
      </c>
      <c r="E62" s="90"/>
      <c r="F62" s="91"/>
      <c r="G62" s="98"/>
      <c r="H62" s="92"/>
    </row>
    <row r="63" spans="1:8" ht="37.5" x14ac:dyDescent="0.25">
      <c r="A63" s="83" t="s">
        <v>199</v>
      </c>
      <c r="B63" s="107" t="s">
        <v>198</v>
      </c>
      <c r="C63" s="89"/>
      <c r="D63" s="89"/>
      <c r="E63" s="89"/>
      <c r="F63" s="93"/>
      <c r="G63" s="98"/>
      <c r="H63" s="92"/>
    </row>
    <row r="64" spans="1:8" ht="18.75" x14ac:dyDescent="0.25">
      <c r="A64" s="83"/>
      <c r="B64" s="93" t="s">
        <v>193</v>
      </c>
      <c r="C64" s="89" t="s">
        <v>64</v>
      </c>
      <c r="D64" s="90">
        <v>15</v>
      </c>
      <c r="E64" s="90"/>
      <c r="F64" s="91"/>
      <c r="G64" s="98"/>
      <c r="H64" s="92"/>
    </row>
    <row r="65" spans="1:8" ht="18.75" x14ac:dyDescent="0.25">
      <c r="A65" s="83"/>
      <c r="B65" s="93" t="s">
        <v>176</v>
      </c>
      <c r="C65" s="89" t="s">
        <v>64</v>
      </c>
      <c r="D65" s="90">
        <v>15</v>
      </c>
      <c r="E65" s="90"/>
      <c r="F65" s="91"/>
      <c r="G65" s="98"/>
      <c r="H65" s="92"/>
    </row>
    <row r="66" spans="1:8" ht="18.75" x14ac:dyDescent="0.25">
      <c r="A66" s="83" t="s">
        <v>197</v>
      </c>
      <c r="B66" s="93" t="s">
        <v>196</v>
      </c>
      <c r="C66" s="89"/>
      <c r="D66" s="89"/>
      <c r="E66" s="89"/>
      <c r="F66" s="93"/>
      <c r="G66" s="98"/>
      <c r="H66" s="92"/>
    </row>
    <row r="67" spans="1:8" ht="18.75" x14ac:dyDescent="0.25">
      <c r="A67" s="83"/>
      <c r="B67" s="93" t="s">
        <v>193</v>
      </c>
      <c r="C67" s="89" t="s">
        <v>64</v>
      </c>
      <c r="D67" s="90">
        <v>58</v>
      </c>
      <c r="E67" s="90"/>
      <c r="F67" s="91"/>
      <c r="G67" s="98"/>
      <c r="H67" s="92"/>
    </row>
    <row r="68" spans="1:8" ht="18.75" x14ac:dyDescent="0.25">
      <c r="A68" s="83"/>
      <c r="B68" s="93" t="s">
        <v>176</v>
      </c>
      <c r="C68" s="89" t="s">
        <v>64</v>
      </c>
      <c r="D68" s="90">
        <v>50</v>
      </c>
      <c r="E68" s="90"/>
      <c r="F68" s="91"/>
      <c r="G68" s="98"/>
      <c r="H68" s="92"/>
    </row>
    <row r="69" spans="1:8" ht="37.5" x14ac:dyDescent="0.25">
      <c r="A69" s="83" t="s">
        <v>195</v>
      </c>
      <c r="B69" s="107" t="s">
        <v>194</v>
      </c>
      <c r="C69" s="89"/>
      <c r="D69" s="89"/>
      <c r="E69" s="89"/>
      <c r="F69" s="93"/>
      <c r="G69" s="98"/>
      <c r="H69" s="92"/>
    </row>
    <row r="70" spans="1:8" ht="18.75" x14ac:dyDescent="0.25">
      <c r="A70" s="83"/>
      <c r="B70" s="93" t="s">
        <v>193</v>
      </c>
      <c r="C70" s="89" t="s">
        <v>64</v>
      </c>
      <c r="D70" s="90">
        <v>13</v>
      </c>
      <c r="E70" s="90"/>
      <c r="F70" s="91"/>
      <c r="G70" s="98"/>
      <c r="H70" s="92"/>
    </row>
    <row r="71" spans="1:8" ht="37.5" x14ac:dyDescent="0.25">
      <c r="A71" s="86" t="s">
        <v>192</v>
      </c>
      <c r="B71" s="107" t="s">
        <v>271</v>
      </c>
      <c r="C71" s="89"/>
      <c r="D71" s="89"/>
      <c r="E71" s="89"/>
      <c r="F71" s="93"/>
      <c r="G71" s="98"/>
      <c r="H71" s="92"/>
    </row>
    <row r="72" spans="1:8" ht="93.75" x14ac:dyDescent="0.25">
      <c r="A72" s="83" t="s">
        <v>191</v>
      </c>
      <c r="B72" s="107" t="s">
        <v>190</v>
      </c>
      <c r="C72" s="89"/>
      <c r="D72" s="89"/>
      <c r="E72" s="89"/>
      <c r="F72" s="93"/>
      <c r="G72" s="98"/>
      <c r="H72" s="92"/>
    </row>
    <row r="73" spans="1:8" ht="18.75" x14ac:dyDescent="0.25">
      <c r="A73" s="83"/>
      <c r="B73" s="93" t="s">
        <v>189</v>
      </c>
      <c r="C73" s="89" t="s">
        <v>116</v>
      </c>
      <c r="D73" s="90">
        <v>375</v>
      </c>
      <c r="E73" s="90"/>
      <c r="F73" s="91"/>
      <c r="G73" s="98"/>
      <c r="H73" s="92"/>
    </row>
    <row r="74" spans="1:8" ht="18.75" x14ac:dyDescent="0.25">
      <c r="A74" s="83"/>
      <c r="B74" s="93" t="s">
        <v>188</v>
      </c>
      <c r="C74" s="89" t="s">
        <v>116</v>
      </c>
      <c r="D74" s="90">
        <v>63</v>
      </c>
      <c r="E74" s="90"/>
      <c r="F74" s="91"/>
      <c r="G74" s="98"/>
      <c r="H74" s="92"/>
    </row>
    <row r="75" spans="1:8" ht="37.5" x14ac:dyDescent="0.25">
      <c r="A75" s="83" t="s">
        <v>187</v>
      </c>
      <c r="B75" s="107" t="s">
        <v>186</v>
      </c>
      <c r="C75" s="94"/>
      <c r="D75" s="94"/>
      <c r="E75" s="94"/>
      <c r="F75" s="93"/>
      <c r="G75" s="98"/>
      <c r="H75" s="92"/>
    </row>
    <row r="76" spans="1:8" ht="18.75" x14ac:dyDescent="0.25">
      <c r="A76" s="83"/>
      <c r="B76" s="93" t="s">
        <v>181</v>
      </c>
      <c r="C76" s="89" t="s">
        <v>116</v>
      </c>
      <c r="D76" s="90">
        <v>31</v>
      </c>
      <c r="E76" s="90"/>
      <c r="F76" s="91"/>
      <c r="G76" s="98"/>
      <c r="H76" s="92"/>
    </row>
    <row r="77" spans="1:8" ht="18.75" x14ac:dyDescent="0.25">
      <c r="A77" s="83"/>
      <c r="B77" s="93" t="s">
        <v>180</v>
      </c>
      <c r="C77" s="89" t="s">
        <v>116</v>
      </c>
      <c r="D77" s="90">
        <v>600</v>
      </c>
      <c r="E77" s="90"/>
      <c r="F77" s="91"/>
      <c r="G77" s="98"/>
      <c r="H77" s="92"/>
    </row>
    <row r="78" spans="1:8" ht="56.25" x14ac:dyDescent="0.25">
      <c r="A78" s="83" t="s">
        <v>185</v>
      </c>
      <c r="B78" s="107" t="s">
        <v>184</v>
      </c>
      <c r="C78" s="94"/>
      <c r="D78" s="94"/>
      <c r="E78" s="94"/>
      <c r="F78" s="93"/>
      <c r="G78" s="98"/>
      <c r="H78" s="92"/>
    </row>
    <row r="79" spans="1:8" ht="18.75" x14ac:dyDescent="0.25">
      <c r="A79" s="83"/>
      <c r="B79" s="93" t="s">
        <v>181</v>
      </c>
      <c r="C79" s="89" t="s">
        <v>64</v>
      </c>
      <c r="D79" s="90">
        <v>1</v>
      </c>
      <c r="E79" s="90"/>
      <c r="F79" s="91"/>
      <c r="G79" s="98"/>
      <c r="H79" s="92"/>
    </row>
    <row r="80" spans="1:8" ht="18.75" x14ac:dyDescent="0.25">
      <c r="A80" s="83"/>
      <c r="B80" s="93" t="s">
        <v>180</v>
      </c>
      <c r="C80" s="89" t="s">
        <v>64</v>
      </c>
      <c r="D80" s="90">
        <v>1</v>
      </c>
      <c r="E80" s="90"/>
      <c r="F80" s="91"/>
      <c r="G80" s="98"/>
      <c r="H80" s="92"/>
    </row>
    <row r="81" spans="1:8" ht="56.25" x14ac:dyDescent="0.25">
      <c r="A81" s="83" t="s">
        <v>183</v>
      </c>
      <c r="B81" s="107" t="s">
        <v>182</v>
      </c>
      <c r="C81" s="94"/>
      <c r="D81" s="94"/>
      <c r="E81" s="94"/>
      <c r="F81" s="93"/>
      <c r="G81" s="98"/>
      <c r="H81" s="92"/>
    </row>
    <row r="82" spans="1:8" ht="18.75" x14ac:dyDescent="0.25">
      <c r="A82" s="83"/>
      <c r="B82" s="93" t="s">
        <v>181</v>
      </c>
      <c r="C82" s="89" t="s">
        <v>64</v>
      </c>
      <c r="D82" s="90">
        <v>8</v>
      </c>
      <c r="E82" s="90"/>
      <c r="F82" s="91"/>
      <c r="G82" s="98"/>
      <c r="H82" s="92"/>
    </row>
    <row r="83" spans="1:8" ht="18.75" x14ac:dyDescent="0.25">
      <c r="A83" s="83"/>
      <c r="B83" s="93" t="s">
        <v>180</v>
      </c>
      <c r="C83" s="89" t="s">
        <v>64</v>
      </c>
      <c r="D83" s="90">
        <v>1</v>
      </c>
      <c r="E83" s="90"/>
      <c r="F83" s="91"/>
      <c r="G83" s="98"/>
      <c r="H83" s="92"/>
    </row>
    <row r="84" spans="1:8" ht="18.75" x14ac:dyDescent="0.25">
      <c r="A84" s="83" t="s">
        <v>179</v>
      </c>
      <c r="B84" s="93" t="s">
        <v>178</v>
      </c>
      <c r="C84" s="89"/>
      <c r="D84" s="89"/>
      <c r="E84" s="89"/>
      <c r="F84" s="93"/>
      <c r="G84" s="98"/>
      <c r="H84" s="92"/>
    </row>
    <row r="85" spans="1:8" ht="18.75" x14ac:dyDescent="0.25">
      <c r="A85" s="83"/>
      <c r="B85" s="93" t="s">
        <v>177</v>
      </c>
      <c r="C85" s="89" t="s">
        <v>64</v>
      </c>
      <c r="D85" s="90">
        <v>1</v>
      </c>
      <c r="E85" s="90"/>
      <c r="F85" s="91"/>
      <c r="G85" s="98"/>
      <c r="H85" s="92"/>
    </row>
    <row r="86" spans="1:8" ht="18.75" x14ac:dyDescent="0.25">
      <c r="A86" s="83"/>
      <c r="B86" s="93" t="s">
        <v>176</v>
      </c>
      <c r="C86" s="89" t="s">
        <v>64</v>
      </c>
      <c r="D86" s="90">
        <v>8</v>
      </c>
      <c r="E86" s="90"/>
      <c r="F86" s="91"/>
      <c r="G86" s="98"/>
      <c r="H86" s="92"/>
    </row>
    <row r="87" spans="1:8" ht="37.5" x14ac:dyDescent="0.25">
      <c r="A87" s="86" t="s">
        <v>175</v>
      </c>
      <c r="B87" s="107" t="s">
        <v>272</v>
      </c>
      <c r="C87" s="89"/>
      <c r="D87" s="89"/>
      <c r="E87" s="89"/>
      <c r="F87" s="93"/>
      <c r="G87" s="98"/>
      <c r="H87" s="92"/>
    </row>
    <row r="88" spans="1:8" ht="131.25" x14ac:dyDescent="0.25">
      <c r="A88" s="83" t="s">
        <v>174</v>
      </c>
      <c r="B88" s="107" t="s">
        <v>173</v>
      </c>
      <c r="C88" s="89"/>
      <c r="D88" s="89"/>
      <c r="E88" s="89"/>
      <c r="F88" s="93"/>
      <c r="G88" s="98"/>
      <c r="H88" s="92"/>
    </row>
    <row r="89" spans="1:8" ht="18.75" x14ac:dyDescent="0.25">
      <c r="A89" s="83"/>
      <c r="B89" s="93" t="s">
        <v>172</v>
      </c>
      <c r="C89" s="89" t="s">
        <v>116</v>
      </c>
      <c r="D89" s="90">
        <v>500</v>
      </c>
      <c r="E89" s="90"/>
      <c r="F89" s="91"/>
      <c r="G89" s="98"/>
      <c r="H89" s="92"/>
    </row>
    <row r="90" spans="1:8" ht="56.25" x14ac:dyDescent="0.25">
      <c r="A90" s="83" t="s">
        <v>171</v>
      </c>
      <c r="B90" s="107" t="s">
        <v>170</v>
      </c>
      <c r="C90" s="89"/>
      <c r="D90" s="89"/>
      <c r="E90" s="89"/>
      <c r="F90" s="93"/>
      <c r="G90" s="98"/>
      <c r="H90" s="92"/>
    </row>
    <row r="91" spans="1:8" ht="18.75" x14ac:dyDescent="0.25">
      <c r="A91" s="83"/>
      <c r="B91" s="93" t="s">
        <v>169</v>
      </c>
      <c r="C91" s="89" t="s">
        <v>116</v>
      </c>
      <c r="D91" s="90">
        <v>25</v>
      </c>
      <c r="E91" s="90"/>
      <c r="F91" s="91"/>
      <c r="G91" s="98"/>
      <c r="H91" s="92"/>
    </row>
    <row r="92" spans="1:8" ht="18.75" x14ac:dyDescent="0.25">
      <c r="A92" s="83"/>
      <c r="B92" s="93" t="s">
        <v>168</v>
      </c>
      <c r="C92" s="89" t="s">
        <v>116</v>
      </c>
      <c r="D92" s="90">
        <v>250</v>
      </c>
      <c r="E92" s="90"/>
      <c r="F92" s="91"/>
      <c r="G92" s="98"/>
      <c r="H92" s="92"/>
    </row>
    <row r="93" spans="1:8" ht="18.75" x14ac:dyDescent="0.25">
      <c r="A93" s="83"/>
      <c r="B93" s="93" t="s">
        <v>167</v>
      </c>
      <c r="C93" s="89" t="s">
        <v>116</v>
      </c>
      <c r="D93" s="90">
        <v>750</v>
      </c>
      <c r="E93" s="90"/>
      <c r="F93" s="91"/>
      <c r="G93" s="98"/>
      <c r="H93" s="92"/>
    </row>
    <row r="94" spans="1:8" ht="18.75" x14ac:dyDescent="0.25">
      <c r="A94" s="83"/>
      <c r="B94" s="93" t="s">
        <v>166</v>
      </c>
      <c r="C94" s="89" t="s">
        <v>116</v>
      </c>
      <c r="D94" s="90">
        <v>563</v>
      </c>
      <c r="E94" s="90"/>
      <c r="F94" s="91"/>
      <c r="G94" s="98"/>
      <c r="H94" s="92"/>
    </row>
    <row r="95" spans="1:8" ht="18.75" x14ac:dyDescent="0.25">
      <c r="A95" s="83"/>
      <c r="B95" s="93" t="s">
        <v>165</v>
      </c>
      <c r="C95" s="89" t="s">
        <v>116</v>
      </c>
      <c r="D95" s="90">
        <v>250</v>
      </c>
      <c r="E95" s="90"/>
      <c r="F95" s="91"/>
      <c r="G95" s="98"/>
      <c r="H95" s="92"/>
    </row>
    <row r="96" spans="1:8" ht="18.75" x14ac:dyDescent="0.25">
      <c r="A96" s="83"/>
      <c r="B96" s="93" t="s">
        <v>164</v>
      </c>
      <c r="C96" s="89" t="s">
        <v>116</v>
      </c>
      <c r="D96" s="90">
        <v>100</v>
      </c>
      <c r="E96" s="90"/>
      <c r="F96" s="91"/>
      <c r="G96" s="98"/>
      <c r="H96" s="92"/>
    </row>
    <row r="97" spans="1:8" ht="37.5" x14ac:dyDescent="0.25">
      <c r="A97" s="83" t="s">
        <v>163</v>
      </c>
      <c r="B97" s="107" t="s">
        <v>162</v>
      </c>
      <c r="C97" s="89"/>
      <c r="D97" s="89"/>
      <c r="E97" s="89"/>
      <c r="F97" s="93"/>
      <c r="G97" s="98"/>
      <c r="H97" s="92"/>
    </row>
    <row r="98" spans="1:8" ht="18.75" x14ac:dyDescent="0.25">
      <c r="A98" s="83"/>
      <c r="B98" s="93" t="s">
        <v>161</v>
      </c>
      <c r="C98" s="89" t="s">
        <v>64</v>
      </c>
      <c r="D98" s="90">
        <v>1</v>
      </c>
      <c r="E98" s="90"/>
      <c r="F98" s="91"/>
      <c r="G98" s="98"/>
      <c r="H98" s="92"/>
    </row>
    <row r="99" spans="1:8" ht="18.75" x14ac:dyDescent="0.25">
      <c r="A99" s="83" t="s">
        <v>160</v>
      </c>
      <c r="B99" s="93" t="s">
        <v>159</v>
      </c>
      <c r="C99" s="89" t="s">
        <v>116</v>
      </c>
      <c r="D99" s="90">
        <v>13</v>
      </c>
      <c r="E99" s="90"/>
      <c r="F99" s="91"/>
      <c r="G99" s="98"/>
      <c r="H99" s="92"/>
    </row>
    <row r="100" spans="1:8" ht="37.5" x14ac:dyDescent="0.25">
      <c r="A100" s="83" t="s">
        <v>158</v>
      </c>
      <c r="B100" s="107" t="s">
        <v>157</v>
      </c>
      <c r="C100" s="89"/>
      <c r="D100" s="89"/>
      <c r="E100" s="89"/>
      <c r="F100" s="93"/>
      <c r="G100" s="98"/>
      <c r="H100" s="92"/>
    </row>
    <row r="101" spans="1:8" ht="18.75" x14ac:dyDescent="0.25">
      <c r="A101" s="83"/>
      <c r="B101" s="93" t="s">
        <v>156</v>
      </c>
      <c r="C101" s="89" t="s">
        <v>64</v>
      </c>
      <c r="D101" s="90">
        <v>5</v>
      </c>
      <c r="E101" s="90"/>
      <c r="F101" s="91"/>
      <c r="G101" s="98"/>
      <c r="H101" s="92"/>
    </row>
    <row r="102" spans="1:8" ht="18.75" x14ac:dyDescent="0.25">
      <c r="A102" s="83" t="s">
        <v>155</v>
      </c>
      <c r="B102" s="93" t="s">
        <v>154</v>
      </c>
      <c r="C102" s="89"/>
      <c r="D102" s="89"/>
      <c r="E102" s="89"/>
      <c r="F102" s="93"/>
      <c r="G102" s="98"/>
      <c r="H102" s="92"/>
    </row>
    <row r="103" spans="1:8" ht="18.75" x14ac:dyDescent="0.25">
      <c r="A103" s="83"/>
      <c r="B103" s="93" t="s">
        <v>153</v>
      </c>
      <c r="C103" s="89" t="s">
        <v>64</v>
      </c>
      <c r="D103" s="90">
        <v>5</v>
      </c>
      <c r="E103" s="90"/>
      <c r="F103" s="91"/>
      <c r="G103" s="98"/>
      <c r="H103" s="92"/>
    </row>
    <row r="104" spans="1:8" ht="37.5" x14ac:dyDescent="0.25">
      <c r="A104" s="83" t="s">
        <v>152</v>
      </c>
      <c r="B104" s="107" t="s">
        <v>151</v>
      </c>
      <c r="C104" s="89" t="s">
        <v>64</v>
      </c>
      <c r="D104" s="90">
        <v>20</v>
      </c>
      <c r="E104" s="90"/>
      <c r="F104" s="91"/>
      <c r="G104" s="98"/>
      <c r="H104" s="92"/>
    </row>
    <row r="105" spans="1:8" ht="18.75" x14ac:dyDescent="0.25">
      <c r="A105" s="86" t="s">
        <v>150</v>
      </c>
      <c r="B105" s="109" t="s">
        <v>149</v>
      </c>
      <c r="C105" s="89"/>
      <c r="D105" s="89"/>
      <c r="E105" s="89"/>
      <c r="F105" s="93"/>
      <c r="G105" s="98"/>
      <c r="H105" s="92"/>
    </row>
    <row r="106" spans="1:8" ht="37.5" x14ac:dyDescent="0.25">
      <c r="A106" s="83"/>
      <c r="B106" s="107" t="s">
        <v>273</v>
      </c>
      <c r="C106" s="89"/>
      <c r="D106" s="89"/>
      <c r="E106" s="89"/>
      <c r="F106" s="93"/>
      <c r="G106" s="98"/>
      <c r="H106" s="92"/>
    </row>
    <row r="107" spans="1:8" ht="56.25" x14ac:dyDescent="0.25">
      <c r="A107" s="83" t="s">
        <v>148</v>
      </c>
      <c r="B107" s="107" t="s">
        <v>147</v>
      </c>
      <c r="C107" s="89"/>
      <c r="D107" s="89"/>
      <c r="E107" s="89"/>
      <c r="F107" s="93"/>
      <c r="G107" s="98"/>
      <c r="H107" s="92"/>
    </row>
    <row r="108" spans="1:8" ht="18.75" x14ac:dyDescent="0.25">
      <c r="A108" s="83"/>
      <c r="B108" s="93" t="s">
        <v>113</v>
      </c>
      <c r="C108" s="89" t="s">
        <v>116</v>
      </c>
      <c r="D108" s="90">
        <v>13</v>
      </c>
      <c r="E108" s="90"/>
      <c r="F108" s="91"/>
      <c r="G108" s="98"/>
      <c r="H108" s="92"/>
    </row>
    <row r="109" spans="1:8" ht="18.75" x14ac:dyDescent="0.25">
      <c r="A109" s="83"/>
      <c r="B109" s="93" t="s">
        <v>146</v>
      </c>
      <c r="C109" s="89" t="s">
        <v>116</v>
      </c>
      <c r="D109" s="90">
        <v>938</v>
      </c>
      <c r="E109" s="90"/>
      <c r="F109" s="91"/>
      <c r="G109" s="98"/>
      <c r="H109" s="92"/>
    </row>
    <row r="110" spans="1:8" ht="18.75" x14ac:dyDescent="0.25">
      <c r="A110" s="83"/>
      <c r="B110" s="93" t="s">
        <v>145</v>
      </c>
      <c r="C110" s="89" t="s">
        <v>116</v>
      </c>
      <c r="D110" s="90">
        <v>94</v>
      </c>
      <c r="E110" s="90"/>
      <c r="F110" s="91"/>
      <c r="G110" s="98"/>
      <c r="H110" s="92"/>
    </row>
    <row r="111" spans="1:8" ht="18.75" x14ac:dyDescent="0.25">
      <c r="A111" s="83"/>
      <c r="B111" s="93" t="s">
        <v>144</v>
      </c>
      <c r="C111" s="89" t="s">
        <v>116</v>
      </c>
      <c r="D111" s="90">
        <v>125</v>
      </c>
      <c r="E111" s="90"/>
      <c r="F111" s="91"/>
      <c r="G111" s="98"/>
      <c r="H111" s="92"/>
    </row>
    <row r="112" spans="1:8" ht="37.5" x14ac:dyDescent="0.25">
      <c r="A112" s="83"/>
      <c r="B112" s="107" t="s">
        <v>274</v>
      </c>
      <c r="C112" s="89"/>
      <c r="D112" s="89"/>
      <c r="E112" s="89"/>
      <c r="F112" s="93"/>
      <c r="G112" s="98"/>
      <c r="H112" s="92"/>
    </row>
    <row r="113" spans="1:8" ht="37.5" x14ac:dyDescent="0.25">
      <c r="A113" s="83" t="s">
        <v>143</v>
      </c>
      <c r="B113" s="107" t="s">
        <v>142</v>
      </c>
      <c r="C113" s="89"/>
      <c r="D113" s="89"/>
      <c r="E113" s="89"/>
      <c r="F113" s="93"/>
      <c r="G113" s="98"/>
      <c r="H113" s="92"/>
    </row>
    <row r="114" spans="1:8" ht="18.75" x14ac:dyDescent="0.25">
      <c r="A114" s="83"/>
      <c r="B114" s="93" t="s">
        <v>141</v>
      </c>
      <c r="C114" s="89" t="s">
        <v>64</v>
      </c>
      <c r="D114" s="90">
        <v>14</v>
      </c>
      <c r="E114" s="90"/>
      <c r="F114" s="91"/>
      <c r="G114" s="98"/>
      <c r="H114" s="92"/>
    </row>
    <row r="115" spans="1:8" ht="18.75" x14ac:dyDescent="0.25">
      <c r="A115" s="83"/>
      <c r="B115" s="93" t="s">
        <v>137</v>
      </c>
      <c r="C115" s="89" t="s">
        <v>64</v>
      </c>
      <c r="D115" s="90">
        <v>1</v>
      </c>
      <c r="E115" s="90"/>
      <c r="F115" s="91"/>
      <c r="G115" s="98"/>
      <c r="H115" s="92"/>
    </row>
    <row r="116" spans="1:8" ht="37.5" x14ac:dyDescent="0.25">
      <c r="A116" s="83"/>
      <c r="B116" s="107" t="s">
        <v>275</v>
      </c>
      <c r="C116" s="89"/>
      <c r="D116" s="89"/>
      <c r="E116" s="89"/>
      <c r="F116" s="93"/>
      <c r="G116" s="98"/>
      <c r="H116" s="92"/>
    </row>
    <row r="117" spans="1:8" ht="112.5" x14ac:dyDescent="0.25">
      <c r="A117" s="83" t="s">
        <v>140</v>
      </c>
      <c r="B117" s="107" t="s">
        <v>139</v>
      </c>
      <c r="C117" s="89"/>
      <c r="D117" s="89"/>
      <c r="E117" s="89"/>
      <c r="F117" s="93"/>
      <c r="G117" s="98"/>
      <c r="H117" s="92"/>
    </row>
    <row r="118" spans="1:8" ht="18.75" x14ac:dyDescent="0.25">
      <c r="A118" s="83"/>
      <c r="B118" s="93" t="s">
        <v>138</v>
      </c>
      <c r="C118" s="89" t="s">
        <v>76</v>
      </c>
      <c r="D118" s="90">
        <v>23</v>
      </c>
      <c r="E118" s="90"/>
      <c r="F118" s="91"/>
      <c r="G118" s="98"/>
      <c r="H118" s="92"/>
    </row>
    <row r="119" spans="1:8" ht="18.75" x14ac:dyDescent="0.25">
      <c r="A119" s="83"/>
      <c r="B119" s="93" t="s">
        <v>137</v>
      </c>
      <c r="C119" s="89" t="s">
        <v>76</v>
      </c>
      <c r="D119" s="90">
        <v>1</v>
      </c>
      <c r="E119" s="90"/>
      <c r="F119" s="91"/>
      <c r="G119" s="98"/>
      <c r="H119" s="92"/>
    </row>
    <row r="120" spans="1:8" ht="37.5" x14ac:dyDescent="0.25">
      <c r="A120" s="83"/>
      <c r="B120" s="107" t="s">
        <v>276</v>
      </c>
      <c r="C120" s="89"/>
      <c r="D120" s="89"/>
      <c r="E120" s="89"/>
      <c r="F120" s="93"/>
      <c r="G120" s="98"/>
      <c r="H120" s="92"/>
    </row>
    <row r="121" spans="1:8" ht="56.25" x14ac:dyDescent="0.25">
      <c r="A121" s="83" t="s">
        <v>136</v>
      </c>
      <c r="B121" s="107" t="s">
        <v>135</v>
      </c>
      <c r="C121" s="89" t="s">
        <v>76</v>
      </c>
      <c r="D121" s="90">
        <v>1</v>
      </c>
      <c r="E121" s="90"/>
      <c r="F121" s="91"/>
      <c r="G121" s="98"/>
      <c r="H121" s="92"/>
    </row>
    <row r="122" spans="1:8" ht="37.5" x14ac:dyDescent="0.25">
      <c r="A122" s="86" t="s">
        <v>134</v>
      </c>
      <c r="B122" s="107" t="s">
        <v>277</v>
      </c>
      <c r="C122" s="89"/>
      <c r="D122" s="89"/>
      <c r="E122" s="89"/>
      <c r="F122" s="93"/>
      <c r="G122" s="98"/>
      <c r="H122" s="92"/>
    </row>
    <row r="123" spans="1:8" ht="18.75" x14ac:dyDescent="0.25">
      <c r="A123" s="83" t="s">
        <v>133</v>
      </c>
      <c r="B123" s="93" t="s">
        <v>132</v>
      </c>
      <c r="C123" s="89" t="s">
        <v>120</v>
      </c>
      <c r="D123" s="90">
        <v>5</v>
      </c>
      <c r="E123" s="90"/>
      <c r="F123" s="91"/>
      <c r="G123" s="98"/>
      <c r="H123" s="92"/>
    </row>
    <row r="124" spans="1:8" ht="18.75" x14ac:dyDescent="0.25">
      <c r="A124" s="83" t="s">
        <v>131</v>
      </c>
      <c r="B124" s="93" t="s">
        <v>130</v>
      </c>
      <c r="C124" s="89" t="s">
        <v>120</v>
      </c>
      <c r="D124" s="90">
        <v>33</v>
      </c>
      <c r="E124" s="90"/>
      <c r="F124" s="91"/>
      <c r="G124" s="98"/>
      <c r="H124" s="92"/>
    </row>
    <row r="125" spans="1:8" ht="18.75" x14ac:dyDescent="0.25">
      <c r="A125" s="83" t="s">
        <v>129</v>
      </c>
      <c r="B125" s="93" t="s">
        <v>128</v>
      </c>
      <c r="C125" s="89" t="s">
        <v>120</v>
      </c>
      <c r="D125" s="90">
        <v>3</v>
      </c>
      <c r="E125" s="90"/>
      <c r="F125" s="91"/>
      <c r="G125" s="98"/>
      <c r="H125" s="92"/>
    </row>
    <row r="126" spans="1:8" ht="75" x14ac:dyDescent="0.25">
      <c r="A126" s="83" t="s">
        <v>127</v>
      </c>
      <c r="B126" s="107" t="s">
        <v>126</v>
      </c>
      <c r="C126" s="89"/>
      <c r="D126" s="89"/>
      <c r="E126" s="89"/>
      <c r="F126" s="93"/>
      <c r="G126" s="98"/>
      <c r="H126" s="92"/>
    </row>
    <row r="127" spans="1:8" ht="18.75" x14ac:dyDescent="0.25">
      <c r="A127" s="83"/>
      <c r="B127" s="93" t="s">
        <v>125</v>
      </c>
      <c r="C127" s="89" t="s">
        <v>116</v>
      </c>
      <c r="D127" s="90">
        <v>140</v>
      </c>
      <c r="E127" s="90"/>
      <c r="F127" s="91"/>
      <c r="G127" s="98"/>
      <c r="H127" s="92"/>
    </row>
    <row r="128" spans="1:8" ht="18.75" x14ac:dyDescent="0.25">
      <c r="A128" s="83"/>
      <c r="B128" s="93" t="s">
        <v>124</v>
      </c>
      <c r="C128" s="89" t="s">
        <v>116</v>
      </c>
      <c r="D128" s="90">
        <v>388</v>
      </c>
      <c r="E128" s="90"/>
      <c r="F128" s="91"/>
      <c r="G128" s="98"/>
      <c r="H128" s="92"/>
    </row>
    <row r="129" spans="1:8" ht="18.75" x14ac:dyDescent="0.25">
      <c r="A129" s="83"/>
      <c r="B129" s="93" t="s">
        <v>123</v>
      </c>
      <c r="C129" s="89" t="s">
        <v>116</v>
      </c>
      <c r="D129" s="90">
        <v>875</v>
      </c>
      <c r="E129" s="90"/>
      <c r="F129" s="91"/>
      <c r="G129" s="98"/>
      <c r="H129" s="92"/>
    </row>
    <row r="130" spans="1:8" ht="37.5" x14ac:dyDescent="0.25">
      <c r="A130" s="83" t="s">
        <v>122</v>
      </c>
      <c r="B130" s="107" t="s">
        <v>121</v>
      </c>
      <c r="C130" s="89" t="s">
        <v>120</v>
      </c>
      <c r="D130" s="90">
        <v>20</v>
      </c>
      <c r="E130" s="90"/>
      <c r="F130" s="91"/>
      <c r="G130" s="98"/>
      <c r="H130" s="92"/>
    </row>
    <row r="131" spans="1:8" ht="37.5" x14ac:dyDescent="0.25">
      <c r="A131" s="86" t="s">
        <v>119</v>
      </c>
      <c r="B131" s="107" t="s">
        <v>278</v>
      </c>
      <c r="C131" s="89"/>
      <c r="D131" s="89"/>
      <c r="E131" s="89"/>
      <c r="F131" s="93"/>
      <c r="G131" s="98"/>
      <c r="H131" s="92"/>
    </row>
    <row r="132" spans="1:8" ht="112.5" x14ac:dyDescent="0.25">
      <c r="A132" s="83" t="s">
        <v>118</v>
      </c>
      <c r="B132" s="107" t="s">
        <v>117</v>
      </c>
      <c r="C132" s="89"/>
      <c r="D132" s="89"/>
      <c r="E132" s="89"/>
      <c r="F132" s="93"/>
      <c r="G132" s="98"/>
      <c r="H132" s="92"/>
    </row>
    <row r="133" spans="1:8" ht="18.75" x14ac:dyDescent="0.25">
      <c r="A133" s="83"/>
      <c r="B133" s="93" t="s">
        <v>113</v>
      </c>
      <c r="C133" s="89" t="s">
        <v>116</v>
      </c>
      <c r="D133" s="90">
        <v>1000</v>
      </c>
      <c r="E133" s="90"/>
      <c r="F133" s="91"/>
      <c r="G133" s="98"/>
      <c r="H133" s="92"/>
    </row>
    <row r="134" spans="1:8" ht="56.25" x14ac:dyDescent="0.25">
      <c r="A134" s="83" t="s">
        <v>115</v>
      </c>
      <c r="B134" s="107" t="s">
        <v>114</v>
      </c>
      <c r="C134" s="89"/>
      <c r="D134" s="89"/>
      <c r="E134" s="89"/>
      <c r="F134" s="93"/>
      <c r="G134" s="98"/>
      <c r="H134" s="92"/>
    </row>
    <row r="135" spans="1:8" ht="18.75" x14ac:dyDescent="0.25">
      <c r="A135" s="83"/>
      <c r="B135" s="93" t="s">
        <v>113</v>
      </c>
      <c r="C135" s="89" t="s">
        <v>64</v>
      </c>
      <c r="D135" s="90">
        <v>4</v>
      </c>
      <c r="E135" s="90"/>
      <c r="F135" s="91"/>
      <c r="G135" s="98"/>
      <c r="H135" s="92"/>
    </row>
    <row r="136" spans="1:8" ht="37.5" x14ac:dyDescent="0.25">
      <c r="A136" s="83" t="s">
        <v>112</v>
      </c>
      <c r="B136" s="107" t="s">
        <v>111</v>
      </c>
      <c r="C136" s="89" t="s">
        <v>64</v>
      </c>
      <c r="D136" s="90">
        <v>1</v>
      </c>
      <c r="E136" s="90"/>
      <c r="F136" s="91"/>
      <c r="G136" s="98"/>
      <c r="H136" s="92"/>
    </row>
    <row r="137" spans="1:8" ht="18.75" x14ac:dyDescent="0.25">
      <c r="A137" s="83"/>
      <c r="B137" s="107"/>
      <c r="C137" s="89"/>
      <c r="D137" s="90"/>
      <c r="E137" s="90"/>
      <c r="F137" s="91"/>
      <c r="G137" s="98"/>
      <c r="H137" s="92"/>
    </row>
    <row r="138" spans="1:8" ht="18.75" x14ac:dyDescent="0.25">
      <c r="A138" s="83"/>
      <c r="B138" s="110" t="s">
        <v>110</v>
      </c>
      <c r="C138" s="95"/>
      <c r="D138" s="89"/>
      <c r="E138" s="89"/>
      <c r="F138" s="95"/>
      <c r="G138" s="98"/>
      <c r="H138" s="92"/>
    </row>
    <row r="139" spans="1:8" ht="18.75" x14ac:dyDescent="0.25">
      <c r="A139" s="83"/>
      <c r="B139" s="105" t="s">
        <v>109</v>
      </c>
      <c r="C139" s="89"/>
      <c r="D139" s="89"/>
      <c r="E139" s="89"/>
      <c r="F139" s="93"/>
      <c r="G139" s="98"/>
      <c r="H139" s="92"/>
    </row>
    <row r="140" spans="1:8" ht="18.75" x14ac:dyDescent="0.25">
      <c r="A140" s="83"/>
      <c r="B140" s="105" t="s">
        <v>108</v>
      </c>
      <c r="C140" s="89"/>
      <c r="D140" s="89"/>
      <c r="E140" s="89"/>
      <c r="F140" s="93"/>
      <c r="G140" s="98"/>
      <c r="H140" s="92"/>
    </row>
    <row r="141" spans="1:8" ht="37.5" x14ac:dyDescent="0.25">
      <c r="A141" s="83"/>
      <c r="B141" s="107" t="s">
        <v>279</v>
      </c>
      <c r="C141" s="89"/>
      <c r="D141" s="89"/>
      <c r="E141" s="89"/>
      <c r="F141" s="93"/>
      <c r="G141" s="98"/>
      <c r="H141" s="92"/>
    </row>
    <row r="142" spans="1:8" ht="112.5" x14ac:dyDescent="0.25">
      <c r="A142" s="83" t="s">
        <v>107</v>
      </c>
      <c r="B142" s="107" t="s">
        <v>106</v>
      </c>
      <c r="C142" s="89"/>
      <c r="D142" s="89"/>
      <c r="E142" s="89"/>
      <c r="F142" s="93"/>
      <c r="G142" s="98"/>
      <c r="H142" s="92"/>
    </row>
    <row r="143" spans="1:8" ht="18.75" x14ac:dyDescent="0.25">
      <c r="A143" s="83"/>
      <c r="B143" s="93" t="s">
        <v>88</v>
      </c>
      <c r="C143" s="89" t="s">
        <v>67</v>
      </c>
      <c r="D143" s="90">
        <v>31</v>
      </c>
      <c r="E143" s="90"/>
      <c r="F143" s="91"/>
      <c r="G143" s="98"/>
      <c r="H143" s="92"/>
    </row>
    <row r="144" spans="1:8" ht="18.75" x14ac:dyDescent="0.25">
      <c r="A144" s="83"/>
      <c r="B144" s="93" t="s">
        <v>100</v>
      </c>
      <c r="C144" s="89" t="s">
        <v>67</v>
      </c>
      <c r="D144" s="90">
        <v>119</v>
      </c>
      <c r="E144" s="90"/>
      <c r="F144" s="91"/>
      <c r="G144" s="98"/>
      <c r="H144" s="92"/>
    </row>
    <row r="145" spans="1:8" ht="18.75" x14ac:dyDescent="0.25">
      <c r="A145" s="83"/>
      <c r="B145" s="93" t="s">
        <v>99</v>
      </c>
      <c r="C145" s="89" t="s">
        <v>67</v>
      </c>
      <c r="D145" s="90">
        <v>6</v>
      </c>
      <c r="E145" s="90"/>
      <c r="F145" s="93"/>
      <c r="G145" s="98"/>
      <c r="H145" s="92"/>
    </row>
    <row r="146" spans="1:8" ht="37.5" x14ac:dyDescent="0.25">
      <c r="A146" s="83"/>
      <c r="B146" s="107" t="s">
        <v>280</v>
      </c>
      <c r="C146" s="89"/>
      <c r="D146" s="89"/>
      <c r="E146" s="89"/>
      <c r="F146" s="93"/>
      <c r="G146" s="98"/>
      <c r="H146" s="92"/>
    </row>
    <row r="147" spans="1:8" ht="112.5" x14ac:dyDescent="0.25">
      <c r="A147" s="83" t="s">
        <v>105</v>
      </c>
      <c r="B147" s="107" t="s">
        <v>104</v>
      </c>
      <c r="C147" s="89"/>
      <c r="D147" s="89"/>
      <c r="E147" s="89"/>
      <c r="F147" s="91"/>
      <c r="G147" s="98"/>
      <c r="H147" s="92"/>
    </row>
    <row r="148" spans="1:8" ht="18.75" x14ac:dyDescent="0.25">
      <c r="A148" s="83"/>
      <c r="B148" s="93" t="s">
        <v>103</v>
      </c>
      <c r="C148" s="89" t="s">
        <v>67</v>
      </c>
      <c r="D148" s="90">
        <v>125</v>
      </c>
      <c r="E148" s="90"/>
      <c r="F148" s="93"/>
      <c r="G148" s="98"/>
      <c r="H148" s="92"/>
    </row>
    <row r="149" spans="1:8" ht="37.5" x14ac:dyDescent="0.25">
      <c r="A149" s="83"/>
      <c r="B149" s="107" t="s">
        <v>281</v>
      </c>
      <c r="C149" s="89"/>
      <c r="D149" s="89"/>
      <c r="E149" s="89"/>
      <c r="F149" s="93"/>
      <c r="G149" s="98"/>
      <c r="H149" s="92"/>
    </row>
    <row r="150" spans="1:8" ht="56.25" x14ac:dyDescent="0.25">
      <c r="A150" s="83" t="s">
        <v>102</v>
      </c>
      <c r="B150" s="107" t="s">
        <v>101</v>
      </c>
      <c r="C150" s="89"/>
      <c r="D150" s="89"/>
      <c r="E150" s="89"/>
      <c r="F150" s="91"/>
      <c r="G150" s="98"/>
      <c r="H150" s="92"/>
    </row>
    <row r="151" spans="1:8" ht="18.75" x14ac:dyDescent="0.25">
      <c r="A151" s="83"/>
      <c r="B151" s="93" t="s">
        <v>88</v>
      </c>
      <c r="C151" s="89" t="s">
        <v>12</v>
      </c>
      <c r="D151" s="90">
        <v>3</v>
      </c>
      <c r="E151" s="90"/>
      <c r="F151" s="91"/>
      <c r="G151" s="98"/>
      <c r="H151" s="92"/>
    </row>
    <row r="152" spans="1:8" ht="18.75" x14ac:dyDescent="0.25">
      <c r="A152" s="83"/>
      <c r="B152" s="93" t="s">
        <v>100</v>
      </c>
      <c r="C152" s="89" t="s">
        <v>12</v>
      </c>
      <c r="D152" s="90">
        <v>9</v>
      </c>
      <c r="E152" s="90"/>
      <c r="F152" s="91"/>
      <c r="G152" s="98"/>
      <c r="H152" s="92"/>
    </row>
    <row r="153" spans="1:8" ht="18.75" x14ac:dyDescent="0.25">
      <c r="A153" s="83"/>
      <c r="B153" s="93" t="s">
        <v>99</v>
      </c>
      <c r="C153" s="89" t="s">
        <v>12</v>
      </c>
      <c r="D153" s="90">
        <v>1</v>
      </c>
      <c r="E153" s="90"/>
      <c r="F153" s="93"/>
      <c r="G153" s="98"/>
      <c r="H153" s="92"/>
    </row>
    <row r="154" spans="1:8" ht="56.25" x14ac:dyDescent="0.25">
      <c r="A154" s="83" t="s">
        <v>98</v>
      </c>
      <c r="B154" s="107" t="s">
        <v>97</v>
      </c>
      <c r="C154" s="89"/>
      <c r="D154" s="89"/>
      <c r="E154" s="89"/>
      <c r="F154" s="91"/>
      <c r="G154" s="98"/>
      <c r="H154" s="92"/>
    </row>
    <row r="155" spans="1:8" ht="18.75" x14ac:dyDescent="0.25">
      <c r="A155" s="83"/>
      <c r="B155" s="93" t="s">
        <v>73</v>
      </c>
      <c r="C155" s="89" t="s">
        <v>12</v>
      </c>
      <c r="D155" s="90">
        <v>6</v>
      </c>
      <c r="E155" s="90"/>
      <c r="F155" s="91"/>
      <c r="G155" s="98"/>
      <c r="H155" s="92"/>
    </row>
    <row r="156" spans="1:8" ht="18.75" x14ac:dyDescent="0.25">
      <c r="A156" s="83"/>
      <c r="B156" s="93" t="s">
        <v>96</v>
      </c>
      <c r="C156" s="89" t="s">
        <v>12</v>
      </c>
      <c r="D156" s="90">
        <v>1</v>
      </c>
      <c r="E156" s="90"/>
      <c r="F156" s="93"/>
      <c r="G156" s="98"/>
      <c r="H156" s="92"/>
    </row>
    <row r="157" spans="1:8" ht="56.25" x14ac:dyDescent="0.25">
      <c r="A157" s="83" t="s">
        <v>95</v>
      </c>
      <c r="B157" s="107" t="s">
        <v>94</v>
      </c>
      <c r="C157" s="89"/>
      <c r="D157" s="89"/>
      <c r="E157" s="89"/>
      <c r="F157" s="91"/>
      <c r="G157" s="98"/>
      <c r="H157" s="92"/>
    </row>
    <row r="158" spans="1:8" ht="18.75" x14ac:dyDescent="0.25">
      <c r="A158" s="83"/>
      <c r="B158" s="93" t="s">
        <v>93</v>
      </c>
      <c r="C158" s="89" t="s">
        <v>12</v>
      </c>
      <c r="D158" s="90">
        <v>1</v>
      </c>
      <c r="E158" s="90"/>
      <c r="F158" s="93"/>
      <c r="G158" s="98"/>
      <c r="H158" s="92"/>
    </row>
    <row r="159" spans="1:8" ht="56.25" x14ac:dyDescent="0.25">
      <c r="A159" s="83" t="s">
        <v>92</v>
      </c>
      <c r="B159" s="107" t="s">
        <v>91</v>
      </c>
      <c r="C159" s="89"/>
      <c r="D159" s="89"/>
      <c r="E159" s="89"/>
      <c r="F159" s="91"/>
      <c r="G159" s="98"/>
      <c r="H159" s="92"/>
    </row>
    <row r="160" spans="1:8" ht="18.75" x14ac:dyDescent="0.25">
      <c r="A160" s="83"/>
      <c r="B160" s="93" t="s">
        <v>73</v>
      </c>
      <c r="C160" s="89" t="s">
        <v>12</v>
      </c>
      <c r="D160" s="90">
        <v>4</v>
      </c>
      <c r="E160" s="90"/>
      <c r="F160" s="93"/>
      <c r="G160" s="98"/>
      <c r="H160" s="92"/>
    </row>
    <row r="161" spans="1:8" ht="112.5" x14ac:dyDescent="0.25">
      <c r="A161" s="83" t="s">
        <v>90</v>
      </c>
      <c r="B161" s="107" t="s">
        <v>89</v>
      </c>
      <c r="C161" s="89"/>
      <c r="D161" s="89"/>
      <c r="E161" s="89"/>
      <c r="F161" s="91"/>
      <c r="G161" s="98"/>
      <c r="H161" s="92"/>
    </row>
    <row r="162" spans="1:8" ht="18.75" x14ac:dyDescent="0.25">
      <c r="A162" s="83"/>
      <c r="B162" s="93" t="s">
        <v>88</v>
      </c>
      <c r="C162" s="89" t="s">
        <v>12</v>
      </c>
      <c r="D162" s="90">
        <v>1</v>
      </c>
      <c r="E162" s="90"/>
      <c r="F162" s="93"/>
      <c r="G162" s="98"/>
      <c r="H162" s="92"/>
    </row>
    <row r="163" spans="1:8" ht="75" x14ac:dyDescent="0.25">
      <c r="A163" s="83" t="s">
        <v>87</v>
      </c>
      <c r="B163" s="107" t="s">
        <v>86</v>
      </c>
      <c r="C163" s="89"/>
      <c r="D163" s="89"/>
      <c r="E163" s="89"/>
      <c r="F163" s="91"/>
      <c r="G163" s="98"/>
      <c r="H163" s="92"/>
    </row>
    <row r="164" spans="1:8" ht="18.75" x14ac:dyDescent="0.25">
      <c r="A164" s="83"/>
      <c r="B164" s="93" t="s">
        <v>73</v>
      </c>
      <c r="C164" s="89" t="s">
        <v>12</v>
      </c>
      <c r="D164" s="90">
        <v>10</v>
      </c>
      <c r="E164" s="90"/>
      <c r="F164" s="93"/>
      <c r="G164" s="98"/>
      <c r="H164" s="92"/>
    </row>
    <row r="165" spans="1:8" ht="37.5" x14ac:dyDescent="0.25">
      <c r="A165" s="83"/>
      <c r="B165" s="108" t="s">
        <v>282</v>
      </c>
      <c r="C165" s="89"/>
      <c r="D165" s="89"/>
      <c r="E165" s="89"/>
      <c r="F165" s="93"/>
      <c r="G165" s="98"/>
      <c r="H165" s="92"/>
    </row>
    <row r="166" spans="1:8" ht="112.5" x14ac:dyDescent="0.25">
      <c r="A166" s="83" t="s">
        <v>85</v>
      </c>
      <c r="B166" s="107" t="s">
        <v>84</v>
      </c>
      <c r="C166" s="89"/>
      <c r="D166" s="89"/>
      <c r="E166" s="89"/>
      <c r="F166" s="91"/>
      <c r="G166" s="98"/>
      <c r="H166" s="92"/>
    </row>
    <row r="167" spans="1:8" ht="18.75" x14ac:dyDescent="0.25">
      <c r="A167" s="83"/>
      <c r="B167" s="93" t="s">
        <v>83</v>
      </c>
      <c r="C167" s="89" t="s">
        <v>76</v>
      </c>
      <c r="D167" s="90">
        <v>3</v>
      </c>
      <c r="E167" s="90"/>
      <c r="F167" s="96"/>
      <c r="G167" s="98"/>
      <c r="H167" s="92"/>
    </row>
    <row r="168" spans="1:8" ht="112.5" x14ac:dyDescent="0.25">
      <c r="A168" s="83" t="s">
        <v>82</v>
      </c>
      <c r="B168" s="107" t="s">
        <v>81</v>
      </c>
      <c r="C168" s="89"/>
      <c r="D168" s="89"/>
      <c r="E168" s="89"/>
      <c r="F168" s="97"/>
      <c r="G168" s="98"/>
      <c r="H168" s="92"/>
    </row>
    <row r="169" spans="1:8" ht="18.75" x14ac:dyDescent="0.25">
      <c r="A169" s="83"/>
      <c r="B169" s="93" t="s">
        <v>80</v>
      </c>
      <c r="C169" s="89" t="s">
        <v>76</v>
      </c>
      <c r="D169" s="90">
        <v>2</v>
      </c>
      <c r="E169" s="90"/>
      <c r="F169" s="97"/>
      <c r="G169" s="98"/>
      <c r="H169" s="92"/>
    </row>
    <row r="170" spans="1:8" ht="18.75" x14ac:dyDescent="0.25">
      <c r="A170" s="83"/>
      <c r="B170" s="93" t="s">
        <v>79</v>
      </c>
      <c r="C170" s="89" t="s">
        <v>76</v>
      </c>
      <c r="D170" s="90">
        <v>1</v>
      </c>
      <c r="E170" s="90"/>
      <c r="F170" s="91"/>
      <c r="G170" s="98"/>
      <c r="H170" s="92"/>
    </row>
    <row r="171" spans="1:8" ht="93.75" x14ac:dyDescent="0.25">
      <c r="A171" s="83" t="s">
        <v>78</v>
      </c>
      <c r="B171" s="107" t="s">
        <v>77</v>
      </c>
      <c r="C171" s="89" t="s">
        <v>76</v>
      </c>
      <c r="D171" s="90">
        <v>1</v>
      </c>
      <c r="E171" s="90"/>
      <c r="F171" s="93"/>
      <c r="G171" s="98"/>
      <c r="H171" s="92"/>
    </row>
    <row r="172" spans="1:8" ht="56.25" x14ac:dyDescent="0.25">
      <c r="A172" s="83" t="s">
        <v>75</v>
      </c>
      <c r="B172" s="107" t="s">
        <v>74</v>
      </c>
      <c r="C172" s="89"/>
      <c r="D172" s="89"/>
      <c r="E172" s="89"/>
      <c r="F172" s="91"/>
      <c r="G172" s="98"/>
      <c r="H172" s="92"/>
    </row>
    <row r="173" spans="1:8" ht="18.75" x14ac:dyDescent="0.25">
      <c r="A173" s="83"/>
      <c r="B173" s="93" t="s">
        <v>73</v>
      </c>
      <c r="C173" s="89" t="s">
        <v>12</v>
      </c>
      <c r="D173" s="90">
        <v>4</v>
      </c>
      <c r="E173" s="90"/>
      <c r="F173" s="91"/>
      <c r="G173" s="98"/>
      <c r="H173" s="92"/>
    </row>
    <row r="174" spans="1:8" ht="56.25" x14ac:dyDescent="0.25">
      <c r="A174" s="83" t="s">
        <v>72</v>
      </c>
      <c r="B174" s="107" t="s">
        <v>71</v>
      </c>
      <c r="C174" s="89" t="s">
        <v>12</v>
      </c>
      <c r="D174" s="90">
        <v>1</v>
      </c>
      <c r="E174" s="90"/>
      <c r="F174" s="93"/>
      <c r="G174" s="98"/>
      <c r="H174" s="92"/>
    </row>
    <row r="175" spans="1:8" ht="37.5" x14ac:dyDescent="0.25">
      <c r="A175" s="84" t="s">
        <v>70</v>
      </c>
      <c r="B175" s="107" t="s">
        <v>69</v>
      </c>
      <c r="C175" s="89"/>
      <c r="D175" s="89"/>
      <c r="E175" s="89"/>
      <c r="F175" s="91"/>
      <c r="G175" s="98"/>
      <c r="H175" s="92"/>
    </row>
    <row r="176" spans="1:8" ht="18.75" x14ac:dyDescent="0.25">
      <c r="A176" s="84"/>
      <c r="B176" s="93" t="s">
        <v>68</v>
      </c>
      <c r="C176" s="89" t="s">
        <v>12</v>
      </c>
      <c r="D176" s="90">
        <v>5</v>
      </c>
      <c r="E176" s="90"/>
      <c r="F176" s="93"/>
      <c r="G176" s="98"/>
      <c r="H176" s="92"/>
    </row>
  </sheetData>
  <mergeCells count="2">
    <mergeCell ref="A2:H2"/>
    <mergeCell ref="A1:H1"/>
  </mergeCells>
  <printOptions horizontalCentered="1"/>
  <pageMargins left="0.25" right="0.25" top="0.25" bottom="0.5" header="0.25" footer="0.25"/>
  <pageSetup paperSize="9" scale="93" orientation="landscape"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Summery  1st IPC </vt:lpstr>
      <vt:lpstr>Plumbing Works (UGT)</vt:lpstr>
      <vt:lpstr>'Plumbing Works (UGT)'!Print_Area</vt:lpstr>
      <vt:lpstr>'Summery  1st IPC '!Print_Area</vt:lpstr>
      <vt:lpstr>'Plumbing Works (UGT)'!Print_Titles</vt:lpstr>
      <vt:lpstr>'Summery  1st IPC '!Print_Titles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TOTAL  CONSTRUCTION</dc:creator>
  <cp:lastModifiedBy>Pioneer Engineeering</cp:lastModifiedBy>
  <cp:lastPrinted>2021-10-14T12:40:59Z</cp:lastPrinted>
  <dcterms:created xsi:type="dcterms:W3CDTF">2015-05-18T06:02:54Z</dcterms:created>
  <dcterms:modified xsi:type="dcterms:W3CDTF">2021-10-14T12:41:08Z</dcterms:modified>
</cp:coreProperties>
</file>