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5" i="1" l="1"/>
  <c r="E11" i="1"/>
  <c r="I11" i="1"/>
  <c r="I10" i="1"/>
  <c r="C11" i="1"/>
  <c r="G7" i="1"/>
  <c r="F20" i="1" l="1"/>
  <c r="F21" i="1" l="1"/>
  <c r="F22" i="1"/>
  <c r="F23" i="1" l="1"/>
</calcChain>
</file>

<file path=xl/sharedStrings.xml><?xml version="1.0" encoding="utf-8"?>
<sst xmlns="http://schemas.openxmlformats.org/spreadsheetml/2006/main" count="19" uniqueCount="18">
  <si>
    <t>Contract Value</t>
  </si>
  <si>
    <t>Receiving details</t>
  </si>
  <si>
    <t>Payment</t>
  </si>
  <si>
    <t>Gross payment reeived</t>
  </si>
  <si>
    <t>Chq amount</t>
  </si>
  <si>
    <t>Receiving date</t>
  </si>
  <si>
    <t>Net Receivable amount</t>
  </si>
  <si>
    <t>Add Retention Money</t>
  </si>
  <si>
    <t>Total Payable Amount Rs</t>
  </si>
  <si>
    <t>Total receiving till todate</t>
  </si>
  <si>
    <t>Remarks</t>
  </si>
  <si>
    <t>Financial Summary for the project JS BANK The Forum Ma;;</t>
  </si>
  <si>
    <t>HVAC</t>
  </si>
  <si>
    <t>Plumbing</t>
  </si>
  <si>
    <t>Total Contract value</t>
  </si>
  <si>
    <t xml:space="preserve">Mobilization Amount
(20% of 12,527,962)
</t>
  </si>
  <si>
    <t>Tax 7.5% + 0.97%</t>
  </si>
  <si>
    <t>TC Margin 13.33% (on HVAC amount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</si>
</sst>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4" fontId="0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  <xf numFmtId="15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164" fontId="5" fillId="0" borderId="1" xfId="1" applyNumberFormat="1" applyFont="1" applyBorder="1"/>
    <xf numFmtId="43" fontId="0" fillId="0" borderId="1" xfId="0" applyNumberFormat="1" applyBorder="1"/>
    <xf numFmtId="164" fontId="0" fillId="0" borderId="1" xfId="1" applyNumberFormat="1" applyFont="1" applyFill="1" applyBorder="1" applyAlignment="1">
      <alignment horizontal="right" vertical="center"/>
    </xf>
    <xf numFmtId="164" fontId="0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0" borderId="3" xfId="1" applyNumberFormat="1" applyFont="1" applyBorder="1" applyAlignment="1"/>
    <xf numFmtId="164" fontId="2" fillId="0" borderId="4" xfId="1" applyNumberFormat="1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vertical="center" wrapText="1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abSelected="1" topLeftCell="A4" workbookViewId="0">
      <selection activeCell="F17" sqref="F17"/>
    </sheetView>
  </sheetViews>
  <sheetFormatPr defaultRowHeight="15" x14ac:dyDescent="0.25"/>
  <cols>
    <col min="1" max="1" width="12.7109375" customWidth="1"/>
    <col min="2" max="2" width="10.7109375" customWidth="1"/>
    <col min="3" max="3" width="16.5703125" customWidth="1"/>
    <col min="4" max="5" width="12.140625" customWidth="1"/>
    <col min="6" max="6" width="19.85546875" customWidth="1"/>
    <col min="7" max="7" width="15.85546875" customWidth="1"/>
    <col min="8" max="8" width="13.5703125" style="1" customWidth="1"/>
    <col min="9" max="10" width="9.140625" style="1"/>
    <col min="11" max="11" width="10.5703125" style="1" bestFit="1" customWidth="1"/>
    <col min="12" max="12" width="18.85546875" customWidth="1"/>
    <col min="13" max="13" width="13.140625" customWidth="1"/>
    <col min="14" max="14" width="8.5703125" customWidth="1"/>
    <col min="15" max="15" width="12.28515625" customWidth="1"/>
    <col min="16" max="16" width="14.5703125" customWidth="1"/>
  </cols>
  <sheetData>
    <row r="3" spans="1:16" ht="21" x14ac:dyDescent="0.35">
      <c r="A3" s="20" t="s">
        <v>11</v>
      </c>
      <c r="B3" s="21"/>
      <c r="C3" s="21"/>
      <c r="D3" s="21"/>
      <c r="E3" s="21"/>
      <c r="F3" s="21"/>
      <c r="G3" s="22"/>
    </row>
    <row r="4" spans="1:16" x14ac:dyDescent="0.25">
      <c r="F4" s="16" t="s">
        <v>0</v>
      </c>
      <c r="G4" s="17">
        <v>21000000</v>
      </c>
      <c r="H4"/>
      <c r="L4" s="1"/>
    </row>
    <row r="5" spans="1:16" x14ac:dyDescent="0.25">
      <c r="F5" s="16" t="s">
        <v>12</v>
      </c>
      <c r="G5" s="17">
        <v>10705307</v>
      </c>
      <c r="H5"/>
      <c r="L5" s="1"/>
    </row>
    <row r="6" spans="1:16" x14ac:dyDescent="0.25">
      <c r="F6" s="16" t="s">
        <v>13</v>
      </c>
      <c r="G6" s="17">
        <v>1822655</v>
      </c>
      <c r="H6"/>
      <c r="L6" s="1"/>
    </row>
    <row r="7" spans="1:16" x14ac:dyDescent="0.25">
      <c r="F7" s="16" t="s">
        <v>14</v>
      </c>
      <c r="G7" s="17">
        <f>G6+G5</f>
        <v>12527962</v>
      </c>
      <c r="H7"/>
      <c r="L7" s="1"/>
    </row>
    <row r="9" spans="1:16" ht="23.25" x14ac:dyDescent="0.35">
      <c r="A9" s="19" t="s">
        <v>1</v>
      </c>
      <c r="B9" s="19"/>
      <c r="C9" s="19"/>
      <c r="D9" s="19"/>
      <c r="E9" s="19"/>
      <c r="F9" s="19"/>
      <c r="G9" s="19"/>
    </row>
    <row r="10" spans="1:16" ht="110.25" x14ac:dyDescent="0.25">
      <c r="A10" s="13" t="s">
        <v>2</v>
      </c>
      <c r="B10" s="14" t="s">
        <v>5</v>
      </c>
      <c r="C10" s="14" t="s">
        <v>3</v>
      </c>
      <c r="D10" s="14" t="s">
        <v>17</v>
      </c>
      <c r="E10" s="14" t="s">
        <v>16</v>
      </c>
      <c r="F10" s="13" t="s">
        <v>4</v>
      </c>
      <c r="G10" s="13" t="s">
        <v>10</v>
      </c>
      <c r="I10" s="24">
        <f>7.5+0.97</f>
        <v>8.4700000000000006</v>
      </c>
      <c r="K10" s="14" t="s">
        <v>17</v>
      </c>
    </row>
    <row r="11" spans="1:16" ht="90" x14ac:dyDescent="0.25">
      <c r="A11" s="23" t="s">
        <v>15</v>
      </c>
      <c r="B11" s="6">
        <v>44217</v>
      </c>
      <c r="C11" s="12">
        <f>G7*20%</f>
        <v>2505592.4</v>
      </c>
      <c r="D11" s="12">
        <v>285403</v>
      </c>
      <c r="E11" s="12">
        <f>SUM(C11-D11)*8.47%</f>
        <v>188050.04218000002</v>
      </c>
      <c r="F11" s="12"/>
      <c r="G11" s="15"/>
      <c r="I11" s="1">
        <f>157174+30876</f>
        <v>188050</v>
      </c>
    </row>
    <row r="12" spans="1:16" x14ac:dyDescent="0.25">
      <c r="A12" s="11"/>
      <c r="B12" s="6"/>
      <c r="C12" s="12"/>
      <c r="D12" s="12"/>
      <c r="E12" s="12"/>
      <c r="F12" s="12"/>
      <c r="G12" s="15"/>
    </row>
    <row r="13" spans="1:16" x14ac:dyDescent="0.25">
      <c r="A13" s="11"/>
      <c r="B13" s="6"/>
      <c r="C13" s="12"/>
      <c r="D13" s="12"/>
      <c r="E13" s="12"/>
      <c r="F13" s="12"/>
      <c r="G13" s="15"/>
      <c r="K13" s="1">
        <v>2032139</v>
      </c>
      <c r="O13" s="1"/>
      <c r="P13" s="1"/>
    </row>
    <row r="14" spans="1:16" x14ac:dyDescent="0.25">
      <c r="A14" s="11"/>
      <c r="B14" s="6"/>
      <c r="C14" s="12"/>
      <c r="D14" s="12"/>
      <c r="E14" s="12"/>
      <c r="F14" s="12"/>
      <c r="G14" s="15"/>
      <c r="K14" s="1">
        <v>21795</v>
      </c>
      <c r="O14" s="1"/>
      <c r="P14" s="1"/>
    </row>
    <row r="15" spans="1:16" x14ac:dyDescent="0.25">
      <c r="A15" s="4"/>
      <c r="B15" s="4"/>
      <c r="C15" s="3"/>
      <c r="D15" s="3"/>
      <c r="E15" s="3"/>
      <c r="F15" s="3"/>
      <c r="G15" s="5"/>
      <c r="K15" s="1">
        <f>K13-K14</f>
        <v>2010344</v>
      </c>
      <c r="L15" s="1"/>
    </row>
    <row r="16" spans="1:16" x14ac:dyDescent="0.25">
      <c r="A16" s="4"/>
      <c r="B16" s="4"/>
      <c r="C16" s="3"/>
      <c r="D16" s="3"/>
      <c r="E16" s="3"/>
      <c r="F16" s="3"/>
      <c r="G16" s="4"/>
      <c r="O16" s="1"/>
      <c r="P16" s="1"/>
    </row>
    <row r="17" spans="1:13" x14ac:dyDescent="0.25">
      <c r="A17" s="4"/>
      <c r="B17" s="4"/>
      <c r="C17" s="3"/>
      <c r="D17" s="3"/>
      <c r="E17" s="3"/>
      <c r="F17" s="3"/>
      <c r="G17" s="5"/>
    </row>
    <row r="18" spans="1:13" x14ac:dyDescent="0.25">
      <c r="A18" s="4"/>
      <c r="B18" s="4"/>
      <c r="C18" s="3"/>
      <c r="D18" s="3"/>
      <c r="E18" s="3"/>
      <c r="F18" s="3"/>
      <c r="G18" s="4"/>
    </row>
    <row r="19" spans="1:13" x14ac:dyDescent="0.25">
      <c r="A19" s="4"/>
      <c r="B19" s="4"/>
      <c r="C19" s="4"/>
      <c r="D19" s="4"/>
      <c r="E19" s="4"/>
      <c r="F19" s="4"/>
      <c r="G19" s="4"/>
    </row>
    <row r="20" spans="1:13" ht="15.75" x14ac:dyDescent="0.25">
      <c r="A20" s="18" t="s">
        <v>9</v>
      </c>
      <c r="B20" s="18"/>
      <c r="C20" s="18"/>
      <c r="D20" s="18"/>
      <c r="E20" s="7"/>
      <c r="F20" s="8">
        <f>SUM(F11:F19)</f>
        <v>0</v>
      </c>
      <c r="G20" s="4"/>
    </row>
    <row r="21" spans="1:13" ht="15.75" x14ac:dyDescent="0.25">
      <c r="A21" s="18" t="s">
        <v>6</v>
      </c>
      <c r="B21" s="18"/>
      <c r="C21" s="18"/>
      <c r="D21" s="18"/>
      <c r="E21" s="7"/>
      <c r="F21" s="9" t="e">
        <f>#REF!-F20</f>
        <v>#REF!</v>
      </c>
      <c r="G21" s="3"/>
    </row>
    <row r="22" spans="1:13" ht="15.75" x14ac:dyDescent="0.25">
      <c r="A22" s="18" t="s">
        <v>7</v>
      </c>
      <c r="B22" s="18"/>
      <c r="C22" s="18"/>
      <c r="D22" s="18"/>
      <c r="E22" s="7"/>
      <c r="F22" s="9" t="e">
        <f>#REF!</f>
        <v>#REF!</v>
      </c>
      <c r="G22" s="4"/>
    </row>
    <row r="23" spans="1:13" ht="15.75" x14ac:dyDescent="0.25">
      <c r="A23" s="18" t="s">
        <v>8</v>
      </c>
      <c r="B23" s="18"/>
      <c r="C23" s="18"/>
      <c r="D23" s="18"/>
      <c r="E23" s="7"/>
      <c r="F23" s="9" t="e">
        <f>F22+F21</f>
        <v>#REF!</v>
      </c>
      <c r="G23" s="10"/>
      <c r="H23" s="2"/>
    </row>
    <row r="25" spans="1:13" x14ac:dyDescent="0.25">
      <c r="G25" s="2"/>
      <c r="H25" s="2"/>
    </row>
    <row r="26" spans="1:13" x14ac:dyDescent="0.25">
      <c r="L26" s="1"/>
    </row>
    <row r="28" spans="1:13" x14ac:dyDescent="0.25">
      <c r="L28" s="1"/>
      <c r="M28" s="1"/>
    </row>
    <row r="30" spans="1:13" x14ac:dyDescent="0.25">
      <c r="L30" s="1"/>
    </row>
  </sheetData>
  <mergeCells count="6">
    <mergeCell ref="A3:G3"/>
    <mergeCell ref="A21:D21"/>
    <mergeCell ref="A22:D22"/>
    <mergeCell ref="A23:D23"/>
    <mergeCell ref="A20:D20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2021-02-16T07:37:14Z</dcterms:modified>
</cp:coreProperties>
</file>