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e3xs\Desktop\AIR WAR COLLEGE\"/>
    </mc:Choice>
  </mc:AlternateContent>
  <bookViews>
    <workbookView xWindow="-120" yWindow="-120" windowWidth="20730" windowHeight="11160"/>
  </bookViews>
  <sheets>
    <sheet name="3rd Floor (2)" sheetId="1" r:id="rId1"/>
  </sheets>
  <definedNames>
    <definedName name="_xlnm.Print_Area" localSheetId="0">'3rd Floor (2)'!$A$1:$I$82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77" i="1" l="1"/>
  <c r="H76" i="1" l="1"/>
  <c r="G76" i="1"/>
  <c r="H75" i="1"/>
  <c r="G75" i="1"/>
  <c r="H74" i="1"/>
  <c r="G74" i="1"/>
  <c r="H73" i="1"/>
  <c r="I73" i="1" s="1"/>
  <c r="G73" i="1"/>
  <c r="H72" i="1"/>
  <c r="G72" i="1"/>
  <c r="I72" i="1" s="1"/>
  <c r="H71" i="1"/>
  <c r="G71" i="1"/>
  <c r="H70" i="1"/>
  <c r="G70" i="1"/>
  <c r="H69" i="1"/>
  <c r="I69" i="1" s="1"/>
  <c r="G69" i="1"/>
  <c r="I68" i="1"/>
  <c r="H68" i="1"/>
  <c r="G68" i="1"/>
  <c r="H66" i="1"/>
  <c r="G66" i="1"/>
  <c r="H64" i="1"/>
  <c r="G64" i="1"/>
  <c r="I64" i="1" s="1"/>
  <c r="H63" i="1"/>
  <c r="I63" i="1" s="1"/>
  <c r="G63" i="1"/>
  <c r="H60" i="1"/>
  <c r="G60" i="1"/>
  <c r="I59" i="1"/>
  <c r="H59" i="1"/>
  <c r="G59" i="1"/>
  <c r="H57" i="1"/>
  <c r="G57" i="1"/>
  <c r="H56" i="1"/>
  <c r="G56" i="1"/>
  <c r="H53" i="1"/>
  <c r="G53" i="1"/>
  <c r="H52" i="1"/>
  <c r="G52" i="1"/>
  <c r="I52" i="1" s="1"/>
  <c r="H49" i="1"/>
  <c r="I49" i="1" s="1"/>
  <c r="G49" i="1"/>
  <c r="H48" i="1"/>
  <c r="I48" i="1" s="1"/>
  <c r="G48" i="1"/>
  <c r="H45" i="1"/>
  <c r="I45" i="1" s="1"/>
  <c r="G45" i="1"/>
  <c r="H44" i="1"/>
  <c r="I44" i="1" s="1"/>
  <c r="G44" i="1"/>
  <c r="H41" i="1"/>
  <c r="G41" i="1"/>
  <c r="H40" i="1"/>
  <c r="G40" i="1"/>
  <c r="H39" i="1"/>
  <c r="I39" i="1" s="1"/>
  <c r="G39" i="1"/>
  <c r="H36" i="1"/>
  <c r="G36" i="1"/>
  <c r="H35" i="1"/>
  <c r="G35" i="1"/>
  <c r="H34" i="1"/>
  <c r="I34" i="1" s="1"/>
  <c r="G34" i="1"/>
  <c r="H33" i="1"/>
  <c r="G33" i="1"/>
  <c r="H30" i="1"/>
  <c r="G30" i="1"/>
  <c r="H29" i="1"/>
  <c r="G29" i="1"/>
  <c r="H28" i="1"/>
  <c r="G28" i="1"/>
  <c r="H26" i="1"/>
  <c r="I26" i="1" s="1"/>
  <c r="G26" i="1"/>
  <c r="H23" i="1"/>
  <c r="G23" i="1"/>
  <c r="H22" i="1"/>
  <c r="G22" i="1"/>
  <c r="H20" i="1"/>
  <c r="G20" i="1"/>
  <c r="I20" i="1" s="1"/>
  <c r="H18" i="1"/>
  <c r="G18" i="1"/>
  <c r="H16" i="1"/>
  <c r="G16" i="1"/>
  <c r="H13" i="1"/>
  <c r="I13" i="1" s="1"/>
  <c r="G13" i="1"/>
  <c r="H12" i="1"/>
  <c r="I12" i="1" s="1"/>
  <c r="G12" i="1"/>
  <c r="H11" i="1"/>
  <c r="I11" i="1" s="1"/>
  <c r="G11" i="1"/>
  <c r="H10" i="1"/>
  <c r="I10" i="1" s="1"/>
  <c r="G10" i="1"/>
  <c r="H9" i="1"/>
  <c r="I9" i="1" s="1"/>
  <c r="G9" i="1"/>
  <c r="I76" i="1" l="1"/>
  <c r="I75" i="1"/>
  <c r="I74" i="1"/>
  <c r="I71" i="1"/>
  <c r="I70" i="1"/>
  <c r="I66" i="1"/>
  <c r="I60" i="1"/>
  <c r="I57" i="1"/>
  <c r="I56" i="1"/>
  <c r="I53" i="1"/>
  <c r="I41" i="1"/>
  <c r="I40" i="1"/>
  <c r="I36" i="1"/>
  <c r="I35" i="1"/>
  <c r="I33" i="1"/>
  <c r="I30" i="1"/>
  <c r="I29" i="1"/>
  <c r="I28" i="1"/>
  <c r="I23" i="1"/>
  <c r="I22" i="1"/>
  <c r="I18" i="1"/>
  <c r="I16" i="1"/>
  <c r="I85" i="1" l="1"/>
  <c r="J78" i="1"/>
</calcChain>
</file>

<file path=xl/sharedStrings.xml><?xml version="1.0" encoding="utf-8"?>
<sst xmlns="http://schemas.openxmlformats.org/spreadsheetml/2006/main" count="158" uniqueCount="93">
  <si>
    <t>PAF AIR WAR COLLEGE, KARACHI</t>
  </si>
  <si>
    <t xml:space="preserve">                                                                           DATED: 15/09/2022</t>
  </si>
  <si>
    <t>BILL OF QUANTITIES FOR SUPPLY &amp; INSTALLATION AIR CONDITIONING WORK (3RD FLOOR)</t>
  </si>
  <si>
    <t>ITEM NO.</t>
  </si>
  <si>
    <t>DESCRIPTION</t>
  </si>
  <si>
    <t>QTY</t>
  </si>
  <si>
    <t>UNIT</t>
  </si>
  <si>
    <t>AIR CONDITIONING WORK</t>
  </si>
  <si>
    <t>SUPPLY &amp; INSTALLATION OF FAN COIL UNITS</t>
  </si>
  <si>
    <t xml:space="preserve">Supply &amp; Installation of Chilled Water Ducted Type Fan Coil Units as per schedule and specification </t>
  </si>
  <si>
    <t>a</t>
  </si>
  <si>
    <t>Ducted Fan Coil Unit 2.5 TR</t>
  </si>
  <si>
    <t>No</t>
  </si>
  <si>
    <t>b</t>
  </si>
  <si>
    <t>Ducted Fan Coil Unit 2.0 TR</t>
  </si>
  <si>
    <t>c</t>
  </si>
  <si>
    <t>Cassette Fan Coil Unit 1.0 TR</t>
  </si>
  <si>
    <t>Nos.</t>
  </si>
  <si>
    <t>d</t>
  </si>
  <si>
    <t>Cassette Fan Coil Unit 1.5 TR</t>
  </si>
  <si>
    <t>e</t>
  </si>
  <si>
    <t>G.I. Duct  &amp; Allied Works</t>
  </si>
  <si>
    <t>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  Gauge 26 = Duct size upto 12"                                                                                                               *-  Gauge 24 = Duct size 13" to 30"                                                                                                            *-  Gauge 22 = Duct size 31" to 60"                                                                                                             *-  Gauge 20 = Duct size 61" to 90"</t>
  </si>
  <si>
    <t xml:space="preserve">Supply &amp; Installation of Duct </t>
  </si>
  <si>
    <t>Sq. Ft</t>
  </si>
  <si>
    <r>
      <t xml:space="preserve">Supply and installation of 1” thick, 24 kg/m3 density </t>
    </r>
    <r>
      <rPr>
        <b/>
        <sz val="10"/>
        <color theme="1"/>
        <rFont val="Calibri"/>
        <family val="2"/>
        <scheme val="minor"/>
      </rPr>
      <t>Glass Wool Insulation</t>
    </r>
    <r>
      <rPr>
        <sz val="10"/>
        <color theme="1"/>
        <rFont val="Calibri"/>
        <family val="2"/>
        <scheme val="minor"/>
      </rPr>
      <t xml:space="preserve"> with 8 oz. Canvas cloth wrapping around duct with adhesive. All longitudinal and circumferential joints shall be sealed with 2” wide adhesive tape as specified in the specifications and shown on the drawing.</t>
    </r>
  </si>
  <si>
    <t>Supply &amp; Isnt: Glass Wool Insulation on Ducts</t>
  </si>
  <si>
    <r>
      <t xml:space="preserve">Supply &amp; Installation of 1” thick, 24 kg/m3 density </t>
    </r>
    <r>
      <rPr>
        <b/>
        <sz val="10"/>
        <color theme="1"/>
        <rFont val="Calibri"/>
        <family val="2"/>
        <scheme val="minor"/>
      </rPr>
      <t xml:space="preserve">Sound Liner </t>
    </r>
    <r>
      <rPr>
        <sz val="10"/>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</si>
  <si>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t xml:space="preserve">Sound Liner </t>
  </si>
  <si>
    <r>
      <t>Supply &amp; Installation of</t>
    </r>
    <r>
      <rPr>
        <b/>
        <sz val="10"/>
        <color theme="1"/>
        <rFont val="Calibri"/>
        <family val="2"/>
        <scheme val="minor"/>
      </rPr>
      <t xml:space="preserve"> Flexible duct connector</t>
    </r>
    <r>
      <rPr>
        <sz val="10"/>
        <color theme="1"/>
        <rFont val="Calibri"/>
        <family val="2"/>
        <scheme val="minor"/>
      </rPr>
      <t xml:space="preserve"> minimum 3" wide as shown in the drawings and directed by the engineer in charge.</t>
    </r>
  </si>
  <si>
    <t xml:space="preserve">Flexible Duct Connector </t>
  </si>
  <si>
    <t>RFt</t>
  </si>
  <si>
    <t>Duct Supports (Hanger, steel rods etc.) as per specs</t>
  </si>
  <si>
    <t>Job</t>
  </si>
  <si>
    <t>Air Devices</t>
  </si>
  <si>
    <r>
      <t xml:space="preserve">Supply &amp; Installation of opposed blade </t>
    </r>
    <r>
      <rPr>
        <b/>
        <sz val="10"/>
        <color theme="1"/>
        <rFont val="Calibri"/>
        <family val="2"/>
        <scheme val="minor"/>
      </rPr>
      <t>Volume Control Dampers</t>
    </r>
    <r>
      <rPr>
        <sz val="10"/>
        <color theme="1"/>
        <rFont val="Calibri"/>
        <family val="2"/>
        <scheme val="minor"/>
      </rPr>
      <t xml:space="preserve"> made from 16 SWG. G.I sheets as specified in the specifications, shown on the drawings.</t>
    </r>
  </si>
  <si>
    <t>VCDs</t>
  </si>
  <si>
    <r>
      <t>Supply &amp; installation of</t>
    </r>
    <r>
      <rPr>
        <b/>
        <sz val="10"/>
        <color theme="1"/>
        <rFont val="Calibri"/>
        <family val="2"/>
        <scheme val="minor"/>
      </rPr>
      <t xml:space="preserve"> Supply Air Diffusers / Return Air Grills  </t>
    </r>
    <r>
      <rPr>
        <sz val="10"/>
        <color theme="1"/>
        <rFont val="Calibri"/>
        <family val="2"/>
        <scheme val="minor"/>
      </rPr>
      <t>powder coated complete as specified in the specifications, shown on the drawing.</t>
    </r>
  </si>
  <si>
    <t>Supply Air Diffusers</t>
  </si>
  <si>
    <t>Supply Air Diffusers with Dampers</t>
  </si>
  <si>
    <t>Return Air Diffusers / Grills</t>
  </si>
  <si>
    <t>Supply, Installation of Seamless MS SCH 40 Pipes complete in all respect</t>
  </si>
  <si>
    <t xml:space="preserve">Supply &amp; installing seamless Schedule 40 pipe including all tees, bend, reducers, hangers etc. complete as specified in the specifications and directed by the engineer incharge. </t>
  </si>
  <si>
    <t>3/4'' Dia</t>
  </si>
  <si>
    <t>Rft</t>
  </si>
  <si>
    <t>1'' Dia</t>
  </si>
  <si>
    <t>1-1/4'' Dia</t>
  </si>
  <si>
    <t>Pipe Supports</t>
  </si>
  <si>
    <t>Lot</t>
  </si>
  <si>
    <t xml:space="preserve">Pipe Insulation </t>
  </si>
  <si>
    <r>
      <t>Supply &amp; installing pre-formed glass wool insulation 64 Kg/m</t>
    </r>
    <r>
      <rPr>
        <vertAlign val="superscript"/>
        <sz val="10"/>
        <rFont val="Calibri"/>
        <family val="2"/>
        <scheme val="minor"/>
      </rPr>
      <t>3</t>
    </r>
    <r>
      <rPr>
        <sz val="10"/>
        <rFont val="Calibri"/>
        <family val="2"/>
        <scheme val="minor"/>
      </rPr>
      <t xml:space="preserve"> density factory applied vapour barrier. Complete and directed by the engineer incharge.</t>
    </r>
  </si>
  <si>
    <t>VALVES WITH FITTING AND COMPLETE ACCESSORIES</t>
  </si>
  <si>
    <t>GATE VALVE</t>
  </si>
  <si>
    <t>Gate Valve 3/4''Ø</t>
  </si>
  <si>
    <t>NOS</t>
  </si>
  <si>
    <t>Gate Valve 1''Ø</t>
  </si>
  <si>
    <t>BALANCING  VALVES</t>
  </si>
  <si>
    <t>Balancing Valve 3/4''Ø</t>
  </si>
  <si>
    <t>Balancing Valve 1''Ø</t>
  </si>
  <si>
    <t>STRAINERS</t>
  </si>
  <si>
    <t>Strainer 3/4' Dia</t>
  </si>
  <si>
    <t>Strainer 1'' Dia</t>
  </si>
  <si>
    <t>2-WAY MOTORIZED VALVE (0~100% Modulation)</t>
  </si>
  <si>
    <t>3/4"</t>
  </si>
  <si>
    <t>1"</t>
  </si>
  <si>
    <t>METER AND GAUGES</t>
  </si>
  <si>
    <t>Temperature Gauge</t>
  </si>
  <si>
    <t>Pressure Gauges with Gauge Cock &amp; Outlet</t>
  </si>
  <si>
    <t>Drain Water System</t>
  </si>
  <si>
    <t>Supply, Installation, testing and commissioning of Condensate drain piping UPVC with 1/2" thick armaflex insulation or equivalent</t>
  </si>
  <si>
    <t>1-1/4" Dia</t>
  </si>
  <si>
    <t>RFT</t>
  </si>
  <si>
    <t>Drain Pipe Supports</t>
  </si>
  <si>
    <t>Balancing</t>
  </si>
  <si>
    <t>Air Balancing of the System with Reports</t>
  </si>
  <si>
    <t>Other</t>
  </si>
  <si>
    <t>Digital Decorative Themostate Controller (BMS Interfaceable)</t>
  </si>
  <si>
    <t>Control Wiring from Controller to sensor, motorized valve etc. (10 ~ 20' approximate)</t>
  </si>
  <si>
    <t>Electrical Connections of Fan Coil Unit</t>
  </si>
  <si>
    <t>Painting of all equipment and piping ,supports etc</t>
  </si>
  <si>
    <t>Dismentling of Installation of Ceiling for Isntallating Duct to new build partition rooms for reception and meetings</t>
  </si>
  <si>
    <t>Charts &amp; Tags</t>
  </si>
  <si>
    <t>Shop drawings</t>
  </si>
  <si>
    <t>As built Drawings 3 set and soft copy in CD</t>
  </si>
  <si>
    <t>Cost of testing, commissioning, balancing adjusting and handing over of the complete plant</t>
  </si>
  <si>
    <t>TOTAL COST</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</si>
  <si>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</si>
  <si>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Rates</t>
  </si>
  <si>
    <t>Amount</t>
  </si>
  <si>
    <t>Total Amount</t>
  </si>
  <si>
    <t>Material</t>
  </si>
  <si>
    <t>Labour</t>
  </si>
  <si>
    <t>Note: Only Income tax included other taxes will be charged seperately as per Govt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</si>
</sst>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6" formatCode="0.0"/>
  </numFmts>
  <fonts count="16" x14ac:knownFonts="1">
    <font>
      <sz val="10"/>
      <color rgb="FF000000"/>
      <name val="Times New Roman"/>
      <charset val="204"/>
    </font>
    <font>
      <b/>
      <sz val="10"/>
      <name val="Calibri"/>
      <family val="2"/>
      <scheme val="minor"/>
    </font>
    <font>
      <sz val="10"/>
      <color rgb="FF000000"/>
      <name val="Times New Roman"/>
      <family val="1"/>
    </font>
    <font>
      <sz val="10"/>
      <name val="Calibri"/>
      <family val="2"/>
      <scheme val="minor"/>
    </font>
    <font>
      <sz val="10"/>
      <color rgb="FF000000"/>
      <name val="Calibri"/>
      <family val="2"/>
      <scheme val="minor"/>
    </font>
    <font>
      <b/>
      <sz val="10"/>
      <color rgb="FF000000"/>
      <name val="Calibri"/>
      <family val="2"/>
      <scheme val="minor"/>
    </font>
    <font>
      <sz val="10"/>
      <color theme="1"/>
      <name val="Calibri"/>
      <family val="2"/>
      <scheme val="minor"/>
    </font>
    <font>
      <b/>
      <sz val="10"/>
      <color theme="1"/>
      <name val="Calibri"/>
      <family val="2"/>
      <scheme val="minor"/>
    </font>
    <font>
      <vertAlign val="superscript"/>
      <sz val="10"/>
      <name val="Calibri"/>
      <family val="2"/>
      <scheme val="minor"/>
    </font>
    <font>
      <b/>
      <sz val="12"/>
      <name val="Calibri"/>
      <family val="2"/>
      <scheme val="minor"/>
    </font>
    <font>
      <b/>
      <sz val="12"/>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b/>
      <u/>
      <sz val="14"/>
      <color rgb="FF000000"/>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2" fillId="0" borderId="0" applyFont="0" applyFill="0" applyBorder="0" applyAlignment="0" applyProtection="0"/>
  </cellStyleXfs>
  <cellXfs count="148">
    <xf numFmtId="0" fontId="0" fillId="0" borderId="0" xfId="0"/>
    <xf numFmtId="0" fontId="4" fillId="0" borderId="0" xfId="0" applyFont="1" applyAlignment="1">
      <alignment horizontal="left" vertical="top"/>
    </xf>
    <xf numFmtId="0" fontId="1" fillId="3" borderId="19" xfId="0" applyFont="1" applyFill="1" applyBorder="1" applyAlignment="1">
      <alignment horizontal="left" vertical="center" wrapText="1" inden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1"/>
    </xf>
    <xf numFmtId="164" fontId="4" fillId="3" borderId="20" xfId="1" applyNumberFormat="1" applyFont="1" applyFill="1" applyBorder="1" applyAlignment="1">
      <alignment horizontal="center" vertical="center" wrapText="1"/>
    </xf>
    <xf numFmtId="164" fontId="3" fillId="3" borderId="20" xfId="1" applyNumberFormat="1" applyFont="1" applyFill="1" applyBorder="1" applyAlignment="1">
      <alignment horizontal="center" vertical="center" wrapText="1"/>
    </xf>
    <xf numFmtId="164" fontId="3" fillId="3" borderId="21" xfId="1" applyNumberFormat="1" applyFont="1" applyFill="1" applyBorder="1" applyAlignment="1">
      <alignment horizontal="center" vertical="center" wrapText="1"/>
    </xf>
    <xf numFmtId="1" fontId="5" fillId="0" borderId="4" xfId="0" applyNumberFormat="1" applyFont="1" applyBorder="1" applyAlignment="1">
      <alignment horizontal="center" vertical="top" shrinkToFit="1"/>
    </xf>
    <xf numFmtId="0" fontId="3" fillId="0" borderId="10" xfId="0" applyFont="1" applyBorder="1" applyAlignment="1">
      <alignment horizontal="center" vertical="center" wrapText="1"/>
    </xf>
    <xf numFmtId="0" fontId="3" fillId="0" borderId="18" xfId="0" applyFont="1" applyBorder="1" applyAlignment="1">
      <alignment horizontal="left" vertical="center" wrapText="1"/>
    </xf>
    <xf numFmtId="1" fontId="4" fillId="0" borderId="18" xfId="0" applyNumberFormat="1" applyFont="1" applyBorder="1" applyAlignment="1">
      <alignment horizontal="left" vertical="center" indent="1" shrinkToFit="1"/>
    </xf>
    <xf numFmtId="0" fontId="3" fillId="0" borderId="18" xfId="0" applyFont="1" applyBorder="1" applyAlignment="1">
      <alignment horizontal="center" vertical="center" wrapText="1"/>
    </xf>
    <xf numFmtId="164" fontId="3" fillId="0" borderId="18" xfId="1" applyNumberFormat="1" applyFont="1" applyBorder="1" applyAlignment="1">
      <alignment horizontal="center" vertical="center" wrapText="1"/>
    </xf>
    <xf numFmtId="164" fontId="3" fillId="0" borderId="18" xfId="1" applyNumberFormat="1" applyFont="1" applyFill="1" applyBorder="1" applyAlignment="1">
      <alignment horizontal="center" vertical="center" wrapText="1"/>
    </xf>
    <xf numFmtId="164" fontId="3" fillId="0" borderId="24" xfId="1" applyNumberFormat="1" applyFont="1" applyBorder="1" applyAlignment="1">
      <alignment horizontal="center" vertical="center" wrapText="1"/>
    </xf>
    <xf numFmtId="0" fontId="3" fillId="0" borderId="11" xfId="0" applyFont="1" applyBorder="1" applyAlignment="1">
      <alignment horizontal="left" vertical="center" wrapText="1"/>
    </xf>
    <xf numFmtId="1" fontId="4" fillId="0" borderId="11" xfId="0" applyNumberFormat="1" applyFont="1" applyBorder="1" applyAlignment="1">
      <alignment horizontal="center" vertical="center" shrinkToFit="1"/>
    </xf>
    <xf numFmtId="0" fontId="3" fillId="0" borderId="11" xfId="0" applyFont="1" applyBorder="1" applyAlignment="1">
      <alignment horizontal="center" vertical="center" wrapText="1"/>
    </xf>
    <xf numFmtId="164" fontId="3" fillId="0" borderId="11" xfId="1" applyNumberFormat="1" applyFont="1" applyBorder="1" applyAlignment="1">
      <alignment horizontal="center" vertical="center" wrapText="1"/>
    </xf>
    <xf numFmtId="164" fontId="3" fillId="0" borderId="22" xfId="1" applyNumberFormat="1" applyFont="1" applyBorder="1" applyAlignment="1">
      <alignment horizontal="center" vertical="center" wrapText="1"/>
    </xf>
    <xf numFmtId="164" fontId="3" fillId="0" borderId="22" xfId="1" applyNumberFormat="1" applyFont="1" applyFill="1" applyBorder="1" applyAlignment="1">
      <alignment horizontal="center" vertical="center" wrapText="1"/>
    </xf>
    <xf numFmtId="164" fontId="3" fillId="0" borderId="23" xfId="1" applyNumberFormat="1" applyFont="1" applyBorder="1" applyAlignment="1">
      <alignment horizontal="center" vertical="center" wrapText="1"/>
    </xf>
    <xf numFmtId="164" fontId="4" fillId="0" borderId="0" xfId="0" applyNumberFormat="1" applyFont="1" applyAlignment="1">
      <alignment horizontal="left" vertical="top"/>
    </xf>
    <xf numFmtId="1" fontId="5" fillId="0" borderId="10" xfId="0" applyNumberFormat="1" applyFont="1" applyBorder="1" applyAlignment="1">
      <alignment horizontal="center" vertical="top" shrinkToFit="1"/>
    </xf>
    <xf numFmtId="0" fontId="1" fillId="4" borderId="15" xfId="0" applyFont="1" applyFill="1" applyBorder="1" applyAlignment="1">
      <alignment vertical="top" wrapText="1"/>
    </xf>
    <xf numFmtId="0" fontId="1" fillId="4" borderId="8" xfId="0" applyFont="1" applyFill="1" applyBorder="1" applyAlignment="1">
      <alignment vertical="top" wrapText="1"/>
    </xf>
    <xf numFmtId="164" fontId="3" fillId="4" borderId="8" xfId="1" applyNumberFormat="1" applyFont="1" applyFill="1" applyBorder="1" applyAlignment="1">
      <alignment horizontal="center" vertical="center" wrapText="1"/>
    </xf>
    <xf numFmtId="164" fontId="3" fillId="4" borderId="9" xfId="1" applyNumberFormat="1" applyFont="1" applyFill="1" applyBorder="1" applyAlignment="1">
      <alignment horizontal="center" vertical="center" wrapText="1"/>
    </xf>
    <xf numFmtId="0" fontId="4" fillId="0" borderId="10" xfId="0" applyFont="1" applyBorder="1" applyAlignment="1">
      <alignment horizontal="center" vertical="center" wrapText="1"/>
    </xf>
    <xf numFmtId="0" fontId="3" fillId="5" borderId="14" xfId="0" applyFont="1" applyFill="1" applyBorder="1" applyAlignment="1">
      <alignment horizontal="left" vertical="top" wrapText="1"/>
    </xf>
    <xf numFmtId="1" fontId="5" fillId="0" borderId="14" xfId="0" applyNumberFormat="1" applyFont="1" applyBorder="1" applyAlignment="1">
      <alignment horizontal="center" vertical="top" shrinkToFit="1"/>
    </xf>
    <xf numFmtId="0" fontId="3" fillId="0" borderId="14" xfId="0" applyFont="1" applyBorder="1" applyAlignment="1">
      <alignment horizontal="left" vertical="top" wrapText="1" indent="1"/>
    </xf>
    <xf numFmtId="164" fontId="3" fillId="0" borderId="14" xfId="1" applyNumberFormat="1" applyFont="1" applyBorder="1" applyAlignment="1">
      <alignment horizontal="center" vertical="center" wrapText="1"/>
    </xf>
    <xf numFmtId="164" fontId="3" fillId="0" borderId="25" xfId="1" applyNumberFormat="1" applyFont="1" applyBorder="1" applyAlignment="1">
      <alignment horizontal="center" vertical="center" wrapText="1"/>
    </xf>
    <xf numFmtId="0" fontId="4" fillId="0" borderId="7" xfId="0" applyFont="1" applyBorder="1" applyAlignment="1">
      <alignment horizontal="center" vertical="center" wrapText="1"/>
    </xf>
    <xf numFmtId="0" fontId="6" fillId="5" borderId="22" xfId="0" applyFont="1" applyFill="1" applyBorder="1" applyAlignment="1">
      <alignment horizontal="left" vertical="center" wrapText="1"/>
    </xf>
    <xf numFmtId="1" fontId="4" fillId="0" borderId="14" xfId="1" applyNumberFormat="1" applyFont="1" applyBorder="1" applyAlignment="1">
      <alignment horizontal="center" vertical="center" shrinkToFit="1"/>
    </xf>
    <xf numFmtId="0" fontId="3" fillId="0" borderId="14" xfId="0" applyFont="1" applyBorder="1" applyAlignment="1">
      <alignment horizontal="center" vertical="center" wrapText="1"/>
    </xf>
    <xf numFmtId="0" fontId="6" fillId="5" borderId="26" xfId="0" applyFont="1" applyFill="1" applyBorder="1" applyAlignment="1">
      <alignment horizontal="left" vertical="center" wrapText="1"/>
    </xf>
    <xf numFmtId="0" fontId="6" fillId="5" borderId="27" xfId="0" applyFont="1" applyFill="1" applyBorder="1" applyAlignment="1">
      <alignment horizontal="left" vertical="center" wrapText="1"/>
    </xf>
    <xf numFmtId="1" fontId="4" fillId="0" borderId="22" xfId="1" applyNumberFormat="1" applyFont="1" applyBorder="1" applyAlignment="1">
      <alignment horizontal="center" vertical="center" shrinkToFit="1"/>
    </xf>
    <xf numFmtId="0" fontId="3" fillId="0" borderId="22" xfId="0" applyFont="1" applyBorder="1" applyAlignment="1">
      <alignment horizontal="center" vertical="center" wrapText="1"/>
    </xf>
    <xf numFmtId="0" fontId="4" fillId="0" borderId="22" xfId="0" applyFont="1" applyBorder="1" applyAlignment="1">
      <alignment horizontal="left" vertical="top"/>
    </xf>
    <xf numFmtId="0" fontId="4" fillId="0" borderId="13" xfId="0" applyFont="1" applyBorder="1" applyAlignment="1">
      <alignment horizontal="center" vertical="center" wrapText="1"/>
    </xf>
    <xf numFmtId="0" fontId="6" fillId="5" borderId="28" xfId="0" applyFont="1" applyFill="1" applyBorder="1" applyAlignment="1">
      <alignment horizontal="left" vertical="center" wrapText="1"/>
    </xf>
    <xf numFmtId="0" fontId="4" fillId="0" borderId="19" xfId="0" applyFont="1" applyBorder="1" applyAlignment="1">
      <alignment horizontal="center" vertical="center" wrapText="1"/>
    </xf>
    <xf numFmtId="0" fontId="5" fillId="0" borderId="29" xfId="0" applyFont="1" applyBorder="1" applyAlignment="1">
      <alignment horizontal="center" vertical="center" wrapText="1"/>
    </xf>
    <xf numFmtId="0" fontId="1" fillId="4" borderId="30" xfId="0" applyFont="1" applyFill="1" applyBorder="1" applyAlignment="1">
      <alignment vertical="top" wrapText="1"/>
    </xf>
    <xf numFmtId="0" fontId="3" fillId="4" borderId="0" xfId="0" applyFont="1" applyFill="1" applyAlignment="1">
      <alignment vertical="top" wrapText="1"/>
    </xf>
    <xf numFmtId="0" fontId="1" fillId="4" borderId="0" xfId="0" applyFont="1" applyFill="1" applyAlignment="1">
      <alignment vertical="top" wrapText="1"/>
    </xf>
    <xf numFmtId="164" fontId="3" fillId="4" borderId="5" xfId="1" applyNumberFormat="1" applyFont="1" applyFill="1" applyBorder="1" applyAlignment="1">
      <alignment horizontal="center" vertical="center" wrapText="1"/>
    </xf>
    <xf numFmtId="164" fontId="3" fillId="4" borderId="6" xfId="1" applyNumberFormat="1" applyFont="1" applyFill="1" applyBorder="1" applyAlignment="1">
      <alignment horizontal="center" vertical="center" wrapText="1"/>
    </xf>
    <xf numFmtId="1" fontId="4" fillId="0" borderId="31" xfId="0" applyNumberFormat="1" applyFont="1" applyBorder="1" applyAlignment="1">
      <alignment horizontal="center" vertical="center" shrinkToFit="1"/>
    </xf>
    <xf numFmtId="0" fontId="3" fillId="0" borderId="32" xfId="0" applyFont="1" applyBorder="1" applyAlignment="1">
      <alignment horizontal="center" vertical="center" wrapText="1"/>
    </xf>
    <xf numFmtId="1" fontId="4" fillId="0" borderId="33" xfId="0" applyNumberFormat="1" applyFont="1" applyBorder="1" applyAlignment="1">
      <alignment horizontal="center" vertical="center" shrinkToFit="1"/>
    </xf>
    <xf numFmtId="1" fontId="4" fillId="0" borderId="22" xfId="0" applyNumberFormat="1" applyFont="1" applyBorder="1" applyAlignment="1">
      <alignment horizontal="center" vertical="center" shrinkToFit="1"/>
    </xf>
    <xf numFmtId="164" fontId="4" fillId="4" borderId="14" xfId="1" applyNumberFormat="1" applyFont="1" applyFill="1" applyBorder="1" applyAlignment="1">
      <alignment horizontal="center" vertical="center" wrapText="1"/>
    </xf>
    <xf numFmtId="164" fontId="4" fillId="4" borderId="25" xfId="1" applyNumberFormat="1" applyFont="1" applyFill="1" applyBorder="1" applyAlignment="1">
      <alignment horizontal="center" vertical="center" wrapText="1"/>
    </xf>
    <xf numFmtId="166" fontId="4" fillId="0" borderId="7" xfId="0" applyNumberFormat="1" applyFont="1" applyBorder="1" applyAlignment="1">
      <alignment horizontal="center" vertical="center" shrinkToFit="1"/>
    </xf>
    <xf numFmtId="0" fontId="1" fillId="5" borderId="22" xfId="0" applyFont="1" applyFill="1" applyBorder="1" applyAlignment="1">
      <alignment horizontal="left" vertical="top" wrapText="1"/>
    </xf>
    <xf numFmtId="164" fontId="4" fillId="5" borderId="22" xfId="1" applyNumberFormat="1" applyFont="1" applyFill="1" applyBorder="1" applyAlignment="1">
      <alignment horizontal="center" vertical="center" wrapText="1"/>
    </xf>
    <xf numFmtId="164" fontId="4" fillId="5" borderId="23" xfId="1" applyNumberFormat="1" applyFont="1" applyFill="1" applyBorder="1" applyAlignment="1">
      <alignment horizontal="center" vertical="center" wrapText="1"/>
    </xf>
    <xf numFmtId="0" fontId="4" fillId="0" borderId="7" xfId="0" applyFont="1" applyBorder="1" applyAlignment="1">
      <alignment horizontal="center" wrapText="1"/>
    </xf>
    <xf numFmtId="0" fontId="3" fillId="0" borderId="22" xfId="0" applyFont="1" applyBorder="1" applyAlignment="1">
      <alignment horizontal="left" vertical="top" wrapText="1"/>
    </xf>
    <xf numFmtId="1" fontId="3" fillId="0" borderId="22" xfId="0" applyNumberFormat="1" applyFont="1" applyBorder="1" applyAlignment="1">
      <alignment horizontal="center" vertical="center" shrinkToFit="1"/>
    </xf>
    <xf numFmtId="0" fontId="1" fillId="4" borderId="34" xfId="0" applyFont="1" applyFill="1" applyBorder="1" applyAlignment="1">
      <alignment vertical="top" wrapText="1"/>
    </xf>
    <xf numFmtId="0" fontId="1" fillId="4" borderId="20" xfId="0" applyFont="1" applyFill="1" applyBorder="1" applyAlignment="1">
      <alignment vertical="top" wrapText="1"/>
    </xf>
    <xf numFmtId="0" fontId="1" fillId="4" borderId="35" xfId="0" applyFont="1" applyFill="1" applyBorder="1" applyAlignment="1">
      <alignment vertical="top" wrapText="1"/>
    </xf>
    <xf numFmtId="164" fontId="4" fillId="4" borderId="11" xfId="1" applyNumberFormat="1" applyFont="1" applyFill="1" applyBorder="1" applyAlignment="1">
      <alignment horizontal="center" vertical="center" wrapText="1"/>
    </xf>
    <xf numFmtId="164" fontId="4" fillId="4" borderId="12" xfId="1" applyNumberFormat="1" applyFont="1" applyFill="1" applyBorder="1" applyAlignment="1">
      <alignment horizontal="center" vertical="center" wrapText="1"/>
    </xf>
    <xf numFmtId="0" fontId="3" fillId="5" borderId="26" xfId="0" applyFont="1" applyFill="1" applyBorder="1" applyAlignment="1">
      <alignment horizontal="left" vertical="center" wrapText="1"/>
    </xf>
    <xf numFmtId="164" fontId="3" fillId="5" borderId="22" xfId="1" applyNumberFormat="1" applyFont="1" applyFill="1" applyBorder="1" applyAlignment="1">
      <alignment horizontal="center" vertical="center" wrapText="1"/>
    </xf>
    <xf numFmtId="164" fontId="4" fillId="5" borderId="16" xfId="1" applyNumberFormat="1" applyFont="1" applyFill="1" applyBorder="1" applyAlignment="1">
      <alignment horizontal="center" vertical="center" wrapText="1"/>
    </xf>
    <xf numFmtId="164" fontId="4" fillId="5" borderId="11" xfId="1" applyNumberFormat="1" applyFont="1" applyFill="1" applyBorder="1" applyAlignment="1">
      <alignment horizontal="center" vertical="center" wrapText="1"/>
    </xf>
    <xf numFmtId="164" fontId="4" fillId="5" borderId="12" xfId="1" applyNumberFormat="1" applyFont="1" applyFill="1" applyBorder="1" applyAlignment="1">
      <alignment horizontal="center" vertical="center" wrapText="1"/>
    </xf>
    <xf numFmtId="0" fontId="4" fillId="0" borderId="10" xfId="0" applyFont="1" applyBorder="1" applyAlignment="1">
      <alignment horizontal="center" wrapText="1"/>
    </xf>
    <xf numFmtId="1" fontId="5" fillId="0" borderId="10" xfId="0" applyNumberFormat="1" applyFont="1" applyBorder="1" applyAlignment="1">
      <alignment horizontal="center" vertical="center" shrinkToFit="1"/>
    </xf>
    <xf numFmtId="0" fontId="1" fillId="4" borderId="11" xfId="0" applyFont="1" applyFill="1" applyBorder="1" applyAlignment="1">
      <alignment horizontal="left" vertical="top" wrapText="1"/>
    </xf>
    <xf numFmtId="0" fontId="4" fillId="4" borderId="11" xfId="0" applyFont="1" applyFill="1" applyBorder="1" applyAlignment="1">
      <alignment horizontal="left" wrapText="1"/>
    </xf>
    <xf numFmtId="166" fontId="5" fillId="0" borderId="10" xfId="0" applyNumberFormat="1" applyFont="1" applyBorder="1" applyAlignment="1">
      <alignment horizontal="center" vertical="top" shrinkToFit="1"/>
    </xf>
    <xf numFmtId="0" fontId="1" fillId="5" borderId="11" xfId="0" applyFont="1" applyFill="1" applyBorder="1" applyAlignment="1">
      <alignment horizontal="left" vertical="top" wrapText="1"/>
    </xf>
    <xf numFmtId="0" fontId="4" fillId="5" borderId="11" xfId="0" applyFont="1" applyFill="1" applyBorder="1" applyAlignment="1">
      <alignment horizontal="left" wrapText="1"/>
    </xf>
    <xf numFmtId="0" fontId="3" fillId="5" borderId="11" xfId="0" applyFont="1" applyFill="1" applyBorder="1" applyAlignment="1">
      <alignment horizontal="left" vertical="top" wrapText="1"/>
    </xf>
    <xf numFmtId="1" fontId="4" fillId="5" borderId="11" xfId="0" applyNumberFormat="1" applyFont="1" applyFill="1" applyBorder="1" applyAlignment="1">
      <alignment horizontal="center" vertical="center" shrinkToFit="1"/>
    </xf>
    <xf numFmtId="0" fontId="3" fillId="5" borderId="11" xfId="0" applyFont="1" applyFill="1" applyBorder="1" applyAlignment="1">
      <alignment horizontal="center" vertical="center" wrapText="1"/>
    </xf>
    <xf numFmtId="164" fontId="3" fillId="0" borderId="11" xfId="1" applyNumberFormat="1" applyFont="1" applyFill="1" applyBorder="1" applyAlignment="1">
      <alignment horizontal="center" vertical="center" wrapText="1"/>
    </xf>
    <xf numFmtId="164" fontId="3" fillId="0" borderId="12" xfId="1" applyNumberFormat="1" applyFont="1" applyBorder="1" applyAlignment="1">
      <alignment horizontal="center" vertical="center" wrapText="1"/>
    </xf>
    <xf numFmtId="0" fontId="3" fillId="0" borderId="11" xfId="0" applyFont="1" applyBorder="1" applyAlignment="1">
      <alignment horizontal="left" vertical="top" wrapText="1"/>
    </xf>
    <xf numFmtId="1" fontId="4" fillId="0" borderId="11" xfId="0" applyNumberFormat="1" applyFont="1" applyBorder="1" applyAlignment="1">
      <alignment horizontal="left" vertical="top" indent="1" shrinkToFit="1"/>
    </xf>
    <xf numFmtId="0" fontId="3" fillId="0" borderId="11" xfId="0" applyFont="1" applyBorder="1" applyAlignment="1">
      <alignment horizontal="left" vertical="top" wrapText="1" indent="1"/>
    </xf>
    <xf numFmtId="166" fontId="4" fillId="0" borderId="10" xfId="0" applyNumberFormat="1" applyFont="1" applyBorder="1" applyAlignment="1">
      <alignment horizontal="center" vertical="top" shrinkToFit="1"/>
    </xf>
    <xf numFmtId="1" fontId="5" fillId="0" borderId="10" xfId="0" applyNumberFormat="1" applyFont="1" applyBorder="1" applyAlignment="1">
      <alignment horizontal="right" vertical="top" indent="2" shrinkToFit="1"/>
    </xf>
    <xf numFmtId="166" fontId="4" fillId="0" borderId="10" xfId="0" applyNumberFormat="1" applyFont="1" applyBorder="1" applyAlignment="1">
      <alignment horizontal="center" vertical="center" shrinkToFit="1"/>
    </xf>
    <xf numFmtId="0" fontId="3" fillId="0" borderId="14" xfId="0" applyFont="1" applyBorder="1" applyAlignment="1">
      <alignment horizontal="left" vertical="top" wrapText="1"/>
    </xf>
    <xf numFmtId="1" fontId="4" fillId="0" borderId="14" xfId="0" applyNumberFormat="1" applyFont="1" applyBorder="1" applyAlignment="1">
      <alignment horizontal="left" vertical="top" indent="1" shrinkToFit="1"/>
    </xf>
    <xf numFmtId="0" fontId="3" fillId="0" borderId="14" xfId="0" applyFont="1" applyBorder="1" applyAlignment="1">
      <alignment horizontal="center" vertical="top" wrapText="1"/>
    </xf>
    <xf numFmtId="1" fontId="4" fillId="5" borderId="22" xfId="0" applyNumberFormat="1" applyFont="1" applyFill="1" applyBorder="1" applyAlignment="1">
      <alignment horizontal="center" vertical="center" shrinkToFit="1"/>
    </xf>
    <xf numFmtId="0" fontId="3" fillId="5" borderId="22" xfId="0" applyFont="1" applyFill="1" applyBorder="1" applyAlignment="1">
      <alignment horizontal="center" vertical="center" wrapText="1"/>
    </xf>
    <xf numFmtId="0" fontId="3" fillId="5" borderId="0" xfId="0" applyFont="1" applyFill="1" applyAlignment="1">
      <alignment horizontal="left" vertical="top" wrapText="1"/>
    </xf>
    <xf numFmtId="1" fontId="4" fillId="5" borderId="18" xfId="0" applyNumberFormat="1" applyFont="1" applyFill="1" applyBorder="1" applyAlignment="1">
      <alignment horizontal="center" vertical="center" shrinkToFit="1"/>
    </xf>
    <xf numFmtId="0" fontId="3" fillId="5" borderId="18" xfId="0" applyFont="1" applyFill="1" applyBorder="1" applyAlignment="1">
      <alignment horizontal="center" vertical="center" wrapText="1"/>
    </xf>
    <xf numFmtId="1" fontId="4" fillId="0" borderId="14" xfId="0" applyNumberFormat="1" applyFont="1" applyBorder="1" applyAlignment="1">
      <alignment horizontal="center" vertical="center" shrinkToFit="1"/>
    </xf>
    <xf numFmtId="166" fontId="4" fillId="0" borderId="13" xfId="0" applyNumberFormat="1" applyFont="1" applyBorder="1" applyAlignment="1">
      <alignment horizontal="center" vertical="center" shrinkToFit="1"/>
    </xf>
    <xf numFmtId="0" fontId="3" fillId="0" borderId="28" xfId="0" applyFont="1" applyBorder="1" applyAlignment="1">
      <alignment horizontal="left" vertical="center" wrapText="1"/>
    </xf>
    <xf numFmtId="1" fontId="4" fillId="0" borderId="28" xfId="0" applyNumberFormat="1" applyFont="1" applyBorder="1" applyAlignment="1">
      <alignment horizontal="center" vertical="center" shrinkToFit="1"/>
    </xf>
    <xf numFmtId="0" fontId="3" fillId="0" borderId="28" xfId="0" applyFont="1" applyBorder="1" applyAlignment="1">
      <alignment horizontal="center" vertical="center" wrapText="1"/>
    </xf>
    <xf numFmtId="164" fontId="4" fillId="0" borderId="0" xfId="1" applyNumberFormat="1" applyFont="1" applyAlignment="1">
      <alignment horizontal="center" vertical="center"/>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4" borderId="34" xfId="0" applyFont="1" applyFill="1" applyBorder="1" applyAlignment="1">
      <alignment horizontal="left" vertical="top" wrapText="1"/>
    </xf>
    <xf numFmtId="0" fontId="1" fillId="4" borderId="20" xfId="0" applyFont="1" applyFill="1" applyBorder="1" applyAlignment="1">
      <alignment horizontal="left" vertical="top" wrapText="1"/>
    </xf>
    <xf numFmtId="0" fontId="1" fillId="4" borderId="35" xfId="0" applyFont="1" applyFill="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164" fontId="3" fillId="2" borderId="2" xfId="1" applyNumberFormat="1" applyFont="1" applyFill="1" applyBorder="1" applyAlignment="1">
      <alignment horizontal="center" vertical="center" wrapText="1"/>
    </xf>
    <xf numFmtId="164" fontId="3" fillId="2" borderId="3" xfId="1" applyNumberFormat="1" applyFont="1" applyFill="1" applyBorder="1" applyAlignment="1">
      <alignment horizontal="center" vertical="center" wrapText="1"/>
    </xf>
    <xf numFmtId="164" fontId="3" fillId="2" borderId="5" xfId="1" applyNumberFormat="1" applyFont="1" applyFill="1" applyBorder="1" applyAlignment="1">
      <alignment horizontal="center" vertical="center" wrapText="1"/>
    </xf>
    <xf numFmtId="164" fontId="3" fillId="2" borderId="6" xfId="1" applyNumberFormat="1" applyFont="1" applyFill="1" applyBorder="1" applyAlignment="1">
      <alignment horizontal="center"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164" fontId="9" fillId="3" borderId="15" xfId="1" applyNumberFormat="1" applyFont="1" applyFill="1" applyBorder="1" applyAlignment="1">
      <alignment horizontal="center" vertical="top" wrapText="1"/>
    </xf>
    <xf numFmtId="164" fontId="9" fillId="3" borderId="16" xfId="1" applyNumberFormat="1" applyFont="1" applyFill="1" applyBorder="1" applyAlignment="1">
      <alignment horizontal="center" vertical="top" wrapText="1"/>
    </xf>
    <xf numFmtId="164" fontId="9" fillId="3" borderId="25" xfId="1" applyNumberFormat="1" applyFont="1" applyFill="1" applyBorder="1" applyAlignment="1">
      <alignment horizontal="center" vertical="center" wrapText="1"/>
    </xf>
    <xf numFmtId="0" fontId="9" fillId="3" borderId="17" xfId="0" applyFont="1" applyFill="1" applyBorder="1" applyAlignment="1">
      <alignment horizontal="center" vertical="center" wrapText="1"/>
    </xf>
    <xf numFmtId="0" fontId="9" fillId="3" borderId="18" xfId="0" applyFont="1" applyFill="1" applyBorder="1" applyAlignment="1">
      <alignment horizontal="center" vertical="center" wrapText="1"/>
    </xf>
    <xf numFmtId="164" fontId="10" fillId="3" borderId="11" xfId="1" applyNumberFormat="1" applyFont="1" applyFill="1" applyBorder="1" applyAlignment="1">
      <alignment horizontal="center" wrapText="1"/>
    </xf>
    <xf numFmtId="164" fontId="9" fillId="3" borderId="11" xfId="1" applyNumberFormat="1" applyFont="1" applyFill="1" applyBorder="1" applyAlignment="1">
      <alignment horizontal="center" vertical="top" wrapText="1"/>
    </xf>
    <xf numFmtId="164" fontId="9" fillId="3" borderId="24" xfId="1" applyNumberFormat="1" applyFont="1" applyFill="1" applyBorder="1" applyAlignment="1">
      <alignment horizontal="center" vertical="center" wrapText="1"/>
    </xf>
    <xf numFmtId="164" fontId="4" fillId="0" borderId="22" xfId="1" applyNumberFormat="1" applyFont="1" applyBorder="1" applyAlignment="1">
      <alignment horizontal="left" vertical="top"/>
    </xf>
    <xf numFmtId="164" fontId="11" fillId="0" borderId="22" xfId="1" applyNumberFormat="1" applyFont="1" applyFill="1" applyBorder="1" applyAlignment="1">
      <alignment horizontal="center" vertical="center" wrapText="1"/>
    </xf>
    <xf numFmtId="164" fontId="11" fillId="0" borderId="23" xfId="1" applyNumberFormat="1" applyFont="1" applyBorder="1" applyAlignment="1">
      <alignment horizontal="center" vertical="center" wrapText="1"/>
    </xf>
    <xf numFmtId="164" fontId="4" fillId="0" borderId="22" xfId="1" applyNumberFormat="1" applyFont="1" applyBorder="1" applyAlignment="1">
      <alignment horizontal="left" vertical="center"/>
    </xf>
    <xf numFmtId="43" fontId="4" fillId="0" borderId="0" xfId="0" applyNumberFormat="1" applyFont="1" applyAlignment="1">
      <alignment horizontal="left" vertical="top"/>
    </xf>
    <xf numFmtId="0" fontId="12" fillId="6" borderId="36" xfId="0" applyFont="1" applyFill="1" applyBorder="1" applyAlignment="1">
      <alignment horizontal="left" vertical="center" wrapText="1"/>
    </xf>
    <xf numFmtId="0" fontId="13" fillId="6" borderId="37" xfId="0" applyFont="1" applyFill="1" applyBorder="1" applyAlignment="1">
      <alignment vertical="center" wrapText="1"/>
    </xf>
    <xf numFmtId="164" fontId="13" fillId="6" borderId="37" xfId="0" applyNumberFormat="1" applyFont="1" applyFill="1" applyBorder="1" applyAlignment="1">
      <alignment vertical="center" wrapText="1"/>
    </xf>
    <xf numFmtId="164" fontId="13" fillId="6" borderId="38" xfId="1" applyNumberFormat="1" applyFont="1" applyFill="1" applyBorder="1" applyAlignment="1">
      <alignment horizontal="center" vertical="center" wrapText="1"/>
    </xf>
    <xf numFmtId="0" fontId="14" fillId="0" borderId="0" xfId="0" applyFont="1" applyAlignment="1">
      <alignment horizontal="left" vertical="center"/>
    </xf>
    <xf numFmtId="0" fontId="15" fillId="0" borderId="0" xfId="0" applyFont="1" applyAlignment="1">
      <alignment horizontal="left" vertical="top"/>
    </xf>
    <xf numFmtId="164" fontId="4" fillId="0" borderId="0" xfId="1" applyNumberFormat="1" applyFont="1" applyAlignment="1">
      <alignment horizontal="left"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7"/>
  <sheetViews>
    <sheetView tabSelected="1" topLeftCell="A76" zoomScale="110" zoomScaleNormal="110" zoomScaleSheetLayoutView="100" workbookViewId="0">
      <selection activeCell="A76" sqref="A1:XFD1048576"/>
    </sheetView>
  </sheetViews>
  <sheetFormatPr defaultRowHeight="12.75" x14ac:dyDescent="0.2"/>
  <cols>
    <col min="1" max="1" width="7.5" style="1" customWidth="1"/>
    <col min="2" max="2" width="53.1640625" style="1" customWidth="1"/>
    <col min="3" max="4" width="9.33203125" style="1" customWidth="1"/>
    <col min="5" max="5" width="15.5" style="107" bestFit="1" customWidth="1"/>
    <col min="6" max="6" width="15.6640625" style="107" bestFit="1" customWidth="1"/>
    <col min="7" max="8" width="13.5" style="107" bestFit="1" customWidth="1"/>
    <col min="9" max="9" width="25.33203125" style="107" bestFit="1" customWidth="1"/>
    <col min="10" max="10" width="12.83203125" style="1" customWidth="1"/>
    <col min="11" max="11" width="9.33203125" style="1" customWidth="1"/>
    <col min="12" max="13" width="10" style="1" customWidth="1"/>
    <col min="14" max="14" width="12.1640625" style="1" customWidth="1"/>
    <col min="15" max="15" width="9.33203125" style="1" customWidth="1"/>
    <col min="16" max="16384" width="9.33203125" style="1"/>
  </cols>
  <sheetData>
    <row r="1" spans="1:13" ht="20.45" customHeight="1" x14ac:dyDescent="0.2">
      <c r="A1" s="115" t="s">
        <v>0</v>
      </c>
      <c r="B1" s="116"/>
      <c r="C1" s="116"/>
      <c r="D1" s="116"/>
      <c r="E1" s="116"/>
      <c r="F1" s="116"/>
      <c r="G1" s="116"/>
      <c r="H1" s="119" t="s">
        <v>1</v>
      </c>
      <c r="I1" s="120"/>
    </row>
    <row r="2" spans="1:13" ht="20.100000000000001" customHeight="1" x14ac:dyDescent="0.2">
      <c r="A2" s="117"/>
      <c r="B2" s="118"/>
      <c r="C2" s="118"/>
      <c r="D2" s="118"/>
      <c r="E2" s="118"/>
      <c r="F2" s="118"/>
      <c r="G2" s="118"/>
      <c r="H2" s="121"/>
      <c r="I2" s="122"/>
    </row>
    <row r="3" spans="1:13" ht="21" customHeight="1" x14ac:dyDescent="0.2">
      <c r="A3" s="123" t="s">
        <v>2</v>
      </c>
      <c r="B3" s="124"/>
      <c r="C3" s="124"/>
      <c r="D3" s="124"/>
      <c r="E3" s="124"/>
      <c r="F3" s="124"/>
      <c r="G3" s="124"/>
      <c r="H3" s="124"/>
      <c r="I3" s="125"/>
    </row>
    <row r="4" spans="1:13" ht="15.75" x14ac:dyDescent="0.2">
      <c r="A4" s="126" t="s">
        <v>3</v>
      </c>
      <c r="B4" s="127" t="s">
        <v>4</v>
      </c>
      <c r="C4" s="127" t="s">
        <v>5</v>
      </c>
      <c r="D4" s="127" t="s">
        <v>6</v>
      </c>
      <c r="E4" s="128" t="s">
        <v>87</v>
      </c>
      <c r="F4" s="129"/>
      <c r="G4" s="128" t="s">
        <v>88</v>
      </c>
      <c r="H4" s="129"/>
      <c r="I4" s="130" t="s">
        <v>89</v>
      </c>
    </row>
    <row r="5" spans="1:13" ht="15.75" x14ac:dyDescent="0.25">
      <c r="A5" s="131"/>
      <c r="B5" s="132"/>
      <c r="C5" s="132"/>
      <c r="D5" s="132"/>
      <c r="E5" s="133" t="s">
        <v>90</v>
      </c>
      <c r="F5" s="134" t="s">
        <v>91</v>
      </c>
      <c r="G5" s="133" t="s">
        <v>90</v>
      </c>
      <c r="H5" s="134" t="s">
        <v>91</v>
      </c>
      <c r="I5" s="135"/>
    </row>
    <row r="6" spans="1:13" x14ac:dyDescent="0.2">
      <c r="A6" s="2"/>
      <c r="B6" s="3" t="s">
        <v>7</v>
      </c>
      <c r="C6" s="4"/>
      <c r="D6" s="4"/>
      <c r="E6" s="5"/>
      <c r="F6" s="6"/>
      <c r="G6" s="5"/>
      <c r="H6" s="6"/>
      <c r="I6" s="7"/>
    </row>
    <row r="7" spans="1:13" x14ac:dyDescent="0.2">
      <c r="A7" s="8">
        <v>1</v>
      </c>
      <c r="B7" s="108" t="s">
        <v>8</v>
      </c>
      <c r="C7" s="108"/>
      <c r="D7" s="108"/>
      <c r="E7" s="108"/>
      <c r="F7" s="108"/>
      <c r="G7" s="108"/>
      <c r="H7" s="108"/>
      <c r="I7" s="109"/>
    </row>
    <row r="8" spans="1:13" ht="25.5" x14ac:dyDescent="0.2">
      <c r="A8" s="9">
        <v>1.1000000000000001</v>
      </c>
      <c r="B8" s="10" t="s">
        <v>9</v>
      </c>
      <c r="C8" s="11"/>
      <c r="D8" s="12"/>
      <c r="E8" s="13"/>
      <c r="F8" s="13"/>
      <c r="G8" s="14"/>
      <c r="H8" s="13"/>
      <c r="I8" s="15"/>
    </row>
    <row r="9" spans="1:13" ht="15" x14ac:dyDescent="0.2">
      <c r="A9" s="9" t="s">
        <v>10</v>
      </c>
      <c r="B9" s="16" t="s">
        <v>11</v>
      </c>
      <c r="C9" s="17">
        <v>4</v>
      </c>
      <c r="D9" s="18" t="s">
        <v>12</v>
      </c>
      <c r="E9" s="136"/>
      <c r="F9" s="136">
        <v>8500</v>
      </c>
      <c r="G9" s="137">
        <f>E9*C9</f>
        <v>0</v>
      </c>
      <c r="H9" s="137">
        <f>F9*C9</f>
        <v>34000</v>
      </c>
      <c r="I9" s="138">
        <f>H9+G9</f>
        <v>34000</v>
      </c>
      <c r="K9" s="1">
        <v>1.3</v>
      </c>
      <c r="L9" s="23">
        <v>0</v>
      </c>
      <c r="M9" s="23">
        <v>12350</v>
      </c>
    </row>
    <row r="10" spans="1:13" ht="15" x14ac:dyDescent="0.2">
      <c r="A10" s="9" t="s">
        <v>13</v>
      </c>
      <c r="B10" s="16" t="s">
        <v>14</v>
      </c>
      <c r="C10" s="17">
        <v>1</v>
      </c>
      <c r="D10" s="18" t="s">
        <v>12</v>
      </c>
      <c r="E10" s="136"/>
      <c r="F10" s="136">
        <v>8000</v>
      </c>
      <c r="G10" s="137">
        <f t="shared" ref="G10:G13" si="0">E10*C10</f>
        <v>0</v>
      </c>
      <c r="H10" s="137">
        <f t="shared" ref="H10:H13" si="1">F10*C10</f>
        <v>8000</v>
      </c>
      <c r="I10" s="138">
        <f t="shared" ref="I10:I13" si="2">H10+G10</f>
        <v>8000</v>
      </c>
      <c r="K10" s="1">
        <v>1.3</v>
      </c>
      <c r="L10" s="23">
        <v>0</v>
      </c>
      <c r="M10" s="23">
        <v>12350</v>
      </c>
    </row>
    <row r="11" spans="1:13" ht="15" x14ac:dyDescent="0.2">
      <c r="A11" s="9" t="s">
        <v>15</v>
      </c>
      <c r="B11" s="16" t="s">
        <v>16</v>
      </c>
      <c r="C11" s="17">
        <v>3</v>
      </c>
      <c r="D11" s="18" t="s">
        <v>17</v>
      </c>
      <c r="E11" s="136"/>
      <c r="F11" s="136">
        <v>7500</v>
      </c>
      <c r="G11" s="137">
        <f t="shared" si="0"/>
        <v>0</v>
      </c>
      <c r="H11" s="137">
        <f t="shared" si="1"/>
        <v>22500</v>
      </c>
      <c r="I11" s="138">
        <f t="shared" si="2"/>
        <v>22500</v>
      </c>
      <c r="K11" s="1">
        <v>1.3</v>
      </c>
      <c r="L11" s="23">
        <v>0</v>
      </c>
      <c r="M11" s="23">
        <v>12350</v>
      </c>
    </row>
    <row r="12" spans="1:13" ht="15" x14ac:dyDescent="0.2">
      <c r="A12" s="9" t="s">
        <v>18</v>
      </c>
      <c r="B12" s="16" t="s">
        <v>19</v>
      </c>
      <c r="C12" s="17">
        <v>2</v>
      </c>
      <c r="D12" s="18" t="s">
        <v>17</v>
      </c>
      <c r="E12" s="136"/>
      <c r="F12" s="136">
        <v>7500</v>
      </c>
      <c r="G12" s="137">
        <f t="shared" si="0"/>
        <v>0</v>
      </c>
      <c r="H12" s="137">
        <f t="shared" si="1"/>
        <v>15000</v>
      </c>
      <c r="I12" s="138">
        <f t="shared" si="2"/>
        <v>15000</v>
      </c>
      <c r="K12" s="1">
        <v>1.3</v>
      </c>
      <c r="L12" s="23">
        <v>0</v>
      </c>
      <c r="M12" s="23">
        <v>12350</v>
      </c>
    </row>
    <row r="13" spans="1:13" ht="14.25" customHeight="1" x14ac:dyDescent="0.2">
      <c r="A13" s="9" t="s">
        <v>20</v>
      </c>
      <c r="B13" s="16" t="s">
        <v>16</v>
      </c>
      <c r="C13" s="17">
        <v>1</v>
      </c>
      <c r="D13" s="18" t="s">
        <v>12</v>
      </c>
      <c r="E13" s="136"/>
      <c r="F13" s="136">
        <v>7500</v>
      </c>
      <c r="G13" s="137">
        <f t="shared" si="0"/>
        <v>0</v>
      </c>
      <c r="H13" s="137">
        <f t="shared" si="1"/>
        <v>7500</v>
      </c>
      <c r="I13" s="138">
        <f t="shared" si="2"/>
        <v>7500</v>
      </c>
      <c r="K13" s="1">
        <v>1.3</v>
      </c>
      <c r="L13" s="23">
        <v>0</v>
      </c>
      <c r="M13" s="23">
        <v>12350</v>
      </c>
    </row>
    <row r="14" spans="1:13" x14ac:dyDescent="0.2">
      <c r="A14" s="24">
        <v>2</v>
      </c>
      <c r="B14" s="25" t="s">
        <v>21</v>
      </c>
      <c r="C14" s="26"/>
      <c r="D14" s="26"/>
      <c r="E14" s="27"/>
      <c r="F14" s="27"/>
      <c r="G14" s="27"/>
      <c r="H14" s="27"/>
      <c r="I14" s="28"/>
    </row>
    <row r="15" spans="1:13" ht="178.5" x14ac:dyDescent="0.2">
      <c r="A15" s="29">
        <v>2.1</v>
      </c>
      <c r="B15" s="30" t="s">
        <v>22</v>
      </c>
      <c r="C15" s="31"/>
      <c r="D15" s="32"/>
      <c r="E15" s="33"/>
      <c r="F15" s="33"/>
      <c r="G15" s="33"/>
      <c r="H15" s="33"/>
      <c r="I15" s="34"/>
    </row>
    <row r="16" spans="1:13" ht="15" x14ac:dyDescent="0.2">
      <c r="A16" s="35" t="s">
        <v>10</v>
      </c>
      <c r="B16" s="36" t="s">
        <v>23</v>
      </c>
      <c r="C16" s="37">
        <v>18500</v>
      </c>
      <c r="D16" s="38" t="s">
        <v>24</v>
      </c>
      <c r="E16" s="136">
        <v>325</v>
      </c>
      <c r="F16" s="136">
        <v>90</v>
      </c>
      <c r="G16" s="137">
        <f>E16*C16</f>
        <v>6012500</v>
      </c>
      <c r="H16" s="137">
        <f>F16*C16</f>
        <v>1665000</v>
      </c>
      <c r="I16" s="138">
        <f>H16+G16</f>
        <v>7677500</v>
      </c>
      <c r="K16" s="1">
        <v>1.3</v>
      </c>
      <c r="L16" s="23">
        <v>897</v>
      </c>
      <c r="M16" s="23">
        <v>234</v>
      </c>
    </row>
    <row r="17" spans="1:13" ht="76.5" x14ac:dyDescent="0.2">
      <c r="A17" s="29">
        <v>2.2000000000000002</v>
      </c>
      <c r="B17" s="39" t="s">
        <v>25</v>
      </c>
      <c r="C17" s="37"/>
      <c r="D17" s="38"/>
      <c r="E17" s="21"/>
      <c r="F17" s="20"/>
      <c r="G17" s="21"/>
      <c r="H17" s="21"/>
      <c r="I17" s="22"/>
    </row>
    <row r="18" spans="1:13" ht="15" x14ac:dyDescent="0.2">
      <c r="A18" s="29" t="s">
        <v>10</v>
      </c>
      <c r="B18" s="40" t="s">
        <v>26</v>
      </c>
      <c r="C18" s="37">
        <v>18500</v>
      </c>
      <c r="D18" s="38" t="s">
        <v>24</v>
      </c>
      <c r="E18" s="136">
        <v>180</v>
      </c>
      <c r="F18" s="136">
        <v>60</v>
      </c>
      <c r="G18" s="137">
        <f>E18*C18</f>
        <v>3330000</v>
      </c>
      <c r="H18" s="137">
        <f>F18*C18</f>
        <v>1110000</v>
      </c>
      <c r="I18" s="138">
        <f>H18+G18</f>
        <v>4440000</v>
      </c>
      <c r="K18" s="1">
        <v>1.3</v>
      </c>
      <c r="L18" s="23">
        <v>312</v>
      </c>
      <c r="M18" s="23">
        <v>148.20000000000002</v>
      </c>
    </row>
    <row r="19" spans="1:13" ht="76.5" x14ac:dyDescent="0.2">
      <c r="A19" s="29">
        <v>2.2999999999999998</v>
      </c>
      <c r="B19" s="36" t="s">
        <v>27</v>
      </c>
      <c r="C19" s="41"/>
      <c r="D19" s="42"/>
      <c r="E19" s="21"/>
      <c r="F19" s="20"/>
      <c r="G19" s="21"/>
      <c r="H19" s="21"/>
      <c r="I19" s="22"/>
    </row>
    <row r="20" spans="1:13" ht="15" x14ac:dyDescent="0.2">
      <c r="A20" s="29" t="s">
        <v>10</v>
      </c>
      <c r="B20" s="36" t="s">
        <v>28</v>
      </c>
      <c r="C20" s="41">
        <v>150</v>
      </c>
      <c r="D20" s="42" t="s">
        <v>24</v>
      </c>
      <c r="E20" s="136">
        <v>250</v>
      </c>
      <c r="F20" s="136">
        <v>40</v>
      </c>
      <c r="G20" s="137">
        <f>E20*C20</f>
        <v>37500</v>
      </c>
      <c r="H20" s="137">
        <f>F20*C20</f>
        <v>6000</v>
      </c>
      <c r="I20" s="138">
        <f>H20+G20</f>
        <v>43500</v>
      </c>
      <c r="K20" s="1">
        <v>1.3</v>
      </c>
      <c r="L20" s="23">
        <v>616.20000000000005</v>
      </c>
      <c r="M20" s="23">
        <v>78</v>
      </c>
    </row>
    <row r="21" spans="1:13" ht="38.25" x14ac:dyDescent="0.2">
      <c r="A21" s="29">
        <v>2.4</v>
      </c>
      <c r="B21" s="36" t="s">
        <v>29</v>
      </c>
      <c r="C21" s="43"/>
      <c r="D21" s="43"/>
      <c r="E21" s="21"/>
      <c r="F21" s="20"/>
      <c r="G21" s="21"/>
      <c r="H21" s="21"/>
      <c r="I21" s="22"/>
    </row>
    <row r="22" spans="1:13" ht="15" x14ac:dyDescent="0.2">
      <c r="A22" s="44" t="s">
        <v>10</v>
      </c>
      <c r="B22" s="45" t="s">
        <v>30</v>
      </c>
      <c r="C22" s="41">
        <v>50</v>
      </c>
      <c r="D22" s="42" t="s">
        <v>31</v>
      </c>
      <c r="E22" s="136">
        <v>400</v>
      </c>
      <c r="F22" s="136">
        <v>60</v>
      </c>
      <c r="G22" s="137">
        <f>E22*C22</f>
        <v>20000</v>
      </c>
      <c r="H22" s="137">
        <f>F22*C22</f>
        <v>3000</v>
      </c>
      <c r="I22" s="138">
        <f>H22+G22</f>
        <v>23000</v>
      </c>
      <c r="K22" s="1">
        <v>1.3</v>
      </c>
      <c r="L22" s="23">
        <v>2600</v>
      </c>
      <c r="M22" s="23">
        <v>780</v>
      </c>
    </row>
    <row r="23" spans="1:13" ht="15" x14ac:dyDescent="0.2">
      <c r="A23" s="46">
        <v>2.5</v>
      </c>
      <c r="B23" s="36" t="s">
        <v>32</v>
      </c>
      <c r="C23" s="41">
        <v>1</v>
      </c>
      <c r="D23" s="42" t="s">
        <v>33</v>
      </c>
      <c r="E23" s="136">
        <v>225000</v>
      </c>
      <c r="F23" s="136">
        <v>50000</v>
      </c>
      <c r="G23" s="137">
        <f>E23*C23</f>
        <v>225000</v>
      </c>
      <c r="H23" s="137">
        <f>F23*C23</f>
        <v>50000</v>
      </c>
      <c r="I23" s="138">
        <f>H23+G23</f>
        <v>275000</v>
      </c>
      <c r="K23" s="1">
        <v>1.3</v>
      </c>
      <c r="L23" s="23">
        <v>390000</v>
      </c>
      <c r="M23" s="23">
        <v>39000</v>
      </c>
    </row>
    <row r="24" spans="1:13" x14ac:dyDescent="0.2">
      <c r="A24" s="47">
        <v>3</v>
      </c>
      <c r="B24" s="48" t="s">
        <v>34</v>
      </c>
      <c r="C24" s="49"/>
      <c r="D24" s="50"/>
      <c r="E24" s="51"/>
      <c r="F24" s="51"/>
      <c r="G24" s="51"/>
      <c r="H24" s="51"/>
      <c r="I24" s="52"/>
    </row>
    <row r="25" spans="1:13" ht="63" customHeight="1" x14ac:dyDescent="0.2">
      <c r="A25" s="29">
        <v>3.1</v>
      </c>
      <c r="B25" s="36" t="s">
        <v>35</v>
      </c>
      <c r="C25" s="43"/>
      <c r="D25" s="43"/>
      <c r="E25" s="21"/>
      <c r="F25" s="20"/>
      <c r="G25" s="21"/>
      <c r="H25" s="21"/>
      <c r="I25" s="22"/>
    </row>
    <row r="26" spans="1:13" ht="15" x14ac:dyDescent="0.2">
      <c r="A26" s="29" t="s">
        <v>10</v>
      </c>
      <c r="B26" s="36" t="s">
        <v>36</v>
      </c>
      <c r="C26" s="53">
        <v>75</v>
      </c>
      <c r="D26" s="54" t="s">
        <v>24</v>
      </c>
      <c r="E26" s="136">
        <v>3650</v>
      </c>
      <c r="F26" s="136">
        <v>900</v>
      </c>
      <c r="G26" s="137">
        <f>E26*C26</f>
        <v>273750</v>
      </c>
      <c r="H26" s="137">
        <f>F26*C26</f>
        <v>67500</v>
      </c>
      <c r="I26" s="138">
        <f>H26+G26</f>
        <v>341250</v>
      </c>
      <c r="K26" s="1">
        <v>1.3</v>
      </c>
      <c r="L26" s="23">
        <v>8580</v>
      </c>
      <c r="M26" s="23">
        <v>1872</v>
      </c>
    </row>
    <row r="27" spans="1:13" ht="38.25" x14ac:dyDescent="0.2">
      <c r="A27" s="29">
        <v>3.2</v>
      </c>
      <c r="B27" s="39" t="s">
        <v>37</v>
      </c>
      <c r="C27" s="43"/>
      <c r="D27" s="43"/>
      <c r="E27" s="20"/>
      <c r="F27" s="20"/>
      <c r="G27" s="21"/>
      <c r="H27" s="21"/>
      <c r="I27" s="22"/>
    </row>
    <row r="28" spans="1:13" ht="15" x14ac:dyDescent="0.2">
      <c r="A28" s="29" t="s">
        <v>10</v>
      </c>
      <c r="B28" s="39" t="s">
        <v>38</v>
      </c>
      <c r="C28" s="55">
        <v>75</v>
      </c>
      <c r="D28" s="42" t="s">
        <v>24</v>
      </c>
      <c r="E28" s="136">
        <v>3500</v>
      </c>
      <c r="F28" s="136">
        <v>900</v>
      </c>
      <c r="G28" s="137">
        <f t="shared" ref="G28:G30" si="3">E28*C28</f>
        <v>262500</v>
      </c>
      <c r="H28" s="137">
        <f t="shared" ref="H28:H30" si="4">F28*C28</f>
        <v>67500</v>
      </c>
      <c r="I28" s="138">
        <f t="shared" ref="I28:I30" si="5">H28+G28</f>
        <v>330000</v>
      </c>
      <c r="K28" s="1">
        <v>1.3</v>
      </c>
      <c r="L28" s="23">
        <v>9750</v>
      </c>
      <c r="M28" s="23">
        <v>1560</v>
      </c>
    </row>
    <row r="29" spans="1:13" ht="15" x14ac:dyDescent="0.2">
      <c r="A29" s="29" t="s">
        <v>13</v>
      </c>
      <c r="B29" s="39" t="s">
        <v>39</v>
      </c>
      <c r="C29" s="55">
        <v>60</v>
      </c>
      <c r="D29" s="42" t="s">
        <v>24</v>
      </c>
      <c r="E29" s="136">
        <v>3850</v>
      </c>
      <c r="F29" s="136">
        <v>900</v>
      </c>
      <c r="G29" s="137">
        <f t="shared" si="3"/>
        <v>231000</v>
      </c>
      <c r="H29" s="137">
        <f t="shared" si="4"/>
        <v>54000</v>
      </c>
      <c r="I29" s="138">
        <f t="shared" si="5"/>
        <v>285000</v>
      </c>
      <c r="K29" s="1">
        <v>1.3</v>
      </c>
      <c r="L29" s="23">
        <v>11050</v>
      </c>
      <c r="M29" s="23">
        <v>1560</v>
      </c>
    </row>
    <row r="30" spans="1:13" ht="15" x14ac:dyDescent="0.2">
      <c r="A30" s="29" t="s">
        <v>15</v>
      </c>
      <c r="B30" s="39" t="s">
        <v>40</v>
      </c>
      <c r="C30" s="56">
        <v>125</v>
      </c>
      <c r="D30" s="42" t="s">
        <v>24</v>
      </c>
      <c r="E30" s="136">
        <v>3850</v>
      </c>
      <c r="F30" s="136">
        <v>900</v>
      </c>
      <c r="G30" s="137">
        <f t="shared" si="3"/>
        <v>481250</v>
      </c>
      <c r="H30" s="137">
        <f t="shared" si="4"/>
        <v>112500</v>
      </c>
      <c r="I30" s="138">
        <f t="shared" si="5"/>
        <v>593750</v>
      </c>
      <c r="K30" s="1">
        <v>1.3</v>
      </c>
      <c r="L30" s="23">
        <v>9100</v>
      </c>
      <c r="M30" s="23">
        <v>1560</v>
      </c>
    </row>
    <row r="31" spans="1:13" x14ac:dyDescent="0.2">
      <c r="A31" s="24">
        <v>4</v>
      </c>
      <c r="B31" s="110" t="s">
        <v>41</v>
      </c>
      <c r="C31" s="111"/>
      <c r="D31" s="112"/>
      <c r="E31" s="57"/>
      <c r="F31" s="57"/>
      <c r="G31" s="57"/>
      <c r="H31" s="57"/>
      <c r="I31" s="58"/>
    </row>
    <row r="32" spans="1:13" ht="51" x14ac:dyDescent="0.2">
      <c r="A32" s="59">
        <v>4.0999999999999996</v>
      </c>
      <c r="B32" s="60" t="s">
        <v>42</v>
      </c>
      <c r="C32" s="60"/>
      <c r="D32" s="60"/>
      <c r="E32" s="61"/>
      <c r="F32" s="61"/>
      <c r="G32" s="61"/>
      <c r="H32" s="61"/>
      <c r="I32" s="62"/>
    </row>
    <row r="33" spans="1:13" ht="15" x14ac:dyDescent="0.2">
      <c r="A33" s="63" t="s">
        <v>10</v>
      </c>
      <c r="B33" s="64" t="s">
        <v>43</v>
      </c>
      <c r="C33" s="65">
        <v>200</v>
      </c>
      <c r="D33" s="42" t="s">
        <v>44</v>
      </c>
      <c r="E33" s="136">
        <v>400</v>
      </c>
      <c r="F33" s="136">
        <v>140</v>
      </c>
      <c r="G33" s="137">
        <f t="shared" ref="G33:G36" si="6">E33*C33</f>
        <v>80000</v>
      </c>
      <c r="H33" s="137">
        <f t="shared" ref="H33:H36" si="7">F33*C33</f>
        <v>28000</v>
      </c>
      <c r="I33" s="138">
        <f t="shared" ref="I33:I36" si="8">H33+G33</f>
        <v>108000</v>
      </c>
      <c r="K33" s="1">
        <v>1.3</v>
      </c>
      <c r="L33" s="23">
        <v>1040</v>
      </c>
      <c r="M33" s="23">
        <v>234</v>
      </c>
    </row>
    <row r="34" spans="1:13" ht="15" x14ac:dyDescent="0.2">
      <c r="A34" s="63" t="s">
        <v>13</v>
      </c>
      <c r="B34" s="64" t="s">
        <v>45</v>
      </c>
      <c r="C34" s="65">
        <v>80</v>
      </c>
      <c r="D34" s="42" t="s">
        <v>44</v>
      </c>
      <c r="E34" s="136">
        <v>975</v>
      </c>
      <c r="F34" s="136">
        <v>210</v>
      </c>
      <c r="G34" s="137">
        <f t="shared" si="6"/>
        <v>78000</v>
      </c>
      <c r="H34" s="137">
        <f t="shared" si="7"/>
        <v>16800</v>
      </c>
      <c r="I34" s="138">
        <f t="shared" si="8"/>
        <v>94800</v>
      </c>
      <c r="K34" s="1">
        <v>1.3</v>
      </c>
      <c r="L34" s="23">
        <v>1560</v>
      </c>
      <c r="M34" s="23">
        <v>304.2</v>
      </c>
    </row>
    <row r="35" spans="1:13" ht="15" x14ac:dyDescent="0.2">
      <c r="A35" s="63"/>
      <c r="B35" s="64" t="s">
        <v>46</v>
      </c>
      <c r="C35" s="65">
        <v>30</v>
      </c>
      <c r="D35" s="42" t="s">
        <v>44</v>
      </c>
      <c r="E35" s="136">
        <v>1110</v>
      </c>
      <c r="F35" s="136">
        <v>230</v>
      </c>
      <c r="G35" s="137">
        <f t="shared" si="6"/>
        <v>33300</v>
      </c>
      <c r="H35" s="137">
        <f t="shared" si="7"/>
        <v>6900</v>
      </c>
      <c r="I35" s="138">
        <f t="shared" si="8"/>
        <v>40200</v>
      </c>
      <c r="K35" s="1">
        <v>1.3</v>
      </c>
      <c r="L35" s="23">
        <v>2080</v>
      </c>
      <c r="M35" s="23">
        <v>390</v>
      </c>
    </row>
    <row r="36" spans="1:13" ht="15" x14ac:dyDescent="0.2">
      <c r="A36" s="63" t="s">
        <v>15</v>
      </c>
      <c r="B36" s="64" t="s">
        <v>47</v>
      </c>
      <c r="C36" s="65">
        <v>1</v>
      </c>
      <c r="D36" s="42" t="s">
        <v>48</v>
      </c>
      <c r="E36" s="136">
        <v>50000</v>
      </c>
      <c r="F36" s="136">
        <v>10000</v>
      </c>
      <c r="G36" s="137">
        <f t="shared" si="6"/>
        <v>50000</v>
      </c>
      <c r="H36" s="137">
        <f t="shared" si="7"/>
        <v>10000</v>
      </c>
      <c r="I36" s="138">
        <f t="shared" si="8"/>
        <v>60000</v>
      </c>
      <c r="K36" s="1">
        <v>1.3</v>
      </c>
      <c r="L36" s="23">
        <v>110500</v>
      </c>
      <c r="M36" s="23">
        <v>13000</v>
      </c>
    </row>
    <row r="37" spans="1:13" x14ac:dyDescent="0.2">
      <c r="A37" s="24">
        <v>5</v>
      </c>
      <c r="B37" s="66" t="s">
        <v>49</v>
      </c>
      <c r="C37" s="67"/>
      <c r="D37" s="67"/>
      <c r="E37" s="67"/>
      <c r="F37" s="67"/>
      <c r="G37" s="68"/>
      <c r="H37" s="69"/>
      <c r="I37" s="70"/>
    </row>
    <row r="38" spans="1:13" ht="40.5" x14ac:dyDescent="0.2">
      <c r="A38" s="59">
        <v>5.0999999999999996</v>
      </c>
      <c r="B38" s="71" t="s">
        <v>50</v>
      </c>
      <c r="C38" s="60"/>
      <c r="D38" s="60"/>
      <c r="E38" s="72"/>
      <c r="F38" s="72"/>
      <c r="G38" s="72"/>
      <c r="H38" s="73"/>
      <c r="I38" s="75"/>
    </row>
    <row r="39" spans="1:13" ht="15" x14ac:dyDescent="0.2">
      <c r="A39" s="76" t="s">
        <v>10</v>
      </c>
      <c r="B39" s="64" t="s">
        <v>43</v>
      </c>
      <c r="C39" s="65">
        <v>200</v>
      </c>
      <c r="D39" s="42" t="s">
        <v>44</v>
      </c>
      <c r="E39" s="139">
        <v>270</v>
      </c>
      <c r="F39" s="139">
        <v>80</v>
      </c>
      <c r="G39" s="137">
        <f t="shared" ref="G39:G41" si="9">E39*C39</f>
        <v>54000</v>
      </c>
      <c r="H39" s="137">
        <f t="shared" ref="H39:H41" si="10">F39*C39</f>
        <v>16000</v>
      </c>
      <c r="I39" s="138">
        <f t="shared" ref="I39:I41" si="11">H39+G39</f>
        <v>70000</v>
      </c>
      <c r="K39" s="1">
        <v>1.3</v>
      </c>
      <c r="L39" s="23">
        <v>520</v>
      </c>
      <c r="M39" s="23">
        <v>195</v>
      </c>
    </row>
    <row r="40" spans="1:13" ht="15" x14ac:dyDescent="0.2">
      <c r="A40" s="76" t="s">
        <v>10</v>
      </c>
      <c r="B40" s="64" t="s">
        <v>45</v>
      </c>
      <c r="C40" s="65">
        <v>80</v>
      </c>
      <c r="D40" s="42" t="s">
        <v>44</v>
      </c>
      <c r="E40" s="136">
        <v>460</v>
      </c>
      <c r="F40" s="136">
        <v>90</v>
      </c>
      <c r="G40" s="137">
        <f t="shared" si="9"/>
        <v>36800</v>
      </c>
      <c r="H40" s="137">
        <f t="shared" si="10"/>
        <v>7200</v>
      </c>
      <c r="I40" s="138">
        <f t="shared" si="11"/>
        <v>44000</v>
      </c>
      <c r="K40" s="1">
        <v>1.3</v>
      </c>
      <c r="L40" s="23">
        <v>780</v>
      </c>
      <c r="M40" s="23">
        <v>325</v>
      </c>
    </row>
    <row r="41" spans="1:13" ht="15" x14ac:dyDescent="0.2">
      <c r="A41" s="76"/>
      <c r="B41" s="64" t="s">
        <v>46</v>
      </c>
      <c r="C41" s="65">
        <v>30</v>
      </c>
      <c r="D41" s="42" t="s">
        <v>44</v>
      </c>
      <c r="E41" s="136">
        <v>610</v>
      </c>
      <c r="F41" s="136">
        <v>90</v>
      </c>
      <c r="G41" s="137">
        <f t="shared" si="9"/>
        <v>18300</v>
      </c>
      <c r="H41" s="137">
        <f t="shared" si="10"/>
        <v>2700</v>
      </c>
      <c r="I41" s="138">
        <f t="shared" si="11"/>
        <v>21000</v>
      </c>
      <c r="K41" s="1">
        <v>1.3</v>
      </c>
      <c r="L41" s="23">
        <v>1040</v>
      </c>
      <c r="M41" s="23">
        <v>455</v>
      </c>
    </row>
    <row r="42" spans="1:13" x14ac:dyDescent="0.2">
      <c r="A42" s="77">
        <v>6</v>
      </c>
      <c r="B42" s="78" t="s">
        <v>51</v>
      </c>
      <c r="C42" s="79"/>
      <c r="D42" s="79"/>
      <c r="E42" s="69"/>
      <c r="F42" s="69"/>
      <c r="G42" s="69"/>
      <c r="H42" s="69"/>
      <c r="I42" s="70"/>
    </row>
    <row r="43" spans="1:13" x14ac:dyDescent="0.2">
      <c r="A43" s="80">
        <v>6.1</v>
      </c>
      <c r="B43" s="81" t="s">
        <v>52</v>
      </c>
      <c r="C43" s="82"/>
      <c r="D43" s="82"/>
      <c r="E43" s="74"/>
      <c r="F43" s="74"/>
      <c r="G43" s="74"/>
      <c r="H43" s="74"/>
      <c r="I43" s="75"/>
    </row>
    <row r="44" spans="1:13" ht="15" x14ac:dyDescent="0.2">
      <c r="A44" s="80" t="s">
        <v>10</v>
      </c>
      <c r="B44" s="83" t="s">
        <v>53</v>
      </c>
      <c r="C44" s="84">
        <v>18</v>
      </c>
      <c r="D44" s="85" t="s">
        <v>54</v>
      </c>
      <c r="E44" s="136">
        <v>4100</v>
      </c>
      <c r="F44" s="136">
        <v>1000</v>
      </c>
      <c r="G44" s="137">
        <f t="shared" ref="G44:G45" si="12">E44*C44</f>
        <v>73800</v>
      </c>
      <c r="H44" s="137">
        <f t="shared" ref="H44:H45" si="13">F44*C44</f>
        <v>18000</v>
      </c>
      <c r="I44" s="138">
        <f t="shared" ref="I44:I45" si="14">H44+G44</f>
        <v>91800</v>
      </c>
      <c r="K44" s="1">
        <v>1.3</v>
      </c>
      <c r="L44" s="23">
        <v>24050</v>
      </c>
      <c r="M44" s="23">
        <v>2340</v>
      </c>
    </row>
    <row r="45" spans="1:13" ht="15" x14ac:dyDescent="0.2">
      <c r="A45" s="80" t="s">
        <v>13</v>
      </c>
      <c r="B45" s="88" t="s">
        <v>55</v>
      </c>
      <c r="C45" s="84">
        <v>15</v>
      </c>
      <c r="D45" s="85" t="s">
        <v>54</v>
      </c>
      <c r="E45" s="136">
        <v>6200</v>
      </c>
      <c r="F45" s="136">
        <v>1000</v>
      </c>
      <c r="G45" s="137">
        <f t="shared" si="12"/>
        <v>93000</v>
      </c>
      <c r="H45" s="137">
        <f t="shared" si="13"/>
        <v>15000</v>
      </c>
      <c r="I45" s="138">
        <f t="shared" si="14"/>
        <v>108000</v>
      </c>
      <c r="K45" s="1">
        <v>1.3</v>
      </c>
      <c r="L45" s="23">
        <v>27300</v>
      </c>
      <c r="M45" s="23">
        <v>3250</v>
      </c>
    </row>
    <row r="46" spans="1:13" x14ac:dyDescent="0.2">
      <c r="A46" s="80"/>
      <c r="B46" s="88"/>
      <c r="C46" s="17"/>
      <c r="D46" s="18"/>
      <c r="E46" s="19"/>
      <c r="F46" s="19"/>
      <c r="G46" s="19"/>
      <c r="H46" s="19"/>
      <c r="I46" s="87"/>
    </row>
    <row r="47" spans="1:13" x14ac:dyDescent="0.2">
      <c r="A47" s="80">
        <v>6.2</v>
      </c>
      <c r="B47" s="81" t="s">
        <v>56</v>
      </c>
      <c r="C47" s="17"/>
      <c r="D47" s="18"/>
      <c r="E47" s="19"/>
      <c r="F47" s="19"/>
      <c r="G47" s="19"/>
      <c r="H47" s="19"/>
      <c r="I47" s="87"/>
    </row>
    <row r="48" spans="1:13" ht="15" x14ac:dyDescent="0.2">
      <c r="A48" s="80" t="s">
        <v>10</v>
      </c>
      <c r="B48" s="88" t="s">
        <v>57</v>
      </c>
      <c r="C48" s="17">
        <v>18</v>
      </c>
      <c r="D48" s="85" t="s">
        <v>54</v>
      </c>
      <c r="E48" s="136">
        <v>9300</v>
      </c>
      <c r="F48" s="136">
        <v>1000</v>
      </c>
      <c r="G48" s="137">
        <f t="shared" ref="G48:G49" si="15">E48*C48</f>
        <v>167400</v>
      </c>
      <c r="H48" s="137">
        <f t="shared" ref="H48:H49" si="16">F48*C48</f>
        <v>18000</v>
      </c>
      <c r="I48" s="138">
        <f t="shared" ref="I48:I49" si="17">H48+G48</f>
        <v>185400</v>
      </c>
      <c r="K48" s="1">
        <v>1.3</v>
      </c>
      <c r="L48" s="23">
        <v>16250</v>
      </c>
      <c r="M48" s="23">
        <v>3120</v>
      </c>
    </row>
    <row r="49" spans="1:14" ht="15" x14ac:dyDescent="0.2">
      <c r="A49" s="80" t="s">
        <v>13</v>
      </c>
      <c r="B49" s="88" t="s">
        <v>58</v>
      </c>
      <c r="C49" s="84">
        <v>11</v>
      </c>
      <c r="D49" s="85" t="s">
        <v>54</v>
      </c>
      <c r="E49" s="136">
        <v>13000</v>
      </c>
      <c r="F49" s="136">
        <v>1000</v>
      </c>
      <c r="G49" s="137">
        <f t="shared" si="15"/>
        <v>143000</v>
      </c>
      <c r="H49" s="137">
        <f t="shared" si="16"/>
        <v>11000</v>
      </c>
      <c r="I49" s="138">
        <f t="shared" si="17"/>
        <v>154000</v>
      </c>
      <c r="K49" s="1">
        <v>1.3</v>
      </c>
      <c r="L49" s="23">
        <v>18850</v>
      </c>
      <c r="M49" s="23">
        <v>3900</v>
      </c>
      <c r="N49" s="140"/>
    </row>
    <row r="50" spans="1:14" x14ac:dyDescent="0.2">
      <c r="A50" s="80"/>
      <c r="B50" s="88"/>
      <c r="C50" s="89"/>
      <c r="D50" s="90"/>
      <c r="E50" s="19"/>
      <c r="F50" s="19"/>
      <c r="G50" s="19"/>
      <c r="H50" s="19"/>
      <c r="I50" s="87"/>
    </row>
    <row r="51" spans="1:14" x14ac:dyDescent="0.2">
      <c r="A51" s="80">
        <v>6.3</v>
      </c>
      <c r="B51" s="81" t="s">
        <v>59</v>
      </c>
      <c r="C51" s="89"/>
      <c r="D51" s="90"/>
      <c r="E51" s="19"/>
      <c r="F51" s="19"/>
      <c r="G51" s="19"/>
      <c r="H51" s="19"/>
      <c r="I51" s="87"/>
    </row>
    <row r="52" spans="1:14" ht="15" x14ac:dyDescent="0.2">
      <c r="A52" s="80" t="s">
        <v>10</v>
      </c>
      <c r="B52" s="88" t="s">
        <v>60</v>
      </c>
      <c r="C52" s="84">
        <v>6</v>
      </c>
      <c r="D52" s="85" t="s">
        <v>54</v>
      </c>
      <c r="E52" s="136">
        <v>3600</v>
      </c>
      <c r="F52" s="136">
        <v>1000</v>
      </c>
      <c r="G52" s="137">
        <f t="shared" ref="G52:G53" si="18">E52*C52</f>
        <v>21600</v>
      </c>
      <c r="H52" s="137">
        <f t="shared" ref="H52:H53" si="19">F52*C52</f>
        <v>6000</v>
      </c>
      <c r="I52" s="138">
        <f t="shared" ref="I52:I53" si="20">H52+G52</f>
        <v>27600</v>
      </c>
      <c r="K52" s="1">
        <v>1.3</v>
      </c>
      <c r="L52" s="23">
        <v>14950</v>
      </c>
      <c r="M52" s="23">
        <v>2340</v>
      </c>
      <c r="N52" s="140"/>
    </row>
    <row r="53" spans="1:14" ht="15" x14ac:dyDescent="0.2">
      <c r="A53" s="80" t="s">
        <v>13</v>
      </c>
      <c r="B53" s="88" t="s">
        <v>61</v>
      </c>
      <c r="C53" s="84">
        <v>5</v>
      </c>
      <c r="D53" s="85" t="s">
        <v>54</v>
      </c>
      <c r="E53" s="136">
        <v>5500</v>
      </c>
      <c r="F53" s="136">
        <v>1000</v>
      </c>
      <c r="G53" s="137">
        <f t="shared" si="18"/>
        <v>27500</v>
      </c>
      <c r="H53" s="137">
        <f t="shared" si="19"/>
        <v>5000</v>
      </c>
      <c r="I53" s="138">
        <f t="shared" si="20"/>
        <v>32500</v>
      </c>
      <c r="K53" s="1">
        <v>1.3</v>
      </c>
      <c r="L53" s="23">
        <v>17550</v>
      </c>
      <c r="M53" s="23">
        <v>2600</v>
      </c>
    </row>
    <row r="54" spans="1:14" x14ac:dyDescent="0.2">
      <c r="A54" s="80"/>
      <c r="B54" s="88"/>
      <c r="C54" s="84"/>
      <c r="D54" s="85"/>
      <c r="E54" s="86"/>
      <c r="F54" s="19"/>
      <c r="G54" s="19"/>
      <c r="H54" s="19"/>
      <c r="I54" s="87"/>
    </row>
    <row r="55" spans="1:14" x14ac:dyDescent="0.2">
      <c r="A55" s="80">
        <v>6.4</v>
      </c>
      <c r="B55" s="81" t="s">
        <v>62</v>
      </c>
      <c r="C55" s="17"/>
      <c r="D55" s="18"/>
      <c r="E55" s="86"/>
      <c r="F55" s="19"/>
      <c r="G55" s="19"/>
      <c r="H55" s="19"/>
      <c r="I55" s="87"/>
    </row>
    <row r="56" spans="1:14" ht="15" x14ac:dyDescent="0.2">
      <c r="A56" s="91" t="s">
        <v>10</v>
      </c>
      <c r="B56" s="88" t="s">
        <v>63</v>
      </c>
      <c r="C56" s="84">
        <v>6</v>
      </c>
      <c r="D56" s="18" t="s">
        <v>54</v>
      </c>
      <c r="E56" s="136">
        <v>52000</v>
      </c>
      <c r="F56" s="136">
        <v>3500</v>
      </c>
      <c r="G56" s="137">
        <f t="shared" ref="G56:G57" si="21">E56*C56</f>
        <v>312000</v>
      </c>
      <c r="H56" s="137">
        <f t="shared" ref="H56:H57" si="22">F56*C56</f>
        <v>21000</v>
      </c>
      <c r="I56" s="138">
        <f t="shared" ref="I56:I57" si="23">H56+G56</f>
        <v>333000</v>
      </c>
      <c r="K56" s="1">
        <v>1.3</v>
      </c>
      <c r="L56" s="23">
        <v>117000</v>
      </c>
      <c r="M56" s="23">
        <v>7800</v>
      </c>
    </row>
    <row r="57" spans="1:14" ht="15" x14ac:dyDescent="0.2">
      <c r="A57" s="91" t="s">
        <v>13</v>
      </c>
      <c r="B57" s="88" t="s">
        <v>64</v>
      </c>
      <c r="C57" s="84">
        <v>5</v>
      </c>
      <c r="D57" s="18" t="s">
        <v>54</v>
      </c>
      <c r="E57" s="136">
        <v>65000</v>
      </c>
      <c r="F57" s="136">
        <v>3500</v>
      </c>
      <c r="G57" s="137">
        <f t="shared" si="21"/>
        <v>325000</v>
      </c>
      <c r="H57" s="137">
        <f t="shared" si="22"/>
        <v>17500</v>
      </c>
      <c r="I57" s="138">
        <f t="shared" si="23"/>
        <v>342500</v>
      </c>
      <c r="K57" s="1">
        <v>1.3</v>
      </c>
      <c r="L57" s="23">
        <v>143000</v>
      </c>
      <c r="M57" s="23">
        <v>9750</v>
      </c>
    </row>
    <row r="58" spans="1:14" x14ac:dyDescent="0.2">
      <c r="A58" s="92">
        <v>7</v>
      </c>
      <c r="B58" s="78" t="s">
        <v>65</v>
      </c>
      <c r="C58" s="79"/>
      <c r="D58" s="79"/>
      <c r="E58" s="69"/>
      <c r="F58" s="69"/>
      <c r="G58" s="69"/>
      <c r="H58" s="69"/>
      <c r="I58" s="70"/>
    </row>
    <row r="59" spans="1:14" ht="15" x14ac:dyDescent="0.2">
      <c r="A59" s="91" t="s">
        <v>10</v>
      </c>
      <c r="B59" s="88" t="s">
        <v>66</v>
      </c>
      <c r="C59" s="84">
        <v>22</v>
      </c>
      <c r="D59" s="85" t="s">
        <v>54</v>
      </c>
      <c r="E59" s="136">
        <v>7500</v>
      </c>
      <c r="F59" s="136">
        <v>1000</v>
      </c>
      <c r="G59" s="137">
        <f t="shared" ref="G59:G60" si="24">E59*C59</f>
        <v>165000</v>
      </c>
      <c r="H59" s="137">
        <f t="shared" ref="H59:H60" si="25">F59*C59</f>
        <v>22000</v>
      </c>
      <c r="I59" s="138">
        <f t="shared" ref="I59:I60" si="26">H59+G59</f>
        <v>187000</v>
      </c>
      <c r="K59" s="1">
        <v>1.3</v>
      </c>
      <c r="L59" s="23">
        <v>16380</v>
      </c>
      <c r="M59" s="23">
        <v>3120</v>
      </c>
    </row>
    <row r="60" spans="1:14" ht="15" x14ac:dyDescent="0.2">
      <c r="A60" s="91" t="s">
        <v>13</v>
      </c>
      <c r="B60" s="88" t="s">
        <v>67</v>
      </c>
      <c r="C60" s="84">
        <v>22</v>
      </c>
      <c r="D60" s="85" t="s">
        <v>54</v>
      </c>
      <c r="E60" s="136">
        <v>7300</v>
      </c>
      <c r="F60" s="136">
        <v>1000</v>
      </c>
      <c r="G60" s="137">
        <f t="shared" si="24"/>
        <v>160600</v>
      </c>
      <c r="H60" s="137">
        <f t="shared" si="25"/>
        <v>22000</v>
      </c>
      <c r="I60" s="138">
        <f t="shared" si="26"/>
        <v>182600</v>
      </c>
      <c r="K60" s="1">
        <v>1.3</v>
      </c>
      <c r="L60" s="23">
        <v>19500</v>
      </c>
      <c r="M60" s="23">
        <v>3120</v>
      </c>
    </row>
    <row r="61" spans="1:14" x14ac:dyDescent="0.2">
      <c r="A61" s="92">
        <v>8</v>
      </c>
      <c r="B61" s="78" t="s">
        <v>68</v>
      </c>
      <c r="C61" s="79"/>
      <c r="D61" s="79"/>
      <c r="E61" s="69"/>
      <c r="F61" s="69"/>
      <c r="G61" s="69"/>
      <c r="H61" s="69"/>
      <c r="I61" s="70"/>
    </row>
    <row r="62" spans="1:14" ht="38.25" x14ac:dyDescent="0.2">
      <c r="A62" s="93">
        <v>8.1</v>
      </c>
      <c r="B62" s="94" t="s">
        <v>69</v>
      </c>
      <c r="C62" s="95"/>
      <c r="D62" s="96"/>
      <c r="E62" s="33"/>
      <c r="F62" s="33"/>
      <c r="G62" s="33"/>
      <c r="H62" s="33"/>
      <c r="I62" s="34"/>
    </row>
    <row r="63" spans="1:14" ht="15" x14ac:dyDescent="0.2">
      <c r="A63" s="91" t="s">
        <v>10</v>
      </c>
      <c r="B63" s="64" t="s">
        <v>70</v>
      </c>
      <c r="C63" s="97">
        <v>350</v>
      </c>
      <c r="D63" s="98" t="s">
        <v>71</v>
      </c>
      <c r="E63" s="136">
        <v>425</v>
      </c>
      <c r="F63" s="136">
        <v>60</v>
      </c>
      <c r="G63" s="137">
        <f t="shared" ref="G63:G64" si="27">E63*C63</f>
        <v>148750</v>
      </c>
      <c r="H63" s="137">
        <f t="shared" ref="H63:H64" si="28">F63*C63</f>
        <v>21000</v>
      </c>
      <c r="I63" s="138">
        <f t="shared" ref="I63:I64" si="29">H63+G63</f>
        <v>169750</v>
      </c>
      <c r="K63" s="1">
        <v>1.3</v>
      </c>
      <c r="L63" s="23">
        <v>325</v>
      </c>
      <c r="M63" s="23">
        <v>195</v>
      </c>
    </row>
    <row r="64" spans="1:14" ht="15" customHeight="1" x14ac:dyDescent="0.2">
      <c r="A64" s="91" t="s">
        <v>13</v>
      </c>
      <c r="B64" s="99" t="s">
        <v>72</v>
      </c>
      <c r="C64" s="100">
        <v>1</v>
      </c>
      <c r="D64" s="101" t="s">
        <v>48</v>
      </c>
      <c r="E64" s="136">
        <v>10000</v>
      </c>
      <c r="F64" s="136">
        <v>50000</v>
      </c>
      <c r="G64" s="137">
        <f t="shared" si="27"/>
        <v>10000</v>
      </c>
      <c r="H64" s="137">
        <f t="shared" si="28"/>
        <v>50000</v>
      </c>
      <c r="I64" s="138">
        <f t="shared" si="29"/>
        <v>60000</v>
      </c>
      <c r="K64" s="1">
        <v>1.3</v>
      </c>
      <c r="L64" s="23">
        <v>23400</v>
      </c>
      <c r="M64" s="23">
        <v>5200</v>
      </c>
    </row>
    <row r="65" spans="1:13" x14ac:dyDescent="0.2">
      <c r="A65" s="77">
        <v>9</v>
      </c>
      <c r="B65" s="78" t="s">
        <v>73</v>
      </c>
      <c r="C65" s="79"/>
      <c r="D65" s="79"/>
      <c r="E65" s="69"/>
      <c r="F65" s="69"/>
      <c r="G65" s="69"/>
      <c r="H65" s="69"/>
      <c r="I65" s="70"/>
    </row>
    <row r="66" spans="1:13" ht="15" x14ac:dyDescent="0.2">
      <c r="A66" s="29"/>
      <c r="B66" s="88" t="s">
        <v>74</v>
      </c>
      <c r="C66" s="17">
        <v>1</v>
      </c>
      <c r="D66" s="18" t="s">
        <v>33</v>
      </c>
      <c r="E66" s="136">
        <v>0</v>
      </c>
      <c r="F66" s="136">
        <v>50000</v>
      </c>
      <c r="G66" s="137">
        <f>E66*C66</f>
        <v>0</v>
      </c>
      <c r="H66" s="137">
        <f>F66*C66</f>
        <v>50000</v>
      </c>
      <c r="I66" s="138">
        <f>H66+G66</f>
        <v>50000</v>
      </c>
      <c r="K66" s="1">
        <v>1.3</v>
      </c>
      <c r="L66" s="23">
        <v>0</v>
      </c>
      <c r="M66" s="23">
        <v>84500</v>
      </c>
    </row>
    <row r="67" spans="1:13" x14ac:dyDescent="0.2">
      <c r="A67" s="77">
        <v>10</v>
      </c>
      <c r="B67" s="78" t="s">
        <v>75</v>
      </c>
      <c r="C67" s="79"/>
      <c r="D67" s="79"/>
      <c r="E67" s="69"/>
      <c r="F67" s="69"/>
      <c r="G67" s="69"/>
      <c r="H67" s="69"/>
      <c r="I67" s="70"/>
    </row>
    <row r="68" spans="1:13" ht="25.5" x14ac:dyDescent="0.2">
      <c r="A68" s="93">
        <v>10.1</v>
      </c>
      <c r="B68" s="16" t="s">
        <v>76</v>
      </c>
      <c r="C68" s="17">
        <v>22</v>
      </c>
      <c r="D68" s="18" t="s">
        <v>12</v>
      </c>
      <c r="E68" s="136">
        <v>42000</v>
      </c>
      <c r="F68" s="136">
        <v>2000</v>
      </c>
      <c r="G68" s="137">
        <f t="shared" ref="G68:G76" si="30">E68*C68</f>
        <v>924000</v>
      </c>
      <c r="H68" s="137">
        <f t="shared" ref="H68:H76" si="31">F68*C68</f>
        <v>44000</v>
      </c>
      <c r="I68" s="138">
        <f t="shared" ref="I68:I76" si="32">H68+G68</f>
        <v>968000</v>
      </c>
      <c r="K68" s="1">
        <v>1.3</v>
      </c>
      <c r="L68" s="23">
        <v>45500</v>
      </c>
      <c r="M68" s="23">
        <v>3900</v>
      </c>
    </row>
    <row r="69" spans="1:13" ht="25.5" x14ac:dyDescent="0.2">
      <c r="A69" s="93">
        <v>10.199999999999999</v>
      </c>
      <c r="B69" s="16" t="s">
        <v>77</v>
      </c>
      <c r="C69" s="17">
        <v>22</v>
      </c>
      <c r="D69" s="18" t="s">
        <v>33</v>
      </c>
      <c r="E69" s="136">
        <v>5000</v>
      </c>
      <c r="F69" s="136">
        <v>1500</v>
      </c>
      <c r="G69" s="137">
        <f t="shared" si="30"/>
        <v>110000</v>
      </c>
      <c r="H69" s="137">
        <f t="shared" si="31"/>
        <v>33000</v>
      </c>
      <c r="I69" s="138">
        <f t="shared" si="32"/>
        <v>143000</v>
      </c>
      <c r="K69" s="1">
        <v>1.3</v>
      </c>
      <c r="L69" s="23">
        <v>32500</v>
      </c>
      <c r="M69" s="23">
        <v>6500</v>
      </c>
    </row>
    <row r="70" spans="1:13" ht="15" x14ac:dyDescent="0.2">
      <c r="A70" s="93">
        <v>10.3</v>
      </c>
      <c r="B70" s="16" t="s">
        <v>78</v>
      </c>
      <c r="C70" s="17">
        <v>22</v>
      </c>
      <c r="D70" s="18" t="s">
        <v>33</v>
      </c>
      <c r="E70" s="136">
        <v>6000</v>
      </c>
      <c r="F70" s="136">
        <v>1000</v>
      </c>
      <c r="G70" s="137">
        <f t="shared" si="30"/>
        <v>132000</v>
      </c>
      <c r="H70" s="137">
        <f t="shared" si="31"/>
        <v>22000</v>
      </c>
      <c r="I70" s="138">
        <f t="shared" si="32"/>
        <v>154000</v>
      </c>
      <c r="K70" s="1">
        <v>1.3</v>
      </c>
      <c r="L70" s="23">
        <v>0</v>
      </c>
      <c r="M70" s="23">
        <v>6500</v>
      </c>
    </row>
    <row r="71" spans="1:13" ht="15" x14ac:dyDescent="0.2">
      <c r="A71" s="93">
        <v>10.4</v>
      </c>
      <c r="B71" s="16" t="s">
        <v>79</v>
      </c>
      <c r="C71" s="17">
        <v>1</v>
      </c>
      <c r="D71" s="18" t="s">
        <v>33</v>
      </c>
      <c r="E71" s="136">
        <v>40000</v>
      </c>
      <c r="F71" s="136">
        <v>15000</v>
      </c>
      <c r="G71" s="137">
        <f t="shared" si="30"/>
        <v>40000</v>
      </c>
      <c r="H71" s="137">
        <f t="shared" si="31"/>
        <v>15000</v>
      </c>
      <c r="I71" s="138">
        <f t="shared" si="32"/>
        <v>55000</v>
      </c>
      <c r="K71" s="1">
        <v>1.3</v>
      </c>
      <c r="L71" s="23">
        <v>0</v>
      </c>
      <c r="M71" s="23">
        <v>97500</v>
      </c>
    </row>
    <row r="72" spans="1:13" ht="38.25" x14ac:dyDescent="0.2">
      <c r="A72" s="93">
        <v>10.5</v>
      </c>
      <c r="B72" s="16" t="s">
        <v>80</v>
      </c>
      <c r="C72" s="17">
        <v>1</v>
      </c>
      <c r="D72" s="18" t="s">
        <v>33</v>
      </c>
      <c r="E72" s="136">
        <v>0</v>
      </c>
      <c r="F72" s="136">
        <v>75000</v>
      </c>
      <c r="G72" s="137">
        <f t="shared" si="30"/>
        <v>0</v>
      </c>
      <c r="H72" s="137">
        <f t="shared" si="31"/>
        <v>75000</v>
      </c>
      <c r="I72" s="138">
        <f t="shared" si="32"/>
        <v>75000</v>
      </c>
      <c r="K72" s="1">
        <v>1.3</v>
      </c>
      <c r="L72" s="23">
        <v>0</v>
      </c>
      <c r="M72" s="23">
        <v>325000</v>
      </c>
    </row>
    <row r="73" spans="1:13" ht="15" x14ac:dyDescent="0.2">
      <c r="A73" s="93">
        <v>10.6</v>
      </c>
      <c r="B73" s="16" t="s">
        <v>81</v>
      </c>
      <c r="C73" s="17">
        <v>1</v>
      </c>
      <c r="D73" s="18" t="s">
        <v>33</v>
      </c>
      <c r="E73" s="136">
        <v>20000</v>
      </c>
      <c r="F73" s="136">
        <v>5000</v>
      </c>
      <c r="G73" s="137">
        <f t="shared" si="30"/>
        <v>20000</v>
      </c>
      <c r="H73" s="137">
        <f t="shared" si="31"/>
        <v>5000</v>
      </c>
      <c r="I73" s="138">
        <f t="shared" si="32"/>
        <v>25000</v>
      </c>
      <c r="K73" s="1">
        <v>1.3</v>
      </c>
      <c r="L73" s="23">
        <v>0</v>
      </c>
      <c r="M73" s="23">
        <v>65000</v>
      </c>
    </row>
    <row r="74" spans="1:13" ht="15" x14ac:dyDescent="0.2">
      <c r="A74" s="93">
        <v>10.7</v>
      </c>
      <c r="B74" s="94" t="s">
        <v>82</v>
      </c>
      <c r="C74" s="102">
        <v>1</v>
      </c>
      <c r="D74" s="38" t="s">
        <v>33</v>
      </c>
      <c r="E74" s="136">
        <v>15000</v>
      </c>
      <c r="F74" s="136">
        <v>5000</v>
      </c>
      <c r="G74" s="137">
        <f t="shared" si="30"/>
        <v>15000</v>
      </c>
      <c r="H74" s="137">
        <f t="shared" si="31"/>
        <v>5000</v>
      </c>
      <c r="I74" s="138">
        <f t="shared" si="32"/>
        <v>20000</v>
      </c>
      <c r="K74" s="1">
        <v>1.3</v>
      </c>
      <c r="L74" s="23">
        <v>0</v>
      </c>
      <c r="M74" s="23">
        <v>65000</v>
      </c>
    </row>
    <row r="75" spans="1:13" ht="15" x14ac:dyDescent="0.2">
      <c r="A75" s="93">
        <v>10.8</v>
      </c>
      <c r="B75" s="94" t="s">
        <v>83</v>
      </c>
      <c r="C75" s="102">
        <v>1</v>
      </c>
      <c r="D75" s="38" t="s">
        <v>33</v>
      </c>
      <c r="E75" s="136">
        <v>10000</v>
      </c>
      <c r="F75" s="136">
        <v>7000</v>
      </c>
      <c r="G75" s="137">
        <f t="shared" si="30"/>
        <v>10000</v>
      </c>
      <c r="H75" s="137">
        <f t="shared" si="31"/>
        <v>7000</v>
      </c>
      <c r="I75" s="138">
        <f t="shared" si="32"/>
        <v>17000</v>
      </c>
      <c r="K75" s="1">
        <v>1.3</v>
      </c>
      <c r="L75" s="23">
        <v>0</v>
      </c>
      <c r="M75" s="23">
        <v>65000</v>
      </c>
    </row>
    <row r="76" spans="1:13" ht="46.5" customHeight="1" thickBot="1" x14ac:dyDescent="0.25">
      <c r="A76" s="103">
        <v>10.9</v>
      </c>
      <c r="B76" s="104" t="s">
        <v>84</v>
      </c>
      <c r="C76" s="105">
        <v>1</v>
      </c>
      <c r="D76" s="106" t="s">
        <v>33</v>
      </c>
      <c r="E76" s="136">
        <v>0</v>
      </c>
      <c r="F76" s="136">
        <v>25000</v>
      </c>
      <c r="G76" s="137">
        <f t="shared" si="30"/>
        <v>0</v>
      </c>
      <c r="H76" s="137">
        <f t="shared" si="31"/>
        <v>25000</v>
      </c>
      <c r="I76" s="138">
        <f t="shared" si="32"/>
        <v>25000</v>
      </c>
      <c r="K76" s="1">
        <v>1.3</v>
      </c>
      <c r="L76" s="23">
        <v>0</v>
      </c>
      <c r="M76" s="23">
        <v>26000</v>
      </c>
    </row>
    <row r="77" spans="1:13" s="145" customFormat="1" ht="22.5" customHeight="1" thickBot="1" x14ac:dyDescent="0.25">
      <c r="A77" s="141"/>
      <c r="B77" s="142" t="s">
        <v>85</v>
      </c>
      <c r="C77" s="142"/>
      <c r="D77" s="142"/>
      <c r="E77" s="142"/>
      <c r="F77" s="143"/>
      <c r="G77" s="142"/>
      <c r="H77" s="143"/>
      <c r="I77" s="144">
        <f>SUM(I6:I76)</f>
        <v>17940150</v>
      </c>
      <c r="J77" s="145">
        <v>44950000</v>
      </c>
    </row>
    <row r="78" spans="1:13" x14ac:dyDescent="0.2">
      <c r="A78" s="113" t="s">
        <v>86</v>
      </c>
      <c r="B78" s="114"/>
      <c r="C78" s="114"/>
      <c r="D78" s="114"/>
      <c r="E78" s="114"/>
      <c r="F78" s="114"/>
      <c r="G78" s="114"/>
      <c r="H78" s="114"/>
      <c r="I78" s="114"/>
      <c r="J78" s="23">
        <f>J77-I77</f>
        <v>27009850</v>
      </c>
    </row>
    <row r="79" spans="1:13" x14ac:dyDescent="0.2">
      <c r="A79" s="114"/>
      <c r="B79" s="114"/>
      <c r="C79" s="114"/>
      <c r="D79" s="114"/>
      <c r="E79" s="114"/>
      <c r="F79" s="114"/>
      <c r="G79" s="114"/>
      <c r="H79" s="114"/>
      <c r="I79" s="114"/>
    </row>
    <row r="80" spans="1:13" x14ac:dyDescent="0.2">
      <c r="A80" s="114"/>
      <c r="B80" s="114"/>
      <c r="C80" s="114"/>
      <c r="D80" s="114"/>
      <c r="E80" s="114"/>
      <c r="F80" s="114"/>
      <c r="G80" s="114"/>
      <c r="H80" s="114"/>
      <c r="I80" s="114"/>
    </row>
    <row r="81" spans="1:9" x14ac:dyDescent="0.2">
      <c r="A81" s="114"/>
      <c r="B81" s="114"/>
      <c r="C81" s="114"/>
      <c r="D81" s="114"/>
      <c r="E81" s="114"/>
      <c r="F81" s="114"/>
      <c r="G81" s="114"/>
      <c r="H81" s="114"/>
      <c r="I81" s="114"/>
    </row>
    <row r="82" spans="1:9" ht="27.75" customHeight="1" x14ac:dyDescent="0.2">
      <c r="A82" s="114"/>
      <c r="B82" s="114"/>
      <c r="C82" s="114"/>
      <c r="D82" s="114"/>
      <c r="E82" s="114"/>
      <c r="F82" s="114"/>
      <c r="G82" s="114"/>
      <c r="H82" s="114"/>
      <c r="I82" s="114"/>
    </row>
    <row r="83" spans="1:9" hidden="1" x14ac:dyDescent="0.2"/>
    <row r="84" spans="1:9" hidden="1" x14ac:dyDescent="0.2">
      <c r="I84" s="107">
        <v>44950000</v>
      </c>
    </row>
    <row r="85" spans="1:9" hidden="1" x14ac:dyDescent="0.2">
      <c r="I85" s="107">
        <f>I84-I77</f>
        <v>27009850</v>
      </c>
    </row>
    <row r="87" spans="1:9" ht="18.75" x14ac:dyDescent="0.2">
      <c r="A87" s="146" t="s">
        <v>92</v>
      </c>
      <c r="E87" s="147"/>
      <c r="F87" s="147"/>
      <c r="G87" s="147"/>
      <c r="H87" s="147"/>
      <c r="I87" s="147"/>
    </row>
  </sheetData>
  <mergeCells count="13">
    <mergeCell ref="D4:D5"/>
    <mergeCell ref="E4:F4"/>
    <mergeCell ref="G4:H4"/>
    <mergeCell ref="I4:I5"/>
    <mergeCell ref="B7:I7"/>
    <mergeCell ref="B31:D31"/>
    <mergeCell ref="A78:I82"/>
    <mergeCell ref="A1:G2"/>
    <mergeCell ref="H1:I2"/>
    <mergeCell ref="A3:I3"/>
    <mergeCell ref="A4:A5"/>
    <mergeCell ref="B4:B5"/>
    <mergeCell ref="C4:C5"/>
  </mergeCells>
  <printOptions horizontalCentered="1"/>
  <pageMargins left="0.5" right="0.5" top="0.5" bottom="0.5" header="0.3" footer="0.3"/>
  <pageSetup paperSize="9" scale="83" fitToHeight="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3rd Floor (2)</vt:lpstr>
      <vt:lpstr>'3rd Floor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dcterms:created xsi:type="dcterms:W3CDTF">2022-09-16T04:36:40Z</dcterms:created>
  <dcterms:modified xsi:type="dcterms:W3CDTF">2022-10-31T11:42:00Z</dcterms:modified>
</cp:coreProperties>
</file>