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27B9DB02-452C-498E-AE56-F7C0C591C9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Sheet1!$A$1:$I$44</definedName>
  </definedNames>
  <calcPr calcId="181029"/>
</workbook>
</file>

<file path=xl/calcChain.xml><?xml version="1.0" encoding="utf-8"?>
<calcChain xmlns="http://schemas.openxmlformats.org/spreadsheetml/2006/main">
  <c r="I46" i="1" l="1"/>
  <c r="I44" i="1"/>
  <c r="I42" i="1"/>
  <c r="H32" i="1"/>
  <c r="I32" i="1"/>
  <c r="I26" i="1"/>
  <c r="I27" i="1"/>
  <c r="I28" i="1"/>
  <c r="I29" i="1"/>
  <c r="I30" i="1"/>
  <c r="I31" i="1"/>
  <c r="I25" i="1"/>
  <c r="H26" i="1"/>
  <c r="H27" i="1"/>
  <c r="H28" i="1"/>
  <c r="H29" i="1"/>
  <c r="H30" i="1"/>
  <c r="H31" i="1"/>
  <c r="H25" i="1"/>
  <c r="N44" i="1"/>
  <c r="N42" i="1" l="1"/>
  <c r="N40" i="1"/>
  <c r="N38" i="1"/>
  <c r="N35" i="1" l="1"/>
  <c r="N15" i="2"/>
  <c r="N9" i="2"/>
  <c r="N10" i="2"/>
  <c r="N11" i="2"/>
  <c r="N12" i="2"/>
  <c r="N13" i="2"/>
  <c r="N14" i="2"/>
  <c r="N8" i="2"/>
  <c r="M9" i="2"/>
  <c r="M10" i="2"/>
  <c r="M11" i="2"/>
  <c r="M12" i="2"/>
  <c r="M13" i="2"/>
  <c r="M14" i="2"/>
  <c r="M8" i="2"/>
  <c r="L9" i="2"/>
  <c r="L10" i="2"/>
  <c r="L11" i="2"/>
  <c r="L12" i="2"/>
  <c r="L13" i="2"/>
  <c r="L14" i="2"/>
  <c r="L8" i="2"/>
  <c r="I15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I9" i="2" s="1"/>
  <c r="G9" i="2"/>
  <c r="H8" i="2"/>
  <c r="G8" i="2"/>
  <c r="I13" i="2" l="1"/>
  <c r="I12" i="2"/>
  <c r="H33" i="1" l="1"/>
  <c r="H34" i="1" s="1"/>
  <c r="H35" i="1" s="1"/>
</calcChain>
</file>

<file path=xl/sharedStrings.xml><?xml version="1.0" encoding="utf-8"?>
<sst xmlns="http://schemas.openxmlformats.org/spreadsheetml/2006/main" count="80" uniqueCount="53">
  <si>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</si>
  <si>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</si>
  <si>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</si>
  <si>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</si>
  <si>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</si>
  <si>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</si>
  <si>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</si>
  <si>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</si>
  <si>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Mr. M. Ali Siddiqui</t>
  </si>
  <si>
    <t>Sqft</t>
  </si>
  <si>
    <t>Sub Total Amount</t>
  </si>
  <si>
    <t>Approx Qty</t>
  </si>
  <si>
    <t>Mateial Amount</t>
  </si>
  <si>
    <t>Labour Amount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</si>
  <si>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</si>
  <si>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</si>
  <si>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</si>
  <si>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</si>
  <si>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</si>
  <si>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</si>
  <si>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</si>
  <si>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</si>
  <si>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</si>
  <si>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</si>
  <si>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</si>
  <si>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</si>
  <si>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</si>
  <si>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</si>
  <si>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</si>
  <si>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</si>
  <si>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</si>
  <si>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</si>
  <si>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</si>
  <si>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</si>
  <si>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</si>
  <si>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</si>
  <si>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</si>
  <si>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</si>
  <si>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</si>
  <si>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</si>
  <si>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</si>
  <si>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</si>
  <si>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INVOICE</t>
  </si>
  <si>
    <t>Work Completed</t>
  </si>
  <si>
    <t>Invoice #</t>
  </si>
  <si>
    <t>072</t>
  </si>
  <si>
    <t>06 May 2023</t>
  </si>
  <si>
    <t>Running Bill for additional G.I Shet Metal duct &amp; insulation - NASTP</t>
  </si>
  <si>
    <t>Verified</t>
  </si>
  <si>
    <t>release 70%</t>
  </si>
  <si>
    <t>Tax 7%</t>
  </si>
  <si>
    <t>chq</t>
  </si>
  <si>
    <t>rem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</si>
</sst>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9" fontId="9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43" fontId="4" fillId="0" borderId="0" xfId="0" applyNumberFormat="1" applyFont="1"/>
    <xf numFmtId="165" fontId="9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7" fillId="0" borderId="0" xfId="1" applyNumberFormat="1" applyFont="1"/>
    <xf numFmtId="164" fontId="4" fillId="2" borderId="0" xfId="1" applyNumberFormat="1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40</xdr:row>
      <xdr:rowOff>73026</xdr:rowOff>
    </xdr:from>
    <xdr:to>
      <xdr:col>1</xdr:col>
      <xdr:colOff>647700</xdr:colOff>
      <xdr:row>43</xdr:row>
      <xdr:rowOff>44845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1769726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14DC85B2-9736-4F05-B597-A65E6BFE0658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40067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2CAD1C60-2707-48DD-90F4-B057C372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P48"/>
  <sheetViews>
    <sheetView tabSelected="1" topLeftCell="A27" zoomScaleNormal="100" workbookViewId="0">
      <selection activeCell="J46" sqref="J46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9.85546875" style="3" customWidth="1"/>
    <col min="5" max="5" width="10.5703125" style="4" customWidth="1"/>
    <col min="6" max="6" width="9.28515625" style="4" customWidth="1"/>
    <col min="7" max="7" width="11.28515625" style="4" hidden="1" customWidth="1"/>
    <col min="8" max="8" width="12.85546875" style="4" customWidth="1"/>
    <col min="9" max="9" width="14.5703125" style="5" bestFit="1" customWidth="1"/>
    <col min="10" max="10" width="8.85546875" style="2"/>
    <col min="11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7" customFormat="1" ht="15.75" x14ac:dyDescent="0.25">
      <c r="A8" s="46"/>
      <c r="C8" s="46"/>
      <c r="D8" s="46"/>
      <c r="E8" s="48"/>
      <c r="F8" s="56"/>
      <c r="G8" s="56"/>
      <c r="H8" s="55" t="s">
        <v>14</v>
      </c>
      <c r="I8" s="30" t="s">
        <v>46</v>
      </c>
    </row>
    <row r="9" spans="1:9" s="47" customFormat="1" ht="15.75" x14ac:dyDescent="0.25">
      <c r="A9" s="61"/>
      <c r="B9" s="61"/>
      <c r="C9" s="49"/>
      <c r="D9" s="46"/>
      <c r="F9" s="56"/>
      <c r="G9" s="56"/>
      <c r="H9" s="55" t="s">
        <v>44</v>
      </c>
      <c r="I9" s="31" t="s">
        <v>45</v>
      </c>
    </row>
    <row r="10" spans="1:9" s="47" customFormat="1" ht="15.75" x14ac:dyDescent="0.25">
      <c r="A10" s="62"/>
      <c r="B10" s="62"/>
      <c r="C10" s="49"/>
      <c r="D10" s="46"/>
      <c r="F10" s="56"/>
      <c r="G10" s="56"/>
      <c r="H10" s="55" t="s">
        <v>16</v>
      </c>
      <c r="I10" s="32" t="s">
        <v>17</v>
      </c>
    </row>
    <row r="11" spans="1:9" ht="9" customHeight="1" x14ac:dyDescent="0.3">
      <c r="A11" s="29"/>
      <c r="B11" s="29"/>
      <c r="C11" s="24"/>
      <c r="E11" s="2"/>
      <c r="F11" s="35"/>
      <c r="G11" s="35"/>
      <c r="H11" s="35"/>
      <c r="I11" s="36"/>
    </row>
    <row r="12" spans="1:9" x14ac:dyDescent="0.3">
      <c r="A12" s="25" t="s">
        <v>15</v>
      </c>
      <c r="B12" s="25"/>
      <c r="C12" s="24"/>
      <c r="E12" s="2"/>
    </row>
    <row r="13" spans="1:9" x14ac:dyDescent="0.3">
      <c r="A13" s="59" t="s">
        <v>18</v>
      </c>
      <c r="B13" s="59"/>
      <c r="C13" s="59"/>
      <c r="D13" s="38"/>
      <c r="E13" s="27"/>
      <c r="F13" s="28"/>
      <c r="G13" s="28"/>
      <c r="H13" s="2"/>
      <c r="I13" s="2"/>
    </row>
    <row r="14" spans="1:9" x14ac:dyDescent="0.3">
      <c r="A14" s="59" t="s">
        <v>19</v>
      </c>
      <c r="B14" s="59"/>
      <c r="C14" s="26"/>
      <c r="D14" s="38"/>
      <c r="E14" s="27"/>
      <c r="F14" s="28"/>
      <c r="G14" s="28"/>
      <c r="H14" s="2"/>
      <c r="I14" s="2"/>
    </row>
    <row r="15" spans="1:9" x14ac:dyDescent="0.3">
      <c r="A15" s="25" t="s">
        <v>20</v>
      </c>
      <c r="B15" s="25"/>
      <c r="C15" s="24"/>
      <c r="D15" s="60"/>
      <c r="E15" s="60"/>
      <c r="F15" s="28"/>
      <c r="G15" s="28"/>
      <c r="H15" s="2"/>
      <c r="I15" s="2"/>
    </row>
    <row r="16" spans="1:9" ht="8.25" customHeight="1" x14ac:dyDescent="0.3"/>
    <row r="17" spans="1:16" ht="21" x14ac:dyDescent="0.35">
      <c r="A17" s="64" t="s">
        <v>8</v>
      </c>
      <c r="B17" s="64"/>
      <c r="C17" s="64"/>
      <c r="D17" s="64"/>
      <c r="E17" s="64"/>
      <c r="F17" s="64"/>
      <c r="G17" s="64"/>
      <c r="H17" s="64"/>
      <c r="I17" s="64"/>
    </row>
    <row r="18" spans="1:16" hidden="1" x14ac:dyDescent="0.3">
      <c r="A18" s="65" t="s">
        <v>2</v>
      </c>
      <c r="B18" s="65"/>
      <c r="C18" s="65"/>
      <c r="D18" s="65"/>
      <c r="E18" s="65"/>
      <c r="F18" s="65"/>
      <c r="G18" s="65"/>
      <c r="H18" s="65"/>
      <c r="I18" s="65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66" t="s">
        <v>42</v>
      </c>
      <c r="B20" s="66"/>
      <c r="C20" s="66"/>
      <c r="D20" s="66"/>
      <c r="E20" s="66"/>
      <c r="F20" s="66"/>
      <c r="G20" s="66"/>
      <c r="H20" s="66"/>
      <c r="I20" s="66"/>
    </row>
    <row r="21" spans="1:16" ht="6" customHeight="1" x14ac:dyDescent="0.3"/>
    <row r="22" spans="1:16" ht="21" x14ac:dyDescent="0.3">
      <c r="A22" s="67" t="s">
        <v>47</v>
      </c>
      <c r="B22" s="67"/>
      <c r="C22" s="67"/>
      <c r="D22" s="67"/>
      <c r="E22" s="67"/>
      <c r="F22" s="67"/>
      <c r="G22" s="67"/>
      <c r="H22" s="67"/>
      <c r="I22" s="67"/>
    </row>
    <row r="23" spans="1:16" ht="9" customHeight="1" x14ac:dyDescent="0.3"/>
    <row r="24" spans="1:16" ht="47.25" x14ac:dyDescent="0.3">
      <c r="A24" s="21" t="s">
        <v>0</v>
      </c>
      <c r="B24" s="21" t="s">
        <v>3</v>
      </c>
      <c r="C24" s="21" t="s">
        <v>1</v>
      </c>
      <c r="D24" s="23" t="s">
        <v>11</v>
      </c>
      <c r="E24" s="22" t="s">
        <v>5</v>
      </c>
      <c r="F24" s="22" t="s">
        <v>6</v>
      </c>
      <c r="G24" s="22" t="s">
        <v>43</v>
      </c>
      <c r="H24" s="22" t="s">
        <v>12</v>
      </c>
      <c r="I24" s="22" t="s">
        <v>13</v>
      </c>
    </row>
    <row r="25" spans="1:16" s="13" customFormat="1" ht="63" x14ac:dyDescent="0.25">
      <c r="A25" s="15">
        <v>1</v>
      </c>
      <c r="B25" s="14" t="s">
        <v>31</v>
      </c>
      <c r="C25" s="15" t="s">
        <v>9</v>
      </c>
      <c r="D25" s="58">
        <v>9441.6</v>
      </c>
      <c r="E25" s="20">
        <v>325</v>
      </c>
      <c r="F25" s="20">
        <v>80</v>
      </c>
      <c r="G25" s="54">
        <v>0.53</v>
      </c>
      <c r="H25" s="16">
        <f>E25*D25</f>
        <v>3068520</v>
      </c>
      <c r="I25" s="20">
        <f>F25*D25</f>
        <v>755328</v>
      </c>
      <c r="K25" s="13">
        <v>70</v>
      </c>
      <c r="L25" s="33"/>
      <c r="M25" s="33"/>
    </row>
    <row r="26" spans="1:16" s="13" customFormat="1" ht="94.5" x14ac:dyDescent="0.25">
      <c r="A26" s="15">
        <v>2</v>
      </c>
      <c r="B26" s="14" t="s">
        <v>32</v>
      </c>
      <c r="C26" s="15" t="s">
        <v>9</v>
      </c>
      <c r="D26" s="58">
        <v>9441.6</v>
      </c>
      <c r="E26" s="20">
        <v>185</v>
      </c>
      <c r="F26" s="20">
        <v>70</v>
      </c>
      <c r="G26" s="54">
        <v>0.53</v>
      </c>
      <c r="H26" s="16">
        <f t="shared" ref="H26:H31" si="0">E26*D26</f>
        <v>1746696</v>
      </c>
      <c r="I26" s="20">
        <f t="shared" ref="I26:I31" si="1">F26*D26</f>
        <v>660912</v>
      </c>
      <c r="K26" s="13">
        <v>70</v>
      </c>
      <c r="L26" s="33"/>
      <c r="M26" s="33"/>
    </row>
    <row r="27" spans="1:16" s="13" customFormat="1" ht="31.5" x14ac:dyDescent="0.25">
      <c r="A27" s="15">
        <v>3</v>
      </c>
      <c r="B27" s="14" t="s">
        <v>24</v>
      </c>
      <c r="C27" s="15" t="s">
        <v>25</v>
      </c>
      <c r="D27" s="39">
        <v>150</v>
      </c>
      <c r="E27" s="20">
        <v>350</v>
      </c>
      <c r="F27" s="20">
        <v>100</v>
      </c>
      <c r="G27" s="54">
        <v>0.2</v>
      </c>
      <c r="H27" s="16">
        <f t="shared" si="0"/>
        <v>52500</v>
      </c>
      <c r="I27" s="20">
        <f t="shared" si="1"/>
        <v>15000</v>
      </c>
      <c r="K27" s="13">
        <v>20</v>
      </c>
      <c r="L27" s="34"/>
      <c r="M27" s="34"/>
    </row>
    <row r="28" spans="1:16" s="13" customFormat="1" ht="31.5" x14ac:dyDescent="0.25">
      <c r="A28" s="15">
        <v>4</v>
      </c>
      <c r="B28" s="14" t="s">
        <v>26</v>
      </c>
      <c r="C28" s="15" t="s">
        <v>27</v>
      </c>
      <c r="D28" s="39">
        <v>60</v>
      </c>
      <c r="E28" s="20">
        <v>300</v>
      </c>
      <c r="F28" s="20">
        <v>25</v>
      </c>
      <c r="G28" s="54">
        <v>0.2</v>
      </c>
      <c r="H28" s="16">
        <f t="shared" si="0"/>
        <v>18000</v>
      </c>
      <c r="I28" s="20">
        <f t="shared" si="1"/>
        <v>1500</v>
      </c>
      <c r="K28" s="13">
        <v>20</v>
      </c>
      <c r="L28" s="34"/>
      <c r="M28" s="34"/>
    </row>
    <row r="29" spans="1:16" s="13" customFormat="1" ht="47.25" x14ac:dyDescent="0.25">
      <c r="A29" s="15">
        <v>5</v>
      </c>
      <c r="B29" s="14" t="s">
        <v>28</v>
      </c>
      <c r="C29" s="15" t="s">
        <v>27</v>
      </c>
      <c r="D29" s="39">
        <v>60</v>
      </c>
      <c r="E29" s="20">
        <v>400</v>
      </c>
      <c r="F29" s="20">
        <v>100</v>
      </c>
      <c r="G29" s="54">
        <v>0.2</v>
      </c>
      <c r="H29" s="16">
        <f t="shared" si="0"/>
        <v>24000</v>
      </c>
      <c r="I29" s="20">
        <f t="shared" si="1"/>
        <v>6000</v>
      </c>
      <c r="K29" s="13">
        <v>20</v>
      </c>
      <c r="L29" s="34"/>
      <c r="M29" s="34"/>
    </row>
    <row r="30" spans="1:16" s="13" customFormat="1" ht="31.5" x14ac:dyDescent="0.25">
      <c r="A30" s="15">
        <v>6</v>
      </c>
      <c r="B30" s="14" t="s">
        <v>29</v>
      </c>
      <c r="C30" s="15" t="s">
        <v>27</v>
      </c>
      <c r="D30" s="39">
        <v>30</v>
      </c>
      <c r="E30" s="20">
        <v>1600</v>
      </c>
      <c r="F30" s="20">
        <v>300</v>
      </c>
      <c r="G30" s="54">
        <v>0.2</v>
      </c>
      <c r="H30" s="16">
        <f t="shared" si="0"/>
        <v>48000</v>
      </c>
      <c r="I30" s="20">
        <f t="shared" si="1"/>
        <v>9000</v>
      </c>
      <c r="K30" s="13">
        <v>20</v>
      </c>
      <c r="L30" s="34"/>
      <c r="M30" s="34"/>
    </row>
    <row r="31" spans="1:16" s="13" customFormat="1" ht="63" x14ac:dyDescent="0.25">
      <c r="A31" s="15">
        <v>7</v>
      </c>
      <c r="B31" s="14" t="s">
        <v>30</v>
      </c>
      <c r="C31" s="15" t="s">
        <v>27</v>
      </c>
      <c r="D31" s="39">
        <v>30</v>
      </c>
      <c r="E31" s="20">
        <v>1400</v>
      </c>
      <c r="F31" s="20">
        <v>200</v>
      </c>
      <c r="G31" s="54">
        <v>0.2</v>
      </c>
      <c r="H31" s="16">
        <f t="shared" si="0"/>
        <v>42000</v>
      </c>
      <c r="I31" s="20">
        <f t="shared" si="1"/>
        <v>6000</v>
      </c>
      <c r="K31" s="13">
        <v>20</v>
      </c>
      <c r="L31" s="34"/>
      <c r="M31" s="34"/>
    </row>
    <row r="32" spans="1:16" s="13" customFormat="1" ht="26.25" customHeight="1" x14ac:dyDescent="0.25">
      <c r="A32" s="69" t="s">
        <v>10</v>
      </c>
      <c r="B32" s="69"/>
      <c r="C32" s="69"/>
      <c r="D32" s="69"/>
      <c r="E32" s="69"/>
      <c r="F32" s="69"/>
      <c r="G32" s="70"/>
      <c r="H32" s="37">
        <f>SUM(H25:H31)</f>
        <v>4999716</v>
      </c>
      <c r="I32" s="37">
        <f>SUM(I25:I31)</f>
        <v>1453740</v>
      </c>
    </row>
    <row r="33" spans="1:14" s="13" customFormat="1" x14ac:dyDescent="0.25">
      <c r="A33" s="69" t="s">
        <v>21</v>
      </c>
      <c r="B33" s="69"/>
      <c r="C33" s="69"/>
      <c r="D33" s="69"/>
      <c r="E33" s="69"/>
      <c r="F33" s="69"/>
      <c r="G33" s="70"/>
      <c r="H33" s="68">
        <f>H32+I32</f>
        <v>6453456</v>
      </c>
      <c r="I33" s="68"/>
      <c r="M33" s="4">
        <v>6999000</v>
      </c>
      <c r="N33" s="4">
        <v>2025000</v>
      </c>
    </row>
    <row r="34" spans="1:14" s="13" customFormat="1" x14ac:dyDescent="0.25">
      <c r="A34" s="69" t="s">
        <v>22</v>
      </c>
      <c r="B34" s="69"/>
      <c r="C34" s="69"/>
      <c r="D34" s="69"/>
      <c r="E34" s="69"/>
      <c r="F34" s="69"/>
      <c r="G34" s="70"/>
      <c r="H34" s="68">
        <f>H33*13%</f>
        <v>838949.28</v>
      </c>
      <c r="I34" s="68"/>
      <c r="L34" s="34"/>
      <c r="M34" s="34"/>
    </row>
    <row r="35" spans="1:14" s="13" customFormat="1" x14ac:dyDescent="0.25">
      <c r="A35" s="69" t="s">
        <v>23</v>
      </c>
      <c r="B35" s="69"/>
      <c r="C35" s="69"/>
      <c r="D35" s="69"/>
      <c r="E35" s="69"/>
      <c r="F35" s="69"/>
      <c r="G35" s="70"/>
      <c r="H35" s="68">
        <f>H34+H33</f>
        <v>7292405.2800000003</v>
      </c>
      <c r="I35" s="68"/>
      <c r="L35" s="34"/>
      <c r="M35" s="34"/>
      <c r="N35" s="33">
        <f>N33+M33</f>
        <v>9024000</v>
      </c>
    </row>
    <row r="36" spans="1:14" s="1" customFormat="1" ht="6.75" customHeight="1" x14ac:dyDescent="0.25">
      <c r="A36" s="63"/>
      <c r="B36" s="63"/>
      <c r="C36" s="63"/>
      <c r="D36" s="40"/>
    </row>
    <row r="37" spans="1:14" ht="6" customHeight="1" x14ac:dyDescent="0.3">
      <c r="K37" s="19"/>
    </row>
    <row r="38" spans="1:14" x14ac:dyDescent="0.3">
      <c r="A38" s="9" t="s">
        <v>4</v>
      </c>
      <c r="B38" s="10"/>
      <c r="K38" s="5"/>
      <c r="N38" s="19">
        <f>N35*13%</f>
        <v>1173120</v>
      </c>
    </row>
    <row r="39" spans="1:14" ht="10.5" customHeight="1" x14ac:dyDescent="0.3">
      <c r="A39" s="9"/>
      <c r="B39" s="10"/>
    </row>
    <row r="40" spans="1:14" ht="21" x14ac:dyDescent="0.3">
      <c r="A40" s="17" t="s">
        <v>7</v>
      </c>
      <c r="B40" s="10"/>
      <c r="H40" s="4" t="s">
        <v>48</v>
      </c>
      <c r="I40" s="73">
        <v>7113610</v>
      </c>
      <c r="K40" s="5"/>
      <c r="N40" s="19">
        <f>N38+N35</f>
        <v>10197120</v>
      </c>
    </row>
    <row r="41" spans="1:14" x14ac:dyDescent="0.3">
      <c r="A41" s="9"/>
      <c r="B41" s="9"/>
      <c r="K41" s="5"/>
    </row>
    <row r="42" spans="1:14" x14ac:dyDescent="0.3">
      <c r="A42" s="11"/>
      <c r="B42" s="12"/>
      <c r="H42" s="4" t="s">
        <v>49</v>
      </c>
      <c r="I42" s="5">
        <f>I40*70%</f>
        <v>4979527</v>
      </c>
      <c r="K42" s="5"/>
      <c r="N42" s="19">
        <f>N40*50%</f>
        <v>5098560</v>
      </c>
    </row>
    <row r="43" spans="1:14" x14ac:dyDescent="0.3">
      <c r="K43" s="57"/>
      <c r="N43" s="57"/>
    </row>
    <row r="44" spans="1:14" x14ac:dyDescent="0.3">
      <c r="H44" s="4" t="s">
        <v>50</v>
      </c>
      <c r="I44" s="5">
        <f>I42*7%</f>
        <v>348566.89</v>
      </c>
      <c r="N44" s="57">
        <f>N40*52%</f>
        <v>5302502.4000000004</v>
      </c>
    </row>
    <row r="46" spans="1:14" x14ac:dyDescent="0.3">
      <c r="H46" s="4" t="s">
        <v>51</v>
      </c>
      <c r="I46" s="5">
        <f>I42-I44</f>
        <v>4630960.1100000003</v>
      </c>
    </row>
    <row r="48" spans="1:14" x14ac:dyDescent="0.3">
      <c r="H48" s="74" t="s">
        <v>52</v>
      </c>
    </row>
  </sheetData>
  <mergeCells count="17">
    <mergeCell ref="A36:C36"/>
    <mergeCell ref="A17:I17"/>
    <mergeCell ref="A18:I18"/>
    <mergeCell ref="A20:I20"/>
    <mergeCell ref="A22:I22"/>
    <mergeCell ref="H33:I33"/>
    <mergeCell ref="H34:I34"/>
    <mergeCell ref="H35:I35"/>
    <mergeCell ref="A32:G32"/>
    <mergeCell ref="A33:G33"/>
    <mergeCell ref="A34:G34"/>
    <mergeCell ref="A35:G35"/>
    <mergeCell ref="A13:C13"/>
    <mergeCell ref="A14:B14"/>
    <mergeCell ref="D15:E15"/>
    <mergeCell ref="A9:B9"/>
    <mergeCell ref="A10:B10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F866-9682-4533-B32B-555226392A35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65" t="s">
        <v>2</v>
      </c>
      <c r="B1" s="65"/>
      <c r="C1" s="65"/>
      <c r="D1" s="65"/>
      <c r="E1" s="65"/>
      <c r="F1" s="65"/>
      <c r="G1" s="65"/>
      <c r="H1" s="65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66" t="s">
        <v>33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5" ht="15" customHeight="1" x14ac:dyDescent="0.3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</row>
    <row r="5" spans="1:15" ht="33.75" customHeight="1" x14ac:dyDescent="0.3">
      <c r="A5" s="67"/>
      <c r="B5" s="67"/>
      <c r="C5" s="67"/>
      <c r="D5" s="67"/>
      <c r="E5" s="67"/>
      <c r="F5" s="67"/>
      <c r="G5" s="67"/>
      <c r="H5" s="67"/>
    </row>
    <row r="6" spans="1:15" ht="19.899999999999999" customHeight="1" x14ac:dyDescent="0.3">
      <c r="A6" s="50"/>
      <c r="B6" s="51"/>
      <c r="C6" s="50"/>
      <c r="D6" s="50"/>
      <c r="E6" s="71" t="s">
        <v>40</v>
      </c>
      <c r="F6" s="71"/>
      <c r="G6" s="71"/>
      <c r="H6" s="71"/>
      <c r="I6" s="71"/>
      <c r="J6" s="72" t="s">
        <v>41</v>
      </c>
      <c r="K6" s="72"/>
      <c r="L6" s="72"/>
      <c r="M6" s="72"/>
      <c r="N6" s="72"/>
    </row>
    <row r="7" spans="1:15" ht="54.75" customHeight="1" x14ac:dyDescent="0.3">
      <c r="A7" s="21" t="s">
        <v>0</v>
      </c>
      <c r="B7" s="21" t="s">
        <v>3</v>
      </c>
      <c r="C7" s="21" t="s">
        <v>1</v>
      </c>
      <c r="D7" s="23" t="s">
        <v>11</v>
      </c>
      <c r="E7" s="22" t="s">
        <v>5</v>
      </c>
      <c r="F7" s="22" t="s">
        <v>6</v>
      </c>
      <c r="G7" s="22" t="s">
        <v>12</v>
      </c>
      <c r="H7" s="22" t="s">
        <v>13</v>
      </c>
      <c r="I7" s="22" t="s">
        <v>21</v>
      </c>
      <c r="J7" s="22" t="s">
        <v>5</v>
      </c>
      <c r="K7" s="22" t="s">
        <v>6</v>
      </c>
      <c r="L7" s="22" t="s">
        <v>12</v>
      </c>
      <c r="M7" s="22" t="s">
        <v>13</v>
      </c>
      <c r="N7" s="22" t="s">
        <v>13</v>
      </c>
    </row>
    <row r="8" spans="1:15" s="13" customFormat="1" x14ac:dyDescent="0.25">
      <c r="A8" s="15">
        <v>1</v>
      </c>
      <c r="B8" s="14" t="s">
        <v>34</v>
      </c>
      <c r="C8" s="15" t="s">
        <v>9</v>
      </c>
      <c r="D8" s="39">
        <v>13000</v>
      </c>
      <c r="E8" s="20">
        <v>310</v>
      </c>
      <c r="F8" s="20">
        <v>80</v>
      </c>
      <c r="G8" s="16">
        <f>E8*D8</f>
        <v>4030000</v>
      </c>
      <c r="H8" s="20">
        <f>F8*D8</f>
        <v>1040000</v>
      </c>
      <c r="I8" s="20">
        <f>H8+G8</f>
        <v>5070000</v>
      </c>
      <c r="J8" s="20">
        <v>350</v>
      </c>
      <c r="K8" s="20">
        <v>80</v>
      </c>
      <c r="L8" s="16">
        <f>J8*D8</f>
        <v>4550000</v>
      </c>
      <c r="M8" s="20">
        <f>K8*D8</f>
        <v>1040000</v>
      </c>
      <c r="N8" s="52">
        <f>M8+L8</f>
        <v>5590000</v>
      </c>
    </row>
    <row r="9" spans="1:15" s="13" customFormat="1" x14ac:dyDescent="0.25">
      <c r="A9" s="15">
        <v>2</v>
      </c>
      <c r="B9" s="14" t="s">
        <v>35</v>
      </c>
      <c r="C9" s="15" t="s">
        <v>9</v>
      </c>
      <c r="D9" s="39">
        <v>13000</v>
      </c>
      <c r="E9" s="20">
        <v>165</v>
      </c>
      <c r="F9" s="20">
        <v>55</v>
      </c>
      <c r="G9" s="16">
        <f>E9*D9</f>
        <v>2145000</v>
      </c>
      <c r="H9" s="20">
        <f>F9*D9</f>
        <v>715000</v>
      </c>
      <c r="I9" s="20">
        <f t="shared" ref="I9:I14" si="0">H9+G9</f>
        <v>2860000</v>
      </c>
      <c r="J9" s="20">
        <v>210</v>
      </c>
      <c r="K9" s="20">
        <v>70</v>
      </c>
      <c r="L9" s="16">
        <f t="shared" ref="L9:L14" si="1">J9*D9</f>
        <v>2730000</v>
      </c>
      <c r="M9" s="20">
        <f t="shared" ref="M9:M14" si="2">K9*D9</f>
        <v>910000</v>
      </c>
      <c r="N9" s="52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24</v>
      </c>
      <c r="C10" s="15" t="s">
        <v>25</v>
      </c>
      <c r="D10" s="39">
        <v>300</v>
      </c>
      <c r="E10" s="20">
        <v>650</v>
      </c>
      <c r="F10" s="20">
        <v>220</v>
      </c>
      <c r="G10" s="16">
        <f t="shared" ref="G10:G14" si="4">E10*D10</f>
        <v>195000</v>
      </c>
      <c r="H10" s="20">
        <f t="shared" ref="H10:H14" si="5">F10*D10</f>
        <v>66000</v>
      </c>
      <c r="I10" s="20">
        <f t="shared" si="0"/>
        <v>261000</v>
      </c>
      <c r="J10" s="20">
        <v>350</v>
      </c>
      <c r="K10" s="20">
        <v>100</v>
      </c>
      <c r="L10" s="16">
        <f t="shared" si="1"/>
        <v>105000</v>
      </c>
      <c r="M10" s="20">
        <f t="shared" si="2"/>
        <v>30000</v>
      </c>
      <c r="N10" s="52">
        <f t="shared" si="3"/>
        <v>135000</v>
      </c>
    </row>
    <row r="11" spans="1:15" s="13" customFormat="1" x14ac:dyDescent="0.25">
      <c r="A11" s="15">
        <v>4</v>
      </c>
      <c r="B11" s="14" t="s">
        <v>36</v>
      </c>
      <c r="C11" s="15" t="s">
        <v>27</v>
      </c>
      <c r="D11" s="39">
        <v>120</v>
      </c>
      <c r="E11" s="20">
        <v>850</v>
      </c>
      <c r="F11" s="20">
        <v>100</v>
      </c>
      <c r="G11" s="16">
        <f t="shared" si="4"/>
        <v>102000</v>
      </c>
      <c r="H11" s="20">
        <f t="shared" si="5"/>
        <v>12000</v>
      </c>
      <c r="I11" s="20">
        <f t="shared" si="0"/>
        <v>114000</v>
      </c>
      <c r="J11" s="20">
        <v>300</v>
      </c>
      <c r="K11" s="20">
        <v>25</v>
      </c>
      <c r="L11" s="16">
        <f t="shared" si="1"/>
        <v>36000</v>
      </c>
      <c r="M11" s="20">
        <f t="shared" si="2"/>
        <v>3000</v>
      </c>
      <c r="N11" s="52">
        <f t="shared" si="3"/>
        <v>39000</v>
      </c>
    </row>
    <row r="12" spans="1:15" s="13" customFormat="1" x14ac:dyDescent="0.25">
      <c r="A12" s="15">
        <v>5</v>
      </c>
      <c r="B12" s="14" t="s">
        <v>37</v>
      </c>
      <c r="C12" s="15" t="s">
        <v>27</v>
      </c>
      <c r="D12" s="39">
        <v>120</v>
      </c>
      <c r="E12" s="20">
        <v>1200</v>
      </c>
      <c r="F12" s="20">
        <v>250</v>
      </c>
      <c r="G12" s="16">
        <f t="shared" si="4"/>
        <v>144000</v>
      </c>
      <c r="H12" s="20">
        <f t="shared" si="5"/>
        <v>30000</v>
      </c>
      <c r="I12" s="20">
        <f t="shared" si="0"/>
        <v>174000</v>
      </c>
      <c r="J12" s="20">
        <v>400</v>
      </c>
      <c r="K12" s="20">
        <v>100</v>
      </c>
      <c r="L12" s="16">
        <f t="shared" si="1"/>
        <v>48000</v>
      </c>
      <c r="M12" s="20">
        <f t="shared" si="2"/>
        <v>12000</v>
      </c>
      <c r="N12" s="52">
        <f t="shared" si="3"/>
        <v>60000</v>
      </c>
    </row>
    <row r="13" spans="1:15" s="13" customFormat="1" x14ac:dyDescent="0.25">
      <c r="A13" s="15">
        <v>6</v>
      </c>
      <c r="B13" s="14" t="s">
        <v>38</v>
      </c>
      <c r="C13" s="15" t="s">
        <v>27</v>
      </c>
      <c r="D13" s="39">
        <v>60</v>
      </c>
      <c r="E13" s="20">
        <v>3300</v>
      </c>
      <c r="F13" s="20">
        <v>600</v>
      </c>
      <c r="G13" s="16">
        <f t="shared" si="4"/>
        <v>198000</v>
      </c>
      <c r="H13" s="20">
        <f t="shared" si="5"/>
        <v>36000</v>
      </c>
      <c r="I13" s="20">
        <f t="shared" si="0"/>
        <v>234000</v>
      </c>
      <c r="J13" s="20">
        <v>1600</v>
      </c>
      <c r="K13" s="20">
        <v>300</v>
      </c>
      <c r="L13" s="16">
        <f t="shared" si="1"/>
        <v>96000</v>
      </c>
      <c r="M13" s="20">
        <f t="shared" si="2"/>
        <v>18000</v>
      </c>
      <c r="N13" s="52">
        <f t="shared" si="3"/>
        <v>114000</v>
      </c>
    </row>
    <row r="14" spans="1:15" s="13" customFormat="1" ht="19.5" thickBot="1" x14ac:dyDescent="0.3">
      <c r="A14" s="41">
        <v>7</v>
      </c>
      <c r="B14" s="42" t="s">
        <v>39</v>
      </c>
      <c r="C14" s="41" t="s">
        <v>27</v>
      </c>
      <c r="D14" s="43">
        <v>60</v>
      </c>
      <c r="E14" s="44">
        <v>650</v>
      </c>
      <c r="F14" s="44">
        <v>250</v>
      </c>
      <c r="G14" s="45">
        <f t="shared" si="4"/>
        <v>39000</v>
      </c>
      <c r="H14" s="44">
        <f t="shared" si="5"/>
        <v>15000</v>
      </c>
      <c r="I14" s="44">
        <f t="shared" si="0"/>
        <v>54000</v>
      </c>
      <c r="J14" s="44">
        <v>1400</v>
      </c>
      <c r="K14" s="44">
        <v>200</v>
      </c>
      <c r="L14" s="45">
        <f t="shared" si="1"/>
        <v>84000</v>
      </c>
      <c r="M14" s="44">
        <f t="shared" si="2"/>
        <v>12000</v>
      </c>
      <c r="N14" s="53">
        <f t="shared" si="3"/>
        <v>96000</v>
      </c>
    </row>
    <row r="15" spans="1:15" ht="19.5" thickTop="1" x14ac:dyDescent="0.3">
      <c r="I15" s="18">
        <f>SUM(I8:I14)</f>
        <v>8767000</v>
      </c>
      <c r="N15" s="18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2023-06-21T07:41:32Z</dcterms:modified>
</cp:coreProperties>
</file>