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61D1FD86-FCD6-4B20-8687-031E752EAC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Sheet1!$A$1:$I$64</definedName>
    <definedName name="_xlnm.Print_Titles" localSheetId="0">Sheet1!$24:$24</definedName>
  </definedNames>
  <calcPr calcId="181029"/>
</workbook>
</file>

<file path=xl/calcChain.xml><?xml version="1.0" encoding="utf-8"?>
<calcChain xmlns="http://schemas.openxmlformats.org/spreadsheetml/2006/main">
  <c r="I54" i="1" l="1"/>
  <c r="E53" i="1"/>
  <c r="F53" i="1" s="1"/>
  <c r="E52" i="1"/>
  <c r="F52" i="1" s="1"/>
  <c r="I52" i="1" s="1"/>
  <c r="E50" i="1"/>
  <c r="F50" i="1" s="1"/>
  <c r="E48" i="1"/>
  <c r="F48" i="1" s="1"/>
  <c r="I48" i="1" s="1"/>
  <c r="F45" i="1"/>
  <c r="E45" i="1"/>
  <c r="E44" i="1"/>
  <c r="E43" i="1"/>
  <c r="F43" i="1" s="1"/>
  <c r="I43" i="1" s="1"/>
  <c r="E41" i="1"/>
  <c r="F41" i="1" s="1"/>
  <c r="E40" i="1"/>
  <c r="F40" i="1" s="1"/>
  <c r="E39" i="1"/>
  <c r="F39" i="1" s="1"/>
  <c r="I39" i="1" s="1"/>
  <c r="E37" i="1"/>
  <c r="F37" i="1" s="1"/>
  <c r="E36" i="1"/>
  <c r="F36" i="1" s="1"/>
  <c r="E34" i="1"/>
  <c r="F34" i="1" s="1"/>
  <c r="I34" i="1" s="1"/>
  <c r="I33" i="1"/>
  <c r="E33" i="1"/>
  <c r="F33" i="1" s="1"/>
  <c r="E31" i="1"/>
  <c r="F31" i="1" s="1"/>
  <c r="F29" i="1"/>
  <c r="F27" i="1"/>
  <c r="E29" i="1"/>
  <c r="I29" i="1" s="1"/>
  <c r="E28" i="1"/>
  <c r="F28" i="1" s="1"/>
  <c r="E27" i="1"/>
  <c r="I27" i="1" s="1"/>
  <c r="I28" i="1" l="1"/>
  <c r="I45" i="1"/>
  <c r="I53" i="1"/>
  <c r="I50" i="1"/>
  <c r="F44" i="1"/>
  <c r="I44" i="1" s="1"/>
  <c r="I41" i="1"/>
  <c r="I37" i="1"/>
  <c r="I36" i="1"/>
  <c r="I31" i="1"/>
  <c r="E47" i="1" l="1"/>
  <c r="F47" i="1" l="1"/>
  <c r="I47" i="1" l="1"/>
</calcChain>
</file>

<file path=xl/sharedStrings.xml><?xml version="1.0" encoding="utf-8"?>
<sst xmlns="http://schemas.openxmlformats.org/spreadsheetml/2006/main" count="77" uniqueCount="47">
  <si>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</si>
  <si>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</si>
  <si>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</si>
  <si>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</si>
  <si>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</si>
  <si>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</si>
  <si>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</si>
  <si>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</si>
  <si>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</si>
  <si>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</si>
  <si>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</si>
  <si>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</si>
  <si>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Attn: Mr. Salman</t>
  </si>
  <si>
    <t>Over Head profit 25%</t>
  </si>
  <si>
    <t>Variation order of Ducting - Deutsche Bank Dolmen Mall Clifton Karachi</t>
  </si>
  <si>
    <t>Removal of ducting from the lift lobby  at 16th floor and re-install at new location (according to the drawings provided by DMC)</t>
  </si>
  <si>
    <t>15th Floor</t>
  </si>
  <si>
    <t>16th Floor</t>
  </si>
  <si>
    <t>Removal of supply air ducting from the lift lobby and re-install at new location (according to the drawings provided by DMC)</t>
  </si>
  <si>
    <t>Removal of return air ducting and re-route at new location (as instructed by Mr. Saquib shamsi in the meeting point)</t>
  </si>
  <si>
    <t>Supply and installation of Return air ducting and re-route at new location (as instructed by Mr. Saquib shamsi in the meeting point)</t>
  </si>
  <si>
    <t>Duct Size 700 x 350</t>
  </si>
  <si>
    <t>Duct Size 550 x 250</t>
  </si>
  <si>
    <t>Duct Size 450 x 250</t>
  </si>
  <si>
    <t>Removal of supply air ducting and re-route at new location (as instructed by Mr. Saquib shamsi)</t>
  </si>
  <si>
    <t>Duct Size 400 x 200</t>
  </si>
  <si>
    <t>Supply and installation of supply air ducting and re-route at new location (as instructed by Mr. Saquib shamsi)</t>
  </si>
  <si>
    <t>Duct Size 1200 x 300</t>
  </si>
  <si>
    <t>Removal of Supply  air main ducting at corridor area and centerize at new location (as instructed by Mr. Salman Mughal)</t>
  </si>
  <si>
    <t>Dismantal of Return air duct</t>
  </si>
  <si>
    <t>Duct Size 350 x 250</t>
  </si>
  <si>
    <t>Duct Size 1400 x 400</t>
  </si>
  <si>
    <t>Dismantal &amp; re-installation of supply air duct (as instructed by Consultant and Artitect)</t>
  </si>
  <si>
    <t>Duct Size 150 x 200</t>
  </si>
  <si>
    <t>Duct Size 200 x 250</t>
  </si>
  <si>
    <t>i)</t>
  </si>
  <si>
    <t>ii)</t>
  </si>
  <si>
    <t>Nos</t>
  </si>
  <si>
    <t>Rm</t>
  </si>
  <si>
    <t>Supply and installation of ducting at lift lobby according to revised drawings</t>
  </si>
  <si>
    <t>Plenum Size 350 x 250</t>
  </si>
  <si>
    <t>Round neck Size 150 mm</t>
  </si>
  <si>
    <t>iii)</t>
  </si>
  <si>
    <t>Sqm</t>
  </si>
  <si>
    <t>Supply and installation of butterfly damper 150mm from lift lobby.</t>
  </si>
  <si>
    <t>Supply and installation round flexbile duct 150mm from lift lobby.</t>
  </si>
  <si>
    <t>PES/DB/02/12/22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</si>
</sst>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right" vertical="center"/>
    </xf>
    <xf numFmtId="164" fontId="7" fillId="0" borderId="1" xfId="1" applyNumberFormat="1" applyFont="1" applyBorder="1" applyAlignment="1">
      <alignment horizontal="right" vertical="center" wrapText="1"/>
    </xf>
    <xf numFmtId="164" fontId="7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4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64" fontId="7" fillId="0" borderId="3" xfId="1" applyNumberFormat="1" applyFont="1" applyBorder="1" applyAlignment="1">
      <alignment horizontal="right" vertical="center"/>
    </xf>
    <xf numFmtId="164" fontId="7" fillId="0" borderId="3" xfId="1" applyNumberFormat="1" applyFont="1" applyFill="1" applyBorder="1" applyAlignment="1">
      <alignment horizontal="right" vertical="center"/>
    </xf>
    <xf numFmtId="164" fontId="7" fillId="0" borderId="3" xfId="1" applyNumberFormat="1" applyFont="1" applyBorder="1" applyAlignment="1">
      <alignment horizontal="right" vertical="center" wrapText="1"/>
    </xf>
    <xf numFmtId="164" fontId="8" fillId="0" borderId="2" xfId="0" applyNumberFormat="1" applyFont="1" applyBorder="1" applyAlignment="1">
      <alignment vertical="center"/>
    </xf>
    <xf numFmtId="164" fontId="7" fillId="0" borderId="3" xfId="1" applyNumberFormat="1" applyFont="1" applyFill="1" applyBorder="1" applyAlignment="1">
      <alignment horizontal="right" vertical="center" wrapText="1"/>
    </xf>
    <xf numFmtId="0" fontId="11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center" vertical="center" wrapText="1"/>
    </xf>
    <xf numFmtId="164" fontId="7" fillId="0" borderId="3" xfId="1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1601519</xdr:colOff>
      <xdr:row>0</xdr:row>
      <xdr:rowOff>28575</xdr:rowOff>
    </xdr:from>
    <xdr:to>
      <xdr:col>5</xdr:col>
      <xdr:colOff>360485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7269" y="28575"/>
          <a:ext cx="2654691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61</xdr:row>
      <xdr:rowOff>45720</xdr:rowOff>
    </xdr:from>
    <xdr:to>
      <xdr:col>1</xdr:col>
      <xdr:colOff>407035</xdr:colOff>
      <xdr:row>63</xdr:row>
      <xdr:rowOff>109803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8799195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61"/>
  <sheetViews>
    <sheetView tabSelected="1" topLeftCell="A41" zoomScaleNormal="100" workbookViewId="0">
      <selection activeCell="I54" sqref="I54"/>
    </sheetView>
  </sheetViews>
  <sheetFormatPr defaultRowHeight="15" x14ac:dyDescent="0.25"/>
  <cols>
    <col min="1" max="1" width="4.28515625" style="1" customWidth="1"/>
    <col min="2" max="2" width="27.42578125" customWidth="1"/>
    <col min="3" max="3" width="10.42578125" style="1" bestFit="1" customWidth="1"/>
    <col min="4" max="4" width="9.42578125" style="1" customWidth="1"/>
    <col min="5" max="5" width="11.140625" style="1" customWidth="1"/>
    <col min="6" max="6" width="5.5703125" style="2" bestFit="1" customWidth="1"/>
    <col min="7" max="7" width="7.28515625" style="1" customWidth="1"/>
    <col min="8" max="8" width="8.28515625" style="1" customWidth="1"/>
    <col min="9" max="9" width="12.28515625" style="2" bestFit="1" customWidth="1"/>
    <col min="11" max="11" width="14" customWidth="1"/>
    <col min="12" max="12" width="12.140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3.75" customHeight="1" x14ac:dyDescent="0.25"/>
    <row r="13" spans="1:9" ht="3.75" customHeight="1" x14ac:dyDescent="0.25"/>
    <row r="14" spans="1:9" ht="3.75" customHeight="1" x14ac:dyDescent="0.25"/>
    <row r="15" spans="1:9" ht="3.75" customHeight="1" x14ac:dyDescent="0.25"/>
    <row r="16" spans="1:9" ht="22.9" customHeight="1" x14ac:dyDescent="0.25">
      <c r="A16" s="36" t="s">
        <v>46</v>
      </c>
      <c r="B16" s="36"/>
      <c r="I16" s="9">
        <v>44921</v>
      </c>
    </row>
    <row r="17" spans="1:9" ht="6" customHeight="1" x14ac:dyDescent="0.25"/>
    <row r="18" spans="1:9" x14ac:dyDescent="0.25">
      <c r="A18" s="5"/>
      <c r="B18" s="5"/>
    </row>
    <row r="19" spans="1:9" ht="7.5" customHeight="1" x14ac:dyDescent="0.25">
      <c r="A19" s="5"/>
      <c r="B19" s="5"/>
    </row>
    <row r="20" spans="1:9" ht="23.25" x14ac:dyDescent="0.35">
      <c r="A20" s="37" t="s">
        <v>12</v>
      </c>
      <c r="B20" s="37"/>
      <c r="C20" s="37"/>
      <c r="D20" s="37"/>
      <c r="E20" s="37"/>
      <c r="F20" s="37"/>
      <c r="G20" s="37"/>
      <c r="H20" s="37"/>
      <c r="I20" s="37"/>
    </row>
    <row r="21" spans="1:9" ht="9" customHeight="1" x14ac:dyDescent="0.35">
      <c r="A21" s="18"/>
      <c r="B21" s="18"/>
      <c r="C21" s="18"/>
      <c r="D21" s="18"/>
      <c r="E21" s="18"/>
      <c r="F21" s="18"/>
      <c r="G21" s="18"/>
      <c r="H21" s="18"/>
      <c r="I21" s="18"/>
    </row>
    <row r="22" spans="1:9" ht="40.5" customHeight="1" x14ac:dyDescent="0.25">
      <c r="A22" s="38" t="s">
        <v>14</v>
      </c>
      <c r="B22" s="38"/>
      <c r="C22" s="38"/>
      <c r="D22" s="38"/>
      <c r="E22" s="38"/>
      <c r="F22" s="38"/>
      <c r="G22" s="38"/>
      <c r="H22" s="38"/>
      <c r="I22" s="38"/>
    </row>
    <row r="23" spans="1:9" ht="14.25" customHeight="1" x14ac:dyDescent="0.25"/>
    <row r="24" spans="1:9" ht="47.25" x14ac:dyDescent="0.25">
      <c r="A24" s="10" t="s">
        <v>0</v>
      </c>
      <c r="B24" s="10" t="s">
        <v>1</v>
      </c>
      <c r="C24" s="11" t="s">
        <v>9</v>
      </c>
      <c r="D24" s="11" t="s">
        <v>8</v>
      </c>
      <c r="E24" s="11" t="s">
        <v>13</v>
      </c>
      <c r="F24" s="11" t="s">
        <v>11</v>
      </c>
      <c r="G24" s="10" t="s">
        <v>2</v>
      </c>
      <c r="H24" s="10" t="s">
        <v>3</v>
      </c>
      <c r="I24" s="12" t="s">
        <v>4</v>
      </c>
    </row>
    <row r="25" spans="1:9" ht="21" x14ac:dyDescent="0.25">
      <c r="A25" s="10"/>
      <c r="B25" s="32" t="s">
        <v>16</v>
      </c>
      <c r="C25" s="11"/>
      <c r="D25" s="11"/>
      <c r="E25" s="11"/>
      <c r="F25" s="11"/>
      <c r="G25" s="10"/>
      <c r="H25" s="10"/>
      <c r="I25" s="12"/>
    </row>
    <row r="26" spans="1:9" ht="63" x14ac:dyDescent="0.25">
      <c r="A26" s="34">
        <v>1</v>
      </c>
      <c r="B26" s="13" t="s">
        <v>39</v>
      </c>
      <c r="C26" s="11"/>
      <c r="D26" s="11"/>
      <c r="E26" s="11"/>
      <c r="F26" s="11"/>
      <c r="G26" s="10"/>
      <c r="H26" s="10"/>
      <c r="I26" s="12"/>
    </row>
    <row r="27" spans="1:9" ht="15.75" x14ac:dyDescent="0.25">
      <c r="A27" s="34" t="s">
        <v>35</v>
      </c>
      <c r="B27" s="13" t="s">
        <v>33</v>
      </c>
      <c r="C27" s="35">
        <v>3100</v>
      </c>
      <c r="D27" s="35">
        <v>650</v>
      </c>
      <c r="E27" s="17">
        <f>SUM(C27+D27)*25%</f>
        <v>937.5</v>
      </c>
      <c r="F27" s="16">
        <f>SUM(C27+D27+E27)*7.5%</f>
        <v>351.5625</v>
      </c>
      <c r="G27" s="14" t="s">
        <v>43</v>
      </c>
      <c r="H27" s="34">
        <v>23.4</v>
      </c>
      <c r="I27" s="15">
        <f>SUM(C27+D27+E27+F27)*H27</f>
        <v>117914.0625</v>
      </c>
    </row>
    <row r="28" spans="1:9" ht="15.75" x14ac:dyDescent="0.25">
      <c r="A28" s="34" t="s">
        <v>36</v>
      </c>
      <c r="B28" s="13" t="s">
        <v>40</v>
      </c>
      <c r="C28" s="35">
        <v>3100</v>
      </c>
      <c r="D28" s="35">
        <v>650</v>
      </c>
      <c r="E28" s="17">
        <f>SUM(C28+D28)*25%</f>
        <v>937.5</v>
      </c>
      <c r="F28" s="16">
        <f>SUM(C28+D28+E28)*7.5%</f>
        <v>351.5625</v>
      </c>
      <c r="G28" s="14" t="s">
        <v>43</v>
      </c>
      <c r="H28" s="34">
        <v>19.38</v>
      </c>
      <c r="I28" s="15">
        <f>SUM(C28+D28+E28+F28)*H28</f>
        <v>97657.03125</v>
      </c>
    </row>
    <row r="29" spans="1:9" ht="15.75" x14ac:dyDescent="0.25">
      <c r="A29" s="34" t="s">
        <v>42</v>
      </c>
      <c r="B29" s="13" t="s">
        <v>41</v>
      </c>
      <c r="C29" s="35">
        <v>3100</v>
      </c>
      <c r="D29" s="35">
        <v>650</v>
      </c>
      <c r="E29" s="17">
        <f>SUM(C29+D29)*25%</f>
        <v>937.5</v>
      </c>
      <c r="F29" s="16">
        <f>SUM(C29+D29+E29)*7.5%</f>
        <v>351.5625</v>
      </c>
      <c r="G29" s="14" t="s">
        <v>43</v>
      </c>
      <c r="H29" s="34">
        <v>7.2</v>
      </c>
      <c r="I29" s="15">
        <f>SUM(C29+D29+E29+F29)*H29</f>
        <v>36281.25</v>
      </c>
    </row>
    <row r="30" spans="1:9" s="25" customFormat="1" ht="81.75" customHeight="1" x14ac:dyDescent="0.25">
      <c r="A30" s="14">
        <v>2</v>
      </c>
      <c r="B30" s="13" t="s">
        <v>18</v>
      </c>
      <c r="C30" s="15"/>
      <c r="D30" s="17"/>
      <c r="E30" s="17"/>
      <c r="F30" s="16"/>
      <c r="G30" s="14"/>
      <c r="H30" s="14"/>
      <c r="I30" s="15"/>
    </row>
    <row r="31" spans="1:9" s="25" customFormat="1" ht="18.75" x14ac:dyDescent="0.25">
      <c r="A31" s="14" t="s">
        <v>35</v>
      </c>
      <c r="B31" s="13" t="s">
        <v>30</v>
      </c>
      <c r="C31" s="15">
        <v>0</v>
      </c>
      <c r="D31" s="17">
        <v>650</v>
      </c>
      <c r="E31" s="17">
        <f>SUM(C31+D31)*25%</f>
        <v>162.5</v>
      </c>
      <c r="F31" s="16">
        <f>SUM(C31+D31+E31)*7.5%</f>
        <v>60.9375</v>
      </c>
      <c r="G31" s="14" t="s">
        <v>43</v>
      </c>
      <c r="H31" s="14">
        <v>7</v>
      </c>
      <c r="I31" s="15">
        <f>SUM(C31+D31+E31+F31)*H31</f>
        <v>6114.0625</v>
      </c>
    </row>
    <row r="32" spans="1:9" s="25" customFormat="1" ht="83.25" customHeight="1" x14ac:dyDescent="0.25">
      <c r="A32" s="14">
        <v>3</v>
      </c>
      <c r="B32" s="13" t="s">
        <v>19</v>
      </c>
      <c r="C32" s="15"/>
      <c r="D32" s="17"/>
      <c r="E32" s="17"/>
      <c r="F32" s="16"/>
      <c r="G32" s="14"/>
      <c r="H32" s="14"/>
      <c r="I32" s="15"/>
    </row>
    <row r="33" spans="1:9" s="25" customFormat="1" ht="18.75" x14ac:dyDescent="0.25">
      <c r="A33" s="14" t="s">
        <v>35</v>
      </c>
      <c r="B33" s="13" t="s">
        <v>23</v>
      </c>
      <c r="C33" s="27">
        <v>0</v>
      </c>
      <c r="D33" s="17">
        <v>650</v>
      </c>
      <c r="E33" s="17">
        <f>SUM(C33+D33)*25%</f>
        <v>162.5</v>
      </c>
      <c r="F33" s="16">
        <f>SUM(C33+D33+E33)*7.5%</f>
        <v>60.9375</v>
      </c>
      <c r="G33" s="14" t="s">
        <v>43</v>
      </c>
      <c r="H33" s="14">
        <v>79</v>
      </c>
      <c r="I33" s="15">
        <f t="shared" ref="I33:I34" si="0">SUM(C33+D33+E33+F33)*H33</f>
        <v>69001.5625</v>
      </c>
    </row>
    <row r="34" spans="1:9" s="25" customFormat="1" ht="18.75" x14ac:dyDescent="0.25">
      <c r="A34" s="14" t="s">
        <v>36</v>
      </c>
      <c r="B34" s="13" t="s">
        <v>21</v>
      </c>
      <c r="C34" s="27">
        <v>0</v>
      </c>
      <c r="D34" s="17">
        <v>650</v>
      </c>
      <c r="E34" s="17">
        <f>SUM(C34+D34)*25%</f>
        <v>162.5</v>
      </c>
      <c r="F34" s="16">
        <f>SUM(C34+D34+E34)*7.5%</f>
        <v>60.9375</v>
      </c>
      <c r="G34" s="14" t="s">
        <v>43</v>
      </c>
      <c r="H34" s="14">
        <v>13.2</v>
      </c>
      <c r="I34" s="15">
        <f t="shared" si="0"/>
        <v>11529.375</v>
      </c>
    </row>
    <row r="35" spans="1:9" s="25" customFormat="1" ht="83.25" customHeight="1" x14ac:dyDescent="0.25">
      <c r="A35" s="14">
        <v>4</v>
      </c>
      <c r="B35" s="13" t="s">
        <v>20</v>
      </c>
      <c r="C35" s="28"/>
      <c r="D35" s="28"/>
      <c r="E35" s="28"/>
      <c r="F35" s="31"/>
      <c r="G35" s="14"/>
      <c r="H35" s="14"/>
      <c r="I35" s="28"/>
    </row>
    <row r="36" spans="1:9" s="25" customFormat="1" ht="18.75" x14ac:dyDescent="0.25">
      <c r="A36" s="14" t="s">
        <v>35</v>
      </c>
      <c r="B36" s="13" t="s">
        <v>21</v>
      </c>
      <c r="C36" s="35">
        <v>3100</v>
      </c>
      <c r="D36" s="35">
        <v>650</v>
      </c>
      <c r="E36" s="17">
        <f>SUM(C36+D36)*25%</f>
        <v>937.5</v>
      </c>
      <c r="F36" s="16">
        <f>SUM(C36+D36+E36)*7.5%</f>
        <v>351.5625</v>
      </c>
      <c r="G36" s="14" t="s">
        <v>43</v>
      </c>
      <c r="H36" s="14">
        <v>4.7</v>
      </c>
      <c r="I36" s="15">
        <f t="shared" ref="I36:I37" si="1">SUM(C36+D36+E36+F36)*H36</f>
        <v>23683.59375</v>
      </c>
    </row>
    <row r="37" spans="1:9" s="25" customFormat="1" ht="18.75" x14ac:dyDescent="0.25">
      <c r="A37" s="14" t="s">
        <v>36</v>
      </c>
      <c r="B37" s="13" t="s">
        <v>22</v>
      </c>
      <c r="C37" s="35">
        <v>3100</v>
      </c>
      <c r="D37" s="35">
        <v>650</v>
      </c>
      <c r="E37" s="17">
        <f>SUM(C37+D37)*25%</f>
        <v>937.5</v>
      </c>
      <c r="F37" s="16">
        <f>SUM(C37+D37+E37)*7.5%</f>
        <v>351.5625</v>
      </c>
      <c r="G37" s="14" t="s">
        <v>43</v>
      </c>
      <c r="H37" s="14">
        <v>1.98</v>
      </c>
      <c r="I37" s="15">
        <f t="shared" si="1"/>
        <v>9977.34375</v>
      </c>
    </row>
    <row r="38" spans="1:9" s="25" customFormat="1" ht="63" x14ac:dyDescent="0.25">
      <c r="A38" s="14">
        <v>5</v>
      </c>
      <c r="B38" s="13" t="s">
        <v>24</v>
      </c>
      <c r="C38" s="27"/>
      <c r="D38" s="28"/>
      <c r="E38" s="28"/>
      <c r="F38" s="29"/>
      <c r="G38" s="14"/>
      <c r="H38" s="14"/>
      <c r="I38" s="27"/>
    </row>
    <row r="39" spans="1:9" s="25" customFormat="1" ht="18.75" x14ac:dyDescent="0.25">
      <c r="A39" s="14" t="s">
        <v>35</v>
      </c>
      <c r="B39" s="13" t="s">
        <v>25</v>
      </c>
      <c r="C39" s="27">
        <v>0</v>
      </c>
      <c r="D39" s="28">
        <v>650</v>
      </c>
      <c r="E39" s="17">
        <f>SUM(C39+D39)*25%</f>
        <v>162.5</v>
      </c>
      <c r="F39" s="16">
        <f>SUM(C39+D39+E39)*7.5%</f>
        <v>60.9375</v>
      </c>
      <c r="G39" s="14" t="s">
        <v>43</v>
      </c>
      <c r="H39" s="14">
        <v>2.6</v>
      </c>
      <c r="I39" s="15">
        <f>SUM(C39+D39+E39+F39)*H39</f>
        <v>2270.9375</v>
      </c>
    </row>
    <row r="40" spans="1:9" s="25" customFormat="1" ht="80.25" customHeight="1" x14ac:dyDescent="0.25">
      <c r="A40" s="14">
        <v>6</v>
      </c>
      <c r="B40" s="13" t="s">
        <v>26</v>
      </c>
      <c r="C40" s="28"/>
      <c r="D40" s="28"/>
      <c r="E40" s="17">
        <f>SUM(C40+D40)*25%</f>
        <v>0</v>
      </c>
      <c r="F40" s="16">
        <f>SUM(C40+D40+E40)*7.5%</f>
        <v>0</v>
      </c>
      <c r="G40" s="14"/>
      <c r="H40" s="14"/>
      <c r="I40" s="28"/>
    </row>
    <row r="41" spans="1:9" s="25" customFormat="1" ht="18.75" x14ac:dyDescent="0.25">
      <c r="A41" s="14" t="s">
        <v>35</v>
      </c>
      <c r="B41" s="13" t="s">
        <v>25</v>
      </c>
      <c r="C41" s="28">
        <v>3100</v>
      </c>
      <c r="D41" s="28">
        <v>650</v>
      </c>
      <c r="E41" s="17">
        <f>SUM(C41+D41)*25%</f>
        <v>937.5</v>
      </c>
      <c r="F41" s="16">
        <f>SUM(C41+D41+E41)*7.5%</f>
        <v>351.5625</v>
      </c>
      <c r="G41" s="14" t="s">
        <v>43</v>
      </c>
      <c r="H41" s="14">
        <v>0.72</v>
      </c>
      <c r="I41" s="15">
        <f>SUM(C41+D41+E41+F41)*H41</f>
        <v>3628.125</v>
      </c>
    </row>
    <row r="42" spans="1:9" s="25" customFormat="1" ht="78.75" x14ac:dyDescent="0.25">
      <c r="A42" s="14">
        <v>7</v>
      </c>
      <c r="B42" s="13" t="s">
        <v>28</v>
      </c>
      <c r="C42" s="27"/>
      <c r="D42" s="28"/>
      <c r="E42" s="28"/>
      <c r="F42" s="29"/>
      <c r="G42" s="14"/>
      <c r="H42" s="14"/>
      <c r="I42" s="27"/>
    </row>
    <row r="43" spans="1:9" s="25" customFormat="1" ht="18.75" x14ac:dyDescent="0.25">
      <c r="A43" s="26" t="s">
        <v>35</v>
      </c>
      <c r="B43" s="13" t="s">
        <v>27</v>
      </c>
      <c r="C43" s="27">
        <v>3100</v>
      </c>
      <c r="D43" s="28">
        <v>650</v>
      </c>
      <c r="E43" s="17">
        <f>SUM(C43+D43)*25%</f>
        <v>937.5</v>
      </c>
      <c r="F43" s="16">
        <f>SUM(C43+D43+E43)*7.5%</f>
        <v>351.5625</v>
      </c>
      <c r="G43" s="14" t="s">
        <v>43</v>
      </c>
      <c r="H43" s="14">
        <v>27.9</v>
      </c>
      <c r="I43" s="15">
        <f>SUM(C43+D43+E43+F43)*H43</f>
        <v>140589.84375</v>
      </c>
    </row>
    <row r="44" spans="1:9" s="25" customFormat="1" ht="47.25" x14ac:dyDescent="0.25">
      <c r="A44" s="26">
        <v>8</v>
      </c>
      <c r="B44" s="33" t="s">
        <v>44</v>
      </c>
      <c r="C44" s="27">
        <v>1950</v>
      </c>
      <c r="D44" s="28">
        <v>500</v>
      </c>
      <c r="E44" s="17">
        <f>SUM(C44+D44)*25%</f>
        <v>612.5</v>
      </c>
      <c r="F44" s="16">
        <f>SUM(C44+D44+E44)*7.5%</f>
        <v>229.6875</v>
      </c>
      <c r="G44" s="26" t="s">
        <v>37</v>
      </c>
      <c r="H44" s="26">
        <v>20</v>
      </c>
      <c r="I44" s="15">
        <f>SUM(C44+D44+E44+F44)*H44</f>
        <v>65843.75</v>
      </c>
    </row>
    <row r="45" spans="1:9" s="25" customFormat="1" ht="47.25" x14ac:dyDescent="0.25">
      <c r="A45" s="26">
        <v>9</v>
      </c>
      <c r="B45" s="33" t="s">
        <v>45</v>
      </c>
      <c r="C45" s="27">
        <v>1200</v>
      </c>
      <c r="D45" s="28">
        <v>300</v>
      </c>
      <c r="E45" s="17">
        <f>SUM(C45+D45)*25%</f>
        <v>375</v>
      </c>
      <c r="F45" s="16">
        <f>SUM(C45+D45+E45)*7.5%</f>
        <v>140.625</v>
      </c>
      <c r="G45" s="26" t="s">
        <v>38</v>
      </c>
      <c r="H45" s="26">
        <v>30</v>
      </c>
      <c r="I45" s="15">
        <f>SUM(C45+D45+E45+F45)*H45</f>
        <v>60468.75</v>
      </c>
    </row>
    <row r="46" spans="1:9" ht="21" x14ac:dyDescent="0.25">
      <c r="A46" s="10"/>
      <c r="B46" s="32" t="s">
        <v>17</v>
      </c>
      <c r="C46" s="11"/>
      <c r="D46" s="11"/>
      <c r="E46" s="11"/>
      <c r="F46" s="11"/>
      <c r="G46" s="10"/>
      <c r="H46" s="10"/>
      <c r="I46" s="12"/>
    </row>
    <row r="47" spans="1:9" s="25" customFormat="1" ht="78.75" x14ac:dyDescent="0.25">
      <c r="A47" s="14">
        <v>1</v>
      </c>
      <c r="B47" s="13" t="s">
        <v>15</v>
      </c>
      <c r="C47" s="15"/>
      <c r="D47" s="17"/>
      <c r="E47" s="17">
        <f>SUM(C47+D47)*25%</f>
        <v>0</v>
      </c>
      <c r="F47" s="16">
        <f>SUM(C47+D47+E47)*7.5%</f>
        <v>0</v>
      </c>
      <c r="G47" s="14"/>
      <c r="H47" s="14"/>
      <c r="I47" s="15">
        <f>SUM(C47+D47+E47+F47)*H47</f>
        <v>0</v>
      </c>
    </row>
    <row r="48" spans="1:9" s="25" customFormat="1" ht="18.75" x14ac:dyDescent="0.25">
      <c r="A48" s="14" t="s">
        <v>35</v>
      </c>
      <c r="B48" s="13" t="s">
        <v>30</v>
      </c>
      <c r="C48" s="27">
        <v>0</v>
      </c>
      <c r="D48" s="28">
        <v>650</v>
      </c>
      <c r="E48" s="17">
        <f>SUM(C48+D48)*25%</f>
        <v>162.5</v>
      </c>
      <c r="F48" s="16">
        <f>SUM(C48+D48+E48)*7.5%</f>
        <v>60.9375</v>
      </c>
      <c r="G48" s="14" t="s">
        <v>43</v>
      </c>
      <c r="H48" s="14">
        <v>6.36</v>
      </c>
      <c r="I48" s="15">
        <f>SUM(C48+D48+E48+F48)*H48</f>
        <v>5555.0625</v>
      </c>
    </row>
    <row r="49" spans="1:12" s="25" customFormat="1" ht="31.5" x14ac:dyDescent="0.25">
      <c r="A49" s="14">
        <v>2</v>
      </c>
      <c r="B49" s="13" t="s">
        <v>29</v>
      </c>
      <c r="C49" s="27"/>
      <c r="D49" s="28"/>
      <c r="E49" s="28"/>
      <c r="F49" s="29"/>
      <c r="G49" s="14"/>
      <c r="H49" s="14"/>
      <c r="I49" s="27"/>
    </row>
    <row r="50" spans="1:12" s="25" customFormat="1" ht="18.75" x14ac:dyDescent="0.25">
      <c r="A50" s="14" t="s">
        <v>35</v>
      </c>
      <c r="B50" s="13" t="s">
        <v>31</v>
      </c>
      <c r="C50" s="27">
        <v>0</v>
      </c>
      <c r="D50" s="28">
        <v>650</v>
      </c>
      <c r="E50" s="17">
        <f>SUM(C50+D50)*25%</f>
        <v>162.5</v>
      </c>
      <c r="F50" s="16">
        <f>SUM(C50+D50+E50)*7.5%</f>
        <v>60.9375</v>
      </c>
      <c r="G50" s="14" t="s">
        <v>43</v>
      </c>
      <c r="H50" s="14">
        <v>15.8</v>
      </c>
      <c r="I50" s="15">
        <f>SUM(C50+D50+E50+F50)*H50</f>
        <v>13800.3125</v>
      </c>
    </row>
    <row r="51" spans="1:12" s="25" customFormat="1" ht="63" x14ac:dyDescent="0.25">
      <c r="A51" s="14">
        <v>3</v>
      </c>
      <c r="B51" s="13" t="s">
        <v>32</v>
      </c>
      <c r="C51" s="27"/>
      <c r="D51" s="28"/>
      <c r="E51" s="28"/>
      <c r="F51" s="29"/>
      <c r="G51" s="14"/>
      <c r="H51" s="14"/>
      <c r="I51" s="27"/>
    </row>
    <row r="52" spans="1:12" s="25" customFormat="1" ht="18.75" x14ac:dyDescent="0.25">
      <c r="A52" s="14" t="s">
        <v>35</v>
      </c>
      <c r="B52" s="13" t="s">
        <v>33</v>
      </c>
      <c r="C52" s="27">
        <v>0</v>
      </c>
      <c r="D52" s="28">
        <v>650</v>
      </c>
      <c r="E52" s="17">
        <f>SUM(C52+D52)*25%</f>
        <v>162.5</v>
      </c>
      <c r="F52" s="16">
        <f>SUM(C52+D52+E52)*7.5%</f>
        <v>60.9375</v>
      </c>
      <c r="G52" s="14" t="s">
        <v>43</v>
      </c>
      <c r="H52" s="14">
        <v>2.7</v>
      </c>
      <c r="I52" s="15">
        <f t="shared" ref="I52:I53" si="2">SUM(C52+D52+E52+F52)*H52</f>
        <v>2358.28125</v>
      </c>
    </row>
    <row r="53" spans="1:12" s="25" customFormat="1" ht="18.75" x14ac:dyDescent="0.25">
      <c r="A53" s="14" t="s">
        <v>36</v>
      </c>
      <c r="B53" s="13" t="s">
        <v>34</v>
      </c>
      <c r="C53" s="27">
        <v>0</v>
      </c>
      <c r="D53" s="28">
        <v>650</v>
      </c>
      <c r="E53" s="17">
        <f>SUM(C53+D53)*25%</f>
        <v>162.5</v>
      </c>
      <c r="F53" s="16">
        <f>SUM(C53+D53+E53)*7.5%</f>
        <v>60.9375</v>
      </c>
      <c r="G53" s="14" t="s">
        <v>43</v>
      </c>
      <c r="H53" s="14">
        <v>1.6</v>
      </c>
      <c r="I53" s="15">
        <f t="shared" si="2"/>
        <v>1397.5</v>
      </c>
    </row>
    <row r="54" spans="1:12" s="6" customFormat="1" ht="23.25" customHeight="1" thickBot="1" x14ac:dyDescent="0.35">
      <c r="A54" s="39" t="s">
        <v>5</v>
      </c>
      <c r="B54" s="39"/>
      <c r="C54" s="39"/>
      <c r="D54" s="39"/>
      <c r="E54" s="39"/>
      <c r="F54" s="39"/>
      <c r="G54" s="39"/>
      <c r="H54" s="39"/>
      <c r="I54" s="30">
        <f>SUM(I26:I53)</f>
        <v>668070.84375</v>
      </c>
      <c r="L54" s="7"/>
    </row>
    <row r="55" spans="1:12" ht="12" customHeight="1" thickTop="1" x14ac:dyDescent="0.25"/>
    <row r="56" spans="1:12" ht="9.6" customHeight="1" x14ac:dyDescent="0.25"/>
    <row r="57" spans="1:12" ht="20.25" customHeight="1" x14ac:dyDescent="0.25">
      <c r="A57" s="3" t="s">
        <v>6</v>
      </c>
      <c r="B57" s="4"/>
      <c r="K57" s="8"/>
    </row>
    <row r="58" spans="1:12" ht="8.4499999999999993" customHeight="1" x14ac:dyDescent="0.25">
      <c r="A58" s="3"/>
      <c r="B58" s="4"/>
    </row>
    <row r="59" spans="1:12" s="6" customFormat="1" ht="18.75" x14ac:dyDescent="0.3">
      <c r="A59" s="19" t="s">
        <v>7</v>
      </c>
      <c r="B59" s="20"/>
      <c r="C59" s="21"/>
      <c r="D59" s="21"/>
      <c r="E59" s="21"/>
      <c r="F59" s="22"/>
      <c r="G59" s="21"/>
      <c r="H59" s="21"/>
      <c r="I59" s="22"/>
    </row>
    <row r="60" spans="1:12" s="6" customFormat="1" ht="10.15" customHeight="1" x14ac:dyDescent="0.3">
      <c r="A60" s="19"/>
      <c r="B60" s="19"/>
      <c r="C60" s="21"/>
      <c r="D60" s="21"/>
      <c r="E60" s="21"/>
      <c r="F60" s="22"/>
      <c r="G60" s="21"/>
      <c r="H60" s="21"/>
      <c r="I60" s="22"/>
    </row>
    <row r="61" spans="1:12" s="6" customFormat="1" ht="18.75" x14ac:dyDescent="0.3">
      <c r="A61" s="23" t="s">
        <v>10</v>
      </c>
      <c r="B61" s="24"/>
      <c r="C61" s="21"/>
      <c r="D61" s="21"/>
      <c r="E61" s="21"/>
      <c r="F61" s="22"/>
      <c r="G61" s="21"/>
      <c r="H61" s="21"/>
      <c r="I61" s="22"/>
    </row>
  </sheetData>
  <mergeCells count="4">
    <mergeCell ref="A16:B16"/>
    <mergeCell ref="A20:I20"/>
    <mergeCell ref="A22:I22"/>
    <mergeCell ref="A54:H54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2023-03-22T14:44:34Z</dcterms:modified>
</cp:coreProperties>
</file>