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"/>
    </mc:Choice>
  </mc:AlternateContent>
  <xr:revisionPtr revIDLastSave="0" documentId="13_ncr:1_{A9219F0F-D329-4F54-882B-74AC7C375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Sheet1" sheetId="1" r:id="rId2"/>
    <sheet name="Sheet2" sheetId="2" r:id="rId3"/>
  </sheets>
  <definedNames>
    <definedName name="_xlnm.Print_Area" localSheetId="2">Sheet2!$A$1:$H$22</definedName>
    <definedName name="_xlnm.Print_Titles" localSheetId="1">Sheet1!$2:$3</definedName>
    <definedName name="_xlnm.Print_Titles" localSheetId="2">Sheet2!$1:$2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C24" i="3"/>
  <c r="E24" i="3" s="1"/>
  <c r="D24" i="3"/>
  <c r="D23" i="3"/>
  <c r="H41" i="2"/>
  <c r="G41" i="2"/>
  <c r="H49" i="2" l="1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0" i="2"/>
  <c r="G40" i="2"/>
  <c r="H39" i="2"/>
  <c r="G39" i="2"/>
  <c r="H38" i="2"/>
  <c r="G38" i="2"/>
  <c r="H37" i="2"/>
  <c r="H50" i="2" s="1"/>
  <c r="G37" i="2"/>
  <c r="G50" i="2" s="1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H22" i="2" s="1"/>
  <c r="D18" i="3" s="1"/>
  <c r="G6" i="2"/>
  <c r="G22" i="2" s="1"/>
  <c r="C18" i="3" s="1"/>
  <c r="E18" i="3" l="1"/>
  <c r="G33" i="2"/>
  <c r="H33" i="2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G29" i="1" l="1"/>
  <c r="C15" i="3" s="1"/>
  <c r="H79" i="1"/>
  <c r="D17" i="3" s="1"/>
  <c r="G54" i="1"/>
  <c r="C16" i="3" s="1"/>
  <c r="C20" i="3" s="1"/>
  <c r="H29" i="1"/>
  <c r="D15" i="3" s="1"/>
  <c r="H54" i="1"/>
  <c r="D16" i="3" s="1"/>
  <c r="G79" i="1"/>
  <c r="C17" i="3" s="1"/>
  <c r="C21" i="3" l="1"/>
  <c r="C22" i="3" s="1"/>
  <c r="E15" i="3"/>
  <c r="D20" i="3"/>
  <c r="D21" i="3" s="1"/>
  <c r="D22" i="3" s="1"/>
  <c r="E16" i="3"/>
  <c r="E17" i="3"/>
  <c r="E23" i="3" l="1"/>
  <c r="E20" i="3"/>
  <c r="G27" i="3" l="1"/>
  <c r="E21" i="3"/>
  <c r="E22" i="3" s="1"/>
</calcChain>
</file>

<file path=xl/sharedStrings.xml><?xml version="1.0" encoding="utf-8"?>
<sst xmlns="http://schemas.openxmlformats.org/spreadsheetml/2006/main" count="255" uniqueCount="102">
  <si>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</si>
  <si>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</si>
  <si>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</si>
  <si>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</si>
  <si>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</si>
  <si>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</si>
  <si>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</si>
  <si>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</si>
  <si>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</si>
  <si>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</si>
  <si>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</si>
  <si>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</si>
  <si>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</si>
  <si>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</si>
  <si>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</si>
  <si>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</si>
  <si>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</si>
  <si>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</si>
  <si>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</si>
  <si>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</si>
  <si>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</si>
  <si>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</si>
  <si>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</si>
  <si>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</si>
  <si>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</si>
  <si>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</si>
  <si>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</si>
  <si>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</si>
  <si>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</si>
  <si>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</si>
  <si>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BOQ OF REPAIRING AND REPLACEMENT AND MAINTENANCE WORKS OF CHILLERS AND COOLING TOWERS OVERHAULING OF BA BUILDING KARACHI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</si>
  <si>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</si>
  <si>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</si>
  <si>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</si>
  <si>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</si>
  <si>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</si>
  <si>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</si>
  <si>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</si>
  <si>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</si>
  <si>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</si>
  <si>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</si>
  <si>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</si>
  <si>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5TH FLOOR ELEVATOR &amp; BMS ROOM FAN COIL UNITS  04 NOS</t>
  </si>
  <si>
    <t>Evaporator Coil descaling internal and external with epoxy paint.</t>
  </si>
  <si>
    <t xml:space="preserve">supply &amp; installation of  alluminium air filter </t>
  </si>
  <si>
    <t>Replacement of motor bearing, Make SKF &amp; FAG</t>
  </si>
  <si>
    <t>gate valve make hartsley 6" provide &amp; installation.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</si>
  <si>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</si>
  <si>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</si>
  <si>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</si>
  <si>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</si>
  <si>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</si>
  <si>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</si>
  <si>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</si>
  <si>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</si>
  <si>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</si>
  <si>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</si>
  <si>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</si>
  <si>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</si>
  <si>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</si>
  <si>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</si>
  <si>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>supply &amp; installation of complete filter frame,bag filter &amp; alluminium air filter for Fresh Air Unit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</si>
  <si>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</si>
  <si>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</si>
  <si>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</si>
  <si>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</si>
  <si>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</si>
  <si>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</si>
  <si>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</si>
  <si>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</si>
  <si>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</si>
  <si>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</si>
  <si>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</si>
  <si>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</si>
  <si>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</si>
  <si>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</si>
  <si>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</si>
  <si>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</si>
  <si>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</si>
  <si>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BOQ OF OVERHAULING, REPAIRING AND REPLACEMENT WORKS OF AIR HANDLING UNITS(AHU) OF BA BUILDING KARACHI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</si>
  <si>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</si>
  <si>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</si>
  <si>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</si>
  <si>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</si>
  <si>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</si>
  <si>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</si>
  <si>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</si>
  <si>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 xml:space="preserve">Grand Total </t>
  </si>
  <si>
    <t xml:space="preserve"> Overhauling, Repairing &amp; Replacement</t>
  </si>
  <si>
    <t xml:space="preserve"> of Air Handling Units</t>
  </si>
  <si>
    <t>Bank Al-Falah Head Office Karachi</t>
  </si>
  <si>
    <t>SUMMARY OF BOQ</t>
  </si>
  <si>
    <t>i</t>
  </si>
  <si>
    <t>ii</t>
  </si>
  <si>
    <t>iii</t>
  </si>
  <si>
    <t>iv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</si>
  <si>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</si>
  <si>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</si>
  <si>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Addition 18.5%</t>
  </si>
  <si>
    <t>rec 1st payment</t>
  </si>
  <si>
    <t>rec 2nd payment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</si>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</sst>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/>
    <xf numFmtId="0" fontId="4" fillId="4" borderId="6" xfId="0" applyFont="1" applyFill="1" applyBorder="1"/>
    <xf numFmtId="0" fontId="4" fillId="3" borderId="6" xfId="0" applyFont="1" applyFill="1" applyBorder="1"/>
    <xf numFmtId="0" fontId="3" fillId="0" borderId="6" xfId="0" applyFont="1" applyBorder="1" applyAlignment="1">
      <alignment horizontal="left"/>
    </xf>
    <xf numFmtId="0" fontId="3" fillId="3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8" xfId="0" applyFont="1" applyBorder="1"/>
    <xf numFmtId="0" fontId="4" fillId="5" borderId="6" xfId="0" applyFont="1" applyFill="1" applyBorder="1"/>
    <xf numFmtId="3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4" fillId="3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164" fontId="1" fillId="2" borderId="6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9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7</xdr:row>
      <xdr:rowOff>76200</xdr:rowOff>
    </xdr:from>
    <xdr:to>
      <xdr:col>17</xdr:col>
      <xdr:colOff>334328</xdr:colOff>
      <xdr:row>35</xdr:row>
      <xdr:rowOff>153438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70EB59-45D1-37E9-6723-40C6565C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5" y="1600200"/>
          <a:ext cx="6830378" cy="7440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29"/>
  <sheetViews>
    <sheetView tabSelected="1" topLeftCell="A10" workbookViewId="0">
      <selection activeCell="E29" sqref="E29"/>
    </sheetView>
  </sheetViews>
  <sheetFormatPr defaultRowHeight="15" x14ac:dyDescent="0.25"/>
  <cols>
    <col min="1" max="1" width="6.28515625" style="17" customWidth="1"/>
    <col min="2" max="2" width="38.140625" style="17" customWidth="1"/>
    <col min="3" max="3" width="17.5703125" style="17" bestFit="1" customWidth="1"/>
    <col min="4" max="4" width="15.85546875" style="17" bestFit="1" customWidth="1"/>
    <col min="5" max="5" width="18.28515625" style="17" customWidth="1"/>
    <col min="7" max="7" width="12.140625" bestFit="1" customWidth="1"/>
    <col min="8" max="8" width="11.57031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4" spans="1:5" s="32" customFormat="1" ht="18.75" x14ac:dyDescent="0.25">
      <c r="A4" s="31"/>
      <c r="E4" s="33" t="s">
        <v>90</v>
      </c>
    </row>
    <row r="5" spans="1:5" s="32" customFormat="1" ht="18.75" x14ac:dyDescent="0.25">
      <c r="A5" s="31"/>
      <c r="E5" s="33"/>
    </row>
    <row r="6" spans="1:5" s="32" customFormat="1" ht="18.75" x14ac:dyDescent="0.25">
      <c r="A6" s="31"/>
      <c r="E6" s="33"/>
    </row>
    <row r="7" spans="1:5" s="32" customFormat="1" ht="18.75" x14ac:dyDescent="0.25">
      <c r="A7" s="31"/>
      <c r="E7" s="33"/>
    </row>
    <row r="8" spans="1:5" s="32" customFormat="1" ht="18.75" x14ac:dyDescent="0.25">
      <c r="A8" s="34" t="s">
        <v>88</v>
      </c>
      <c r="E8" s="35">
        <v>44841</v>
      </c>
    </row>
    <row r="9" spans="1:5" s="32" customFormat="1" ht="18.75" x14ac:dyDescent="0.25">
      <c r="A9" s="34" t="s">
        <v>89</v>
      </c>
      <c r="B9" s="34"/>
      <c r="C9" s="36"/>
      <c r="D9" s="36"/>
      <c r="E9" s="37"/>
    </row>
    <row r="10" spans="1:5" s="32" customFormat="1" ht="18.75" x14ac:dyDescent="0.25">
      <c r="A10" s="38"/>
      <c r="E10" s="37"/>
    </row>
    <row r="11" spans="1:5" s="32" customFormat="1" ht="18.75" x14ac:dyDescent="0.25">
      <c r="A11" s="38"/>
      <c r="E11" s="37"/>
    </row>
    <row r="12" spans="1:5" s="32" customFormat="1" ht="28.5" x14ac:dyDescent="0.25">
      <c r="A12" s="49" t="s">
        <v>91</v>
      </c>
      <c r="B12" s="49"/>
      <c r="C12" s="49"/>
      <c r="D12" s="49"/>
      <c r="E12" s="49"/>
    </row>
    <row r="13" spans="1:5" s="32" customFormat="1" ht="28.5" x14ac:dyDescent="0.25">
      <c r="A13" s="39"/>
      <c r="B13" s="39"/>
      <c r="C13" s="39"/>
      <c r="D13" s="39"/>
      <c r="E13" s="39"/>
    </row>
    <row r="14" spans="1:5" ht="37.5" x14ac:dyDescent="0.25">
      <c r="A14" s="40" t="s">
        <v>82</v>
      </c>
      <c r="B14" s="40" t="s">
        <v>83</v>
      </c>
      <c r="C14" s="41" t="s">
        <v>76</v>
      </c>
      <c r="D14" s="41" t="s">
        <v>77</v>
      </c>
      <c r="E14" s="40" t="s">
        <v>84</v>
      </c>
    </row>
    <row r="15" spans="1:5" ht="23.25" customHeight="1" x14ac:dyDescent="0.25">
      <c r="A15" s="42" t="s">
        <v>92</v>
      </c>
      <c r="B15" s="42" t="s">
        <v>22</v>
      </c>
      <c r="C15" s="43">
        <f>Sheet1!G29</f>
        <v>946500</v>
      </c>
      <c r="D15" s="43">
        <f>Sheet1!H29</f>
        <v>345000</v>
      </c>
      <c r="E15" s="43">
        <f>D15+C15</f>
        <v>1291500</v>
      </c>
    </row>
    <row r="16" spans="1:5" ht="21.75" customHeight="1" x14ac:dyDescent="0.25">
      <c r="A16" s="42" t="s">
        <v>93</v>
      </c>
      <c r="B16" s="42" t="s">
        <v>24</v>
      </c>
      <c r="C16" s="43">
        <f>Sheet1!G54</f>
        <v>721600</v>
      </c>
      <c r="D16" s="43">
        <f>Sheet1!H54</f>
        <v>311000</v>
      </c>
      <c r="E16" s="43">
        <f t="shared" ref="E16:E18" si="0">D16+C16</f>
        <v>1032600</v>
      </c>
    </row>
    <row r="17" spans="1:8" ht="21" customHeight="1" x14ac:dyDescent="0.25">
      <c r="A17" s="42" t="s">
        <v>94</v>
      </c>
      <c r="B17" s="42" t="s">
        <v>25</v>
      </c>
      <c r="C17" s="43">
        <f>Sheet1!G79</f>
        <v>926500</v>
      </c>
      <c r="D17" s="43">
        <f>Sheet1!H79</f>
        <v>342000</v>
      </c>
      <c r="E17" s="43">
        <f t="shared" si="0"/>
        <v>1268500</v>
      </c>
    </row>
    <row r="18" spans="1:8" ht="37.5" x14ac:dyDescent="0.25">
      <c r="A18" s="42" t="s">
        <v>95</v>
      </c>
      <c r="B18" s="46" t="s">
        <v>31</v>
      </c>
      <c r="C18" s="43">
        <f>Sheet2!G22</f>
        <v>6245000</v>
      </c>
      <c r="D18" s="43">
        <f>Sheet2!H22</f>
        <v>1084000</v>
      </c>
      <c r="E18" s="43">
        <f t="shared" si="0"/>
        <v>7329000</v>
      </c>
    </row>
    <row r="19" spans="1:8" ht="18.75" x14ac:dyDescent="0.25">
      <c r="A19" s="42"/>
      <c r="B19" s="42"/>
      <c r="C19" s="42"/>
      <c r="D19" s="42"/>
      <c r="E19" s="43"/>
    </row>
    <row r="20" spans="1:8" ht="21" x14ac:dyDescent="0.25">
      <c r="A20" s="40"/>
      <c r="B20" s="40" t="s">
        <v>86</v>
      </c>
      <c r="C20" s="44">
        <f>SUM(C15:C19)</f>
        <v>8839600</v>
      </c>
      <c r="D20" s="44">
        <f>SUM(D15:D19)</f>
        <v>2082000</v>
      </c>
      <c r="E20" s="44">
        <f>SUM(E15:E19)</f>
        <v>10921600</v>
      </c>
    </row>
    <row r="21" spans="1:8" ht="21" x14ac:dyDescent="0.25">
      <c r="A21" s="40"/>
      <c r="B21" s="40" t="s">
        <v>98</v>
      </c>
      <c r="C21" s="44">
        <f t="shared" ref="C21:D21" si="1">C20*18.5%</f>
        <v>1635326</v>
      </c>
      <c r="D21" s="44">
        <f t="shared" si="1"/>
        <v>385170</v>
      </c>
      <c r="E21" s="44">
        <f>E20*18.5%</f>
        <v>2020496</v>
      </c>
      <c r="H21" s="47"/>
    </row>
    <row r="22" spans="1:8" ht="21" x14ac:dyDescent="0.25">
      <c r="A22" s="40"/>
      <c r="B22" s="40" t="s">
        <v>87</v>
      </c>
      <c r="C22" s="44">
        <f>C21+C20</f>
        <v>10474926</v>
      </c>
      <c r="D22" s="44">
        <f t="shared" ref="D22:E22" si="2">D21+D20</f>
        <v>2467170</v>
      </c>
      <c r="E22" s="44">
        <f t="shared" si="2"/>
        <v>12942096</v>
      </c>
      <c r="H22" s="47"/>
    </row>
    <row r="23" spans="1:8" ht="21" x14ac:dyDescent="0.25">
      <c r="A23" s="40"/>
      <c r="B23" s="40" t="s">
        <v>85</v>
      </c>
      <c r="C23" s="44">
        <v>0</v>
      </c>
      <c r="D23" s="44">
        <f>D22*13%</f>
        <v>320732.10000000003</v>
      </c>
      <c r="E23" s="44">
        <f>D23</f>
        <v>320732.10000000003</v>
      </c>
      <c r="H23" s="47"/>
    </row>
    <row r="24" spans="1:8" ht="21" x14ac:dyDescent="0.25">
      <c r="A24" s="40"/>
      <c r="B24" s="40" t="s">
        <v>87</v>
      </c>
      <c r="C24" s="44">
        <f>C22</f>
        <v>10474926</v>
      </c>
      <c r="D24" s="44">
        <f>D23+D22</f>
        <v>2787902.1</v>
      </c>
      <c r="E24" s="44">
        <f>D24+C24</f>
        <v>13262828.1</v>
      </c>
      <c r="H24" s="47"/>
    </row>
    <row r="25" spans="1:8" x14ac:dyDescent="0.25">
      <c r="E25" s="45"/>
    </row>
    <row r="26" spans="1:8" ht="21" x14ac:dyDescent="0.25">
      <c r="D26" s="58" t="s">
        <v>99</v>
      </c>
      <c r="E26" s="44">
        <v>5766743.25</v>
      </c>
    </row>
    <row r="27" spans="1:8" ht="21" x14ac:dyDescent="0.25">
      <c r="D27" s="58" t="s">
        <v>100</v>
      </c>
      <c r="E27" s="44">
        <v>3517235.764</v>
      </c>
      <c r="G27" s="48">
        <f>E20*18.5%</f>
        <v>2020496</v>
      </c>
    </row>
    <row r="29" spans="1:8" ht="21" x14ac:dyDescent="0.25">
      <c r="D29" s="58" t="s">
        <v>101</v>
      </c>
      <c r="E29" s="44">
        <f>E24-E26-E27</f>
        <v>3978849.0859999997</v>
      </c>
    </row>
  </sheetData>
  <mergeCells count="1">
    <mergeCell ref="A12:E12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opLeftCell="A37" zoomScaleNormal="100" workbookViewId="0">
      <selection activeCell="H29" sqref="H29"/>
    </sheetView>
  </sheetViews>
  <sheetFormatPr defaultRowHeight="15.75" x14ac:dyDescent="0.25"/>
  <cols>
    <col min="1" max="1" width="5.7109375" style="1" customWidth="1"/>
    <col min="2" max="2" width="36.5703125" style="1" customWidth="1"/>
    <col min="3" max="3" width="6.42578125" style="12" customWidth="1"/>
    <col min="4" max="4" width="5.42578125" style="12" bestFit="1" customWidth="1"/>
    <col min="5" max="5" width="9.85546875" style="1" bestFit="1" customWidth="1"/>
    <col min="6" max="6" width="8.7109375" style="1" bestFit="1" customWidth="1"/>
    <col min="7" max="8" width="12.28515625" style="1" bestFit="1" customWidth="1"/>
    <col min="9" max="16384" width="9.140625" style="1"/>
  </cols>
  <sheetData>
    <row r="1" spans="1:8" ht="16.5" thickBot="1" x14ac:dyDescent="0.3"/>
    <row r="2" spans="1:8" ht="46.5" customHeight="1" thickBot="1" x14ac:dyDescent="0.3">
      <c r="A2" s="50" t="s">
        <v>79</v>
      </c>
      <c r="B2" s="51"/>
      <c r="C2" s="51"/>
      <c r="D2" s="51"/>
      <c r="E2" s="51"/>
      <c r="F2" s="51"/>
      <c r="G2" s="51"/>
      <c r="H2" s="52"/>
    </row>
    <row r="3" spans="1:8" s="11" customFormat="1" ht="32.25" thickBot="1" x14ac:dyDescent="0.3">
      <c r="A3" s="13" t="s">
        <v>0</v>
      </c>
      <c r="B3" s="13" t="s">
        <v>1</v>
      </c>
      <c r="C3" s="13" t="s">
        <v>2</v>
      </c>
      <c r="D3" s="14" t="s">
        <v>3</v>
      </c>
      <c r="E3" s="16" t="s">
        <v>74</v>
      </c>
      <c r="F3" s="16" t="s">
        <v>75</v>
      </c>
      <c r="G3" s="16" t="s">
        <v>76</v>
      </c>
      <c r="H3" s="16" t="s">
        <v>77</v>
      </c>
    </row>
    <row r="4" spans="1:8" x14ac:dyDescent="0.25">
      <c r="A4" s="2"/>
      <c r="B4" s="3"/>
      <c r="C4" s="10"/>
      <c r="D4" s="10"/>
      <c r="E4" s="4"/>
      <c r="F4" s="4"/>
      <c r="G4" s="4"/>
      <c r="H4" s="4"/>
    </row>
    <row r="5" spans="1:8" x14ac:dyDescent="0.25">
      <c r="A5" s="2"/>
      <c r="B5" s="5" t="s">
        <v>22</v>
      </c>
      <c r="C5" s="10"/>
      <c r="D5" s="10"/>
      <c r="E5" s="4"/>
      <c r="F5" s="4"/>
      <c r="G5" s="4"/>
      <c r="H5" s="4"/>
    </row>
    <row r="6" spans="1:8" x14ac:dyDescent="0.25">
      <c r="A6" s="2"/>
      <c r="B6" s="6"/>
      <c r="C6" s="10"/>
      <c r="D6" s="10"/>
      <c r="E6" s="4"/>
      <c r="F6" s="4"/>
      <c r="G6" s="4"/>
      <c r="H6" s="4"/>
    </row>
    <row r="7" spans="1:8" x14ac:dyDescent="0.25">
      <c r="A7" s="2">
        <v>1</v>
      </c>
      <c r="B7" s="7" t="s">
        <v>4</v>
      </c>
      <c r="C7" s="10">
        <v>1</v>
      </c>
      <c r="D7" s="10" t="s">
        <v>68</v>
      </c>
      <c r="E7" s="15">
        <v>30000</v>
      </c>
      <c r="F7" s="15">
        <v>10000</v>
      </c>
      <c r="G7" s="15">
        <f>E7*C7</f>
        <v>30000</v>
      </c>
      <c r="H7" s="15">
        <f>F7*C7</f>
        <v>10000</v>
      </c>
    </row>
    <row r="8" spans="1:8" ht="47.25" x14ac:dyDescent="0.25">
      <c r="A8" s="2">
        <v>2</v>
      </c>
      <c r="B8" s="3" t="s">
        <v>80</v>
      </c>
      <c r="C8" s="10">
        <v>1</v>
      </c>
      <c r="D8" s="10" t="s">
        <v>69</v>
      </c>
      <c r="E8" s="15">
        <v>20000</v>
      </c>
      <c r="F8" s="15">
        <v>15000</v>
      </c>
      <c r="G8" s="15">
        <f t="shared" ref="G8:G28" si="0">E8*C8</f>
        <v>20000</v>
      </c>
      <c r="H8" s="15">
        <f t="shared" ref="H8:H28" si="1">F8*C8</f>
        <v>15000</v>
      </c>
    </row>
    <row r="9" spans="1:8" ht="47.25" x14ac:dyDescent="0.25">
      <c r="A9" s="2">
        <v>3</v>
      </c>
      <c r="B9" s="3" t="s">
        <v>6</v>
      </c>
      <c r="C9" s="10">
        <v>1</v>
      </c>
      <c r="D9" s="10" t="s">
        <v>69</v>
      </c>
      <c r="E9" s="15">
        <v>30000</v>
      </c>
      <c r="F9" s="15">
        <v>12000</v>
      </c>
      <c r="G9" s="15">
        <f t="shared" si="0"/>
        <v>30000</v>
      </c>
      <c r="H9" s="15">
        <f t="shared" si="1"/>
        <v>12000</v>
      </c>
    </row>
    <row r="10" spans="1:8" ht="126" x14ac:dyDescent="0.25">
      <c r="A10" s="2">
        <v>4</v>
      </c>
      <c r="B10" s="3" t="s">
        <v>7</v>
      </c>
      <c r="C10" s="10">
        <v>1</v>
      </c>
      <c r="D10" s="10" t="s">
        <v>69</v>
      </c>
      <c r="E10" s="15">
        <v>90000</v>
      </c>
      <c r="F10" s="15">
        <v>40000</v>
      </c>
      <c r="G10" s="15">
        <f t="shared" si="0"/>
        <v>90000</v>
      </c>
      <c r="H10" s="15">
        <f t="shared" si="1"/>
        <v>40000</v>
      </c>
    </row>
    <row r="11" spans="1:8" x14ac:dyDescent="0.25">
      <c r="A11" s="2">
        <v>5</v>
      </c>
      <c r="B11" s="7" t="s">
        <v>8</v>
      </c>
      <c r="C11" s="10">
        <v>2</v>
      </c>
      <c r="D11" s="10" t="s">
        <v>69</v>
      </c>
      <c r="E11" s="15">
        <v>5000</v>
      </c>
      <c r="F11" s="15">
        <v>2000</v>
      </c>
      <c r="G11" s="15">
        <f t="shared" si="0"/>
        <v>10000</v>
      </c>
      <c r="H11" s="15">
        <f t="shared" si="1"/>
        <v>4000</v>
      </c>
    </row>
    <row r="12" spans="1:8" ht="47.25" x14ac:dyDescent="0.25">
      <c r="A12" s="2">
        <v>6</v>
      </c>
      <c r="B12" s="3" t="s">
        <v>23</v>
      </c>
      <c r="C12" s="10">
        <v>1</v>
      </c>
      <c r="D12" s="10" t="s">
        <v>69</v>
      </c>
      <c r="E12" s="15">
        <v>30000</v>
      </c>
      <c r="F12" s="15">
        <v>25000</v>
      </c>
      <c r="G12" s="15">
        <f t="shared" si="0"/>
        <v>30000</v>
      </c>
      <c r="H12" s="15">
        <f t="shared" si="1"/>
        <v>25000</v>
      </c>
    </row>
    <row r="13" spans="1:8" ht="30" customHeight="1" x14ac:dyDescent="0.25">
      <c r="A13" s="2">
        <v>7</v>
      </c>
      <c r="B13" s="3" t="s">
        <v>10</v>
      </c>
      <c r="C13" s="10">
        <v>1</v>
      </c>
      <c r="D13" s="10" t="s">
        <v>69</v>
      </c>
      <c r="E13" s="15">
        <v>20000</v>
      </c>
      <c r="F13" s="15">
        <v>20000</v>
      </c>
      <c r="G13" s="15">
        <f t="shared" si="0"/>
        <v>20000</v>
      </c>
      <c r="H13" s="15">
        <f t="shared" si="1"/>
        <v>20000</v>
      </c>
    </row>
    <row r="14" spans="1:8" ht="33.75" customHeight="1" x14ac:dyDescent="0.25">
      <c r="A14" s="2">
        <v>8</v>
      </c>
      <c r="B14" s="3" t="s">
        <v>11</v>
      </c>
      <c r="C14" s="10">
        <v>1</v>
      </c>
      <c r="D14" s="10" t="s">
        <v>69</v>
      </c>
      <c r="E14" s="15">
        <v>25000</v>
      </c>
      <c r="F14" s="15">
        <v>15000</v>
      </c>
      <c r="G14" s="15">
        <f t="shared" si="0"/>
        <v>25000</v>
      </c>
      <c r="H14" s="15">
        <f t="shared" si="1"/>
        <v>15000</v>
      </c>
    </row>
    <row r="15" spans="1:8" ht="47.25" x14ac:dyDescent="0.25">
      <c r="A15" s="2">
        <v>9</v>
      </c>
      <c r="B15" s="8" t="s">
        <v>96</v>
      </c>
      <c r="C15" s="10">
        <v>1</v>
      </c>
      <c r="D15" s="10" t="s">
        <v>69</v>
      </c>
      <c r="E15" s="15">
        <v>224000</v>
      </c>
      <c r="F15" s="15">
        <v>54000</v>
      </c>
      <c r="G15" s="15">
        <f t="shared" si="0"/>
        <v>224000</v>
      </c>
      <c r="H15" s="15">
        <f t="shared" si="1"/>
        <v>54000</v>
      </c>
    </row>
    <row r="16" spans="1:8" ht="47.25" x14ac:dyDescent="0.25">
      <c r="A16" s="2">
        <v>10</v>
      </c>
      <c r="B16" s="9" t="s">
        <v>12</v>
      </c>
      <c r="C16" s="10">
        <v>250</v>
      </c>
      <c r="D16" s="10" t="s">
        <v>71</v>
      </c>
      <c r="E16" s="15">
        <v>160</v>
      </c>
      <c r="F16" s="15">
        <v>80</v>
      </c>
      <c r="G16" s="15">
        <f t="shared" si="0"/>
        <v>40000</v>
      </c>
      <c r="H16" s="15">
        <f t="shared" si="1"/>
        <v>20000</v>
      </c>
    </row>
    <row r="17" spans="1:11" ht="31.5" x14ac:dyDescent="0.25">
      <c r="A17" s="2">
        <v>11</v>
      </c>
      <c r="B17" s="3" t="s">
        <v>13</v>
      </c>
      <c r="C17" s="10">
        <v>1</v>
      </c>
      <c r="D17" s="10" t="s">
        <v>69</v>
      </c>
      <c r="E17" s="15">
        <v>85000</v>
      </c>
      <c r="F17" s="15">
        <v>35000</v>
      </c>
      <c r="G17" s="15">
        <f t="shared" si="0"/>
        <v>85000</v>
      </c>
      <c r="H17" s="15">
        <f t="shared" si="1"/>
        <v>35000</v>
      </c>
    </row>
    <row r="18" spans="1:11" ht="31.5" x14ac:dyDescent="0.25">
      <c r="A18" s="2">
        <v>12</v>
      </c>
      <c r="B18" s="3" t="s">
        <v>14</v>
      </c>
      <c r="C18" s="10">
        <v>1</v>
      </c>
      <c r="D18" s="10" t="s">
        <v>69</v>
      </c>
      <c r="E18" s="15">
        <v>25000</v>
      </c>
      <c r="F18" s="15">
        <v>20000</v>
      </c>
      <c r="G18" s="15">
        <f t="shared" si="0"/>
        <v>25000</v>
      </c>
      <c r="H18" s="15">
        <f t="shared" si="1"/>
        <v>20000</v>
      </c>
      <c r="K18" s="11"/>
    </row>
    <row r="19" spans="1:11" ht="31.5" x14ac:dyDescent="0.25">
      <c r="A19" s="2">
        <v>13</v>
      </c>
      <c r="B19" s="3" t="s">
        <v>26</v>
      </c>
      <c r="C19" s="10">
        <v>1</v>
      </c>
      <c r="D19" s="10" t="s">
        <v>69</v>
      </c>
      <c r="E19" s="15">
        <v>20000</v>
      </c>
      <c r="F19" s="15">
        <v>3000</v>
      </c>
      <c r="G19" s="15">
        <f t="shared" si="0"/>
        <v>20000</v>
      </c>
      <c r="H19" s="15">
        <f t="shared" si="1"/>
        <v>3000</v>
      </c>
    </row>
    <row r="20" spans="1:11" ht="47.25" x14ac:dyDescent="0.25">
      <c r="A20" s="2">
        <v>14</v>
      </c>
      <c r="B20" s="3" t="s">
        <v>15</v>
      </c>
      <c r="C20" s="10">
        <v>1</v>
      </c>
      <c r="D20" s="10" t="s">
        <v>69</v>
      </c>
      <c r="E20" s="15">
        <v>15000</v>
      </c>
      <c r="F20" s="15">
        <v>10000</v>
      </c>
      <c r="G20" s="15">
        <f t="shared" si="0"/>
        <v>15000</v>
      </c>
      <c r="H20" s="15">
        <f t="shared" si="1"/>
        <v>10000</v>
      </c>
    </row>
    <row r="21" spans="1:11" ht="31.5" customHeight="1" x14ac:dyDescent="0.25">
      <c r="A21" s="2">
        <v>15</v>
      </c>
      <c r="B21" s="3" t="s">
        <v>16</v>
      </c>
      <c r="C21" s="10">
        <v>1</v>
      </c>
      <c r="D21" s="10" t="s">
        <v>69</v>
      </c>
      <c r="E21" s="15">
        <v>20000</v>
      </c>
      <c r="F21" s="15">
        <v>2000</v>
      </c>
      <c r="G21" s="15">
        <f t="shared" si="0"/>
        <v>20000</v>
      </c>
      <c r="H21" s="15">
        <f t="shared" si="1"/>
        <v>2000</v>
      </c>
    </row>
    <row r="22" spans="1:11" x14ac:dyDescent="0.25">
      <c r="A22" s="2">
        <v>16</v>
      </c>
      <c r="B22" s="7" t="s">
        <v>17</v>
      </c>
      <c r="C22" s="10">
        <v>1</v>
      </c>
      <c r="D22" s="10" t="s">
        <v>69</v>
      </c>
      <c r="E22" s="15">
        <v>0</v>
      </c>
      <c r="F22" s="15">
        <v>10000</v>
      </c>
      <c r="G22" s="15">
        <f t="shared" si="0"/>
        <v>0</v>
      </c>
      <c r="H22" s="15">
        <f t="shared" si="1"/>
        <v>10000</v>
      </c>
    </row>
    <row r="23" spans="1:11" ht="31.5" x14ac:dyDescent="0.25">
      <c r="A23" s="2">
        <v>17</v>
      </c>
      <c r="B23" s="3" t="s">
        <v>18</v>
      </c>
      <c r="C23" s="10">
        <v>1</v>
      </c>
      <c r="D23" s="10" t="s">
        <v>69</v>
      </c>
      <c r="E23" s="15">
        <v>160000</v>
      </c>
      <c r="F23" s="15">
        <v>20000</v>
      </c>
      <c r="G23" s="15">
        <f t="shared" si="0"/>
        <v>160000</v>
      </c>
      <c r="H23" s="15">
        <f t="shared" si="1"/>
        <v>20000</v>
      </c>
    </row>
    <row r="24" spans="1:11" x14ac:dyDescent="0.25">
      <c r="A24" s="2">
        <v>18</v>
      </c>
      <c r="B24" s="7" t="s">
        <v>19</v>
      </c>
      <c r="C24" s="10">
        <v>1</v>
      </c>
      <c r="D24" s="10" t="s">
        <v>69</v>
      </c>
      <c r="E24" s="15">
        <v>15000</v>
      </c>
      <c r="F24" s="15">
        <v>10000</v>
      </c>
      <c r="G24" s="15">
        <f t="shared" si="0"/>
        <v>15000</v>
      </c>
      <c r="H24" s="15">
        <f t="shared" si="1"/>
        <v>10000</v>
      </c>
    </row>
    <row r="25" spans="1:11" x14ac:dyDescent="0.25">
      <c r="A25" s="2">
        <v>19</v>
      </c>
      <c r="B25" s="7" t="s">
        <v>20</v>
      </c>
      <c r="C25" s="10">
        <v>1</v>
      </c>
      <c r="D25" s="10" t="s">
        <v>69</v>
      </c>
      <c r="E25" s="15">
        <v>5000</v>
      </c>
      <c r="F25" s="15">
        <v>2000</v>
      </c>
      <c r="G25" s="15">
        <f t="shared" si="0"/>
        <v>5000</v>
      </c>
      <c r="H25" s="15">
        <f t="shared" si="1"/>
        <v>2000</v>
      </c>
    </row>
    <row r="26" spans="1:11" ht="31.5" x14ac:dyDescent="0.25">
      <c r="A26" s="2">
        <v>20</v>
      </c>
      <c r="B26" s="3" t="s">
        <v>29</v>
      </c>
      <c r="C26" s="10">
        <v>50</v>
      </c>
      <c r="D26" s="10" t="s">
        <v>67</v>
      </c>
      <c r="E26" s="15">
        <v>550</v>
      </c>
      <c r="F26" s="15">
        <v>200</v>
      </c>
      <c r="G26" s="15">
        <f t="shared" si="0"/>
        <v>27500</v>
      </c>
      <c r="H26" s="15">
        <f t="shared" si="1"/>
        <v>10000</v>
      </c>
    </row>
    <row r="27" spans="1:11" ht="31.5" x14ac:dyDescent="0.25">
      <c r="A27" s="2">
        <v>21</v>
      </c>
      <c r="B27" s="3" t="s">
        <v>21</v>
      </c>
      <c r="C27" s="10">
        <v>1</v>
      </c>
      <c r="D27" s="10" t="s">
        <v>69</v>
      </c>
      <c r="E27" s="15">
        <v>35000</v>
      </c>
      <c r="F27" s="15">
        <v>5000</v>
      </c>
      <c r="G27" s="15">
        <f t="shared" si="0"/>
        <v>35000</v>
      </c>
      <c r="H27" s="15">
        <f t="shared" si="1"/>
        <v>5000</v>
      </c>
    </row>
    <row r="28" spans="1:11" ht="31.5" x14ac:dyDescent="0.25">
      <c r="A28" s="2">
        <v>22</v>
      </c>
      <c r="B28" s="3" t="s">
        <v>27</v>
      </c>
      <c r="C28" s="10">
        <v>1</v>
      </c>
      <c r="D28" s="10" t="s">
        <v>69</v>
      </c>
      <c r="E28" s="15">
        <v>20000</v>
      </c>
      <c r="F28" s="15">
        <v>3000</v>
      </c>
      <c r="G28" s="15">
        <f t="shared" si="0"/>
        <v>20000</v>
      </c>
      <c r="H28" s="15">
        <f t="shared" si="1"/>
        <v>3000</v>
      </c>
    </row>
    <row r="29" spans="1:11" ht="18.75" x14ac:dyDescent="0.3">
      <c r="A29" s="53" t="s">
        <v>78</v>
      </c>
      <c r="B29" s="54"/>
      <c r="C29" s="54"/>
      <c r="D29" s="54"/>
      <c r="E29" s="54"/>
      <c r="F29" s="55"/>
      <c r="G29" s="30">
        <f>SUM(G7:G28)</f>
        <v>946500</v>
      </c>
      <c r="H29" s="30">
        <f>SUM(H7:H28)</f>
        <v>345000</v>
      </c>
    </row>
    <row r="30" spans="1:11" x14ac:dyDescent="0.25">
      <c r="A30" s="2"/>
      <c r="B30" s="3"/>
      <c r="C30" s="10"/>
      <c r="D30" s="10"/>
      <c r="E30" s="4"/>
      <c r="F30" s="4"/>
      <c r="G30" s="4"/>
      <c r="H30" s="4"/>
    </row>
    <row r="31" spans="1:11" x14ac:dyDescent="0.25">
      <c r="A31" s="2"/>
      <c r="B31" s="5" t="s">
        <v>24</v>
      </c>
      <c r="C31" s="10"/>
      <c r="D31" s="10"/>
      <c r="E31" s="4"/>
      <c r="F31" s="4"/>
      <c r="G31" s="4"/>
      <c r="H31" s="4"/>
    </row>
    <row r="32" spans="1:11" x14ac:dyDescent="0.25">
      <c r="A32" s="2"/>
      <c r="B32" s="6"/>
      <c r="C32" s="10"/>
      <c r="D32" s="10"/>
      <c r="E32" s="15"/>
      <c r="F32" s="15"/>
      <c r="G32" s="15"/>
      <c r="H32" s="15"/>
    </row>
    <row r="33" spans="1:8" x14ac:dyDescent="0.25">
      <c r="A33" s="2">
        <v>1</v>
      </c>
      <c r="B33" s="7" t="s">
        <v>4</v>
      </c>
      <c r="C33" s="10">
        <v>1</v>
      </c>
      <c r="D33" s="10" t="s">
        <v>69</v>
      </c>
      <c r="E33" s="15">
        <v>30000</v>
      </c>
      <c r="F33" s="15">
        <v>10000</v>
      </c>
      <c r="G33" s="15">
        <f t="shared" ref="G33:G53" si="2">E33*C33</f>
        <v>30000</v>
      </c>
      <c r="H33" s="15">
        <f t="shared" ref="H33:H53" si="3">F33*C33</f>
        <v>10000</v>
      </c>
    </row>
    <row r="34" spans="1:8" ht="47.25" x14ac:dyDescent="0.25">
      <c r="A34" s="2">
        <v>2</v>
      </c>
      <c r="B34" s="3" t="s">
        <v>5</v>
      </c>
      <c r="C34" s="10">
        <v>1</v>
      </c>
      <c r="D34" s="10" t="s">
        <v>69</v>
      </c>
      <c r="E34" s="15">
        <v>20000</v>
      </c>
      <c r="F34" s="15">
        <v>15000</v>
      </c>
      <c r="G34" s="15">
        <f t="shared" si="2"/>
        <v>20000</v>
      </c>
      <c r="H34" s="15">
        <f t="shared" si="3"/>
        <v>15000</v>
      </c>
    </row>
    <row r="35" spans="1:8" ht="47.25" x14ac:dyDescent="0.25">
      <c r="A35" s="2">
        <v>3</v>
      </c>
      <c r="B35" s="3" t="s">
        <v>28</v>
      </c>
      <c r="C35" s="10">
        <v>1</v>
      </c>
      <c r="D35" s="10" t="s">
        <v>69</v>
      </c>
      <c r="E35" s="15">
        <v>30000</v>
      </c>
      <c r="F35" s="15">
        <v>20000</v>
      </c>
      <c r="G35" s="15">
        <f t="shared" si="2"/>
        <v>30000</v>
      </c>
      <c r="H35" s="15">
        <f t="shared" si="3"/>
        <v>20000</v>
      </c>
    </row>
    <row r="36" spans="1:8" ht="126" x14ac:dyDescent="0.25">
      <c r="A36" s="2">
        <v>4</v>
      </c>
      <c r="B36" s="3" t="s">
        <v>7</v>
      </c>
      <c r="C36" s="10">
        <v>1</v>
      </c>
      <c r="D36" s="10" t="s">
        <v>69</v>
      </c>
      <c r="E36" s="15">
        <v>90000</v>
      </c>
      <c r="F36" s="15">
        <v>30000</v>
      </c>
      <c r="G36" s="15">
        <f t="shared" si="2"/>
        <v>90000</v>
      </c>
      <c r="H36" s="15">
        <f t="shared" si="3"/>
        <v>30000</v>
      </c>
    </row>
    <row r="37" spans="1:8" x14ac:dyDescent="0.25">
      <c r="A37" s="2">
        <v>5</v>
      </c>
      <c r="B37" s="7" t="s">
        <v>8</v>
      </c>
      <c r="C37" s="10">
        <v>2</v>
      </c>
      <c r="D37" s="10" t="s">
        <v>60</v>
      </c>
      <c r="E37" s="15">
        <v>5000</v>
      </c>
      <c r="F37" s="15">
        <v>2000</v>
      </c>
      <c r="G37" s="15">
        <f t="shared" si="2"/>
        <v>10000</v>
      </c>
      <c r="H37" s="15">
        <f t="shared" si="3"/>
        <v>4000</v>
      </c>
    </row>
    <row r="38" spans="1:8" ht="47.25" x14ac:dyDescent="0.25">
      <c r="A38" s="2">
        <v>6</v>
      </c>
      <c r="B38" s="3" t="s">
        <v>9</v>
      </c>
      <c r="C38" s="10">
        <v>1</v>
      </c>
      <c r="D38" s="10" t="s">
        <v>69</v>
      </c>
      <c r="E38" s="15">
        <v>25000</v>
      </c>
      <c r="F38" s="15">
        <v>15000</v>
      </c>
      <c r="G38" s="15">
        <f t="shared" si="2"/>
        <v>25000</v>
      </c>
      <c r="H38" s="15">
        <f t="shared" si="3"/>
        <v>15000</v>
      </c>
    </row>
    <row r="39" spans="1:8" ht="31.5" x14ac:dyDescent="0.25">
      <c r="A39" s="2">
        <v>7</v>
      </c>
      <c r="B39" s="3" t="s">
        <v>10</v>
      </c>
      <c r="C39" s="10">
        <v>1</v>
      </c>
      <c r="D39" s="10" t="s">
        <v>69</v>
      </c>
      <c r="E39" s="15">
        <v>20000</v>
      </c>
      <c r="F39" s="15">
        <v>20000</v>
      </c>
      <c r="G39" s="15">
        <f t="shared" si="2"/>
        <v>20000</v>
      </c>
      <c r="H39" s="15">
        <f t="shared" si="3"/>
        <v>20000</v>
      </c>
    </row>
    <row r="40" spans="1:8" ht="31.5" x14ac:dyDescent="0.25">
      <c r="A40" s="2">
        <v>8</v>
      </c>
      <c r="B40" s="3" t="s">
        <v>11</v>
      </c>
      <c r="C40" s="10">
        <v>1</v>
      </c>
      <c r="D40" s="10" t="s">
        <v>69</v>
      </c>
      <c r="E40" s="15">
        <v>30000</v>
      </c>
      <c r="F40" s="15">
        <v>20000</v>
      </c>
      <c r="G40" s="15">
        <f t="shared" si="2"/>
        <v>30000</v>
      </c>
      <c r="H40" s="15">
        <f t="shared" si="3"/>
        <v>20000</v>
      </c>
    </row>
    <row r="41" spans="1:8" ht="47.25" x14ac:dyDescent="0.25">
      <c r="A41" s="2">
        <v>9</v>
      </c>
      <c r="B41" s="8" t="s">
        <v>97</v>
      </c>
      <c r="C41" s="10">
        <v>1</v>
      </c>
      <c r="D41" s="10" t="s">
        <v>69</v>
      </c>
      <c r="E41" s="15">
        <v>103750</v>
      </c>
      <c r="F41" s="15">
        <v>25000</v>
      </c>
      <c r="G41" s="15">
        <f t="shared" si="2"/>
        <v>103750</v>
      </c>
      <c r="H41" s="15">
        <f t="shared" si="3"/>
        <v>25000</v>
      </c>
    </row>
    <row r="42" spans="1:8" ht="63" x14ac:dyDescent="0.25">
      <c r="A42" s="2">
        <v>10</v>
      </c>
      <c r="B42" s="9" t="s">
        <v>12</v>
      </c>
      <c r="C42" s="10">
        <v>250</v>
      </c>
      <c r="D42" s="10" t="s">
        <v>71</v>
      </c>
      <c r="E42" s="15">
        <v>200</v>
      </c>
      <c r="F42" s="15">
        <v>100</v>
      </c>
      <c r="G42" s="15">
        <f t="shared" si="2"/>
        <v>50000</v>
      </c>
      <c r="H42" s="15">
        <f t="shared" si="3"/>
        <v>25000</v>
      </c>
    </row>
    <row r="43" spans="1:8" ht="47.25" x14ac:dyDescent="0.25">
      <c r="A43" s="2">
        <v>11</v>
      </c>
      <c r="B43" s="3" t="s">
        <v>13</v>
      </c>
      <c r="C43" s="10">
        <v>1</v>
      </c>
      <c r="D43" s="10" t="s">
        <v>69</v>
      </c>
      <c r="E43" s="15">
        <v>90000</v>
      </c>
      <c r="F43" s="15">
        <v>40000</v>
      </c>
      <c r="G43" s="15">
        <f t="shared" si="2"/>
        <v>90000</v>
      </c>
      <c r="H43" s="15">
        <f t="shared" si="3"/>
        <v>40000</v>
      </c>
    </row>
    <row r="44" spans="1:8" ht="47.25" x14ac:dyDescent="0.25">
      <c r="A44" s="2">
        <v>12</v>
      </c>
      <c r="B44" s="3" t="s">
        <v>14</v>
      </c>
      <c r="C44" s="10">
        <v>1</v>
      </c>
      <c r="D44" s="10" t="s">
        <v>69</v>
      </c>
      <c r="E44" s="15">
        <v>25000</v>
      </c>
      <c r="F44" s="15">
        <v>20000</v>
      </c>
      <c r="G44" s="15">
        <f t="shared" si="2"/>
        <v>25000</v>
      </c>
      <c r="H44" s="15">
        <f t="shared" si="3"/>
        <v>20000</v>
      </c>
    </row>
    <row r="45" spans="1:8" ht="47.25" x14ac:dyDescent="0.25">
      <c r="A45" s="2">
        <v>13</v>
      </c>
      <c r="B45" s="3" t="s">
        <v>26</v>
      </c>
      <c r="C45" s="10">
        <v>1</v>
      </c>
      <c r="D45" s="10" t="s">
        <v>69</v>
      </c>
      <c r="E45" s="15">
        <v>20000</v>
      </c>
      <c r="F45" s="15">
        <v>3000</v>
      </c>
      <c r="G45" s="15">
        <f t="shared" si="2"/>
        <v>20000</v>
      </c>
      <c r="H45" s="15">
        <f t="shared" si="3"/>
        <v>3000</v>
      </c>
    </row>
    <row r="46" spans="1:8" ht="47.25" x14ac:dyDescent="0.25">
      <c r="A46" s="2">
        <v>14</v>
      </c>
      <c r="B46" s="3" t="s">
        <v>15</v>
      </c>
      <c r="C46" s="10">
        <v>1</v>
      </c>
      <c r="D46" s="10" t="s">
        <v>69</v>
      </c>
      <c r="E46" s="15">
        <v>15000</v>
      </c>
      <c r="F46" s="15">
        <v>10000</v>
      </c>
      <c r="G46" s="15">
        <f t="shared" si="2"/>
        <v>15000</v>
      </c>
      <c r="H46" s="15">
        <f t="shared" si="3"/>
        <v>10000</v>
      </c>
    </row>
    <row r="47" spans="1:8" ht="32.25" customHeight="1" x14ac:dyDescent="0.25">
      <c r="A47" s="2">
        <v>15</v>
      </c>
      <c r="B47" s="3" t="s">
        <v>16</v>
      </c>
      <c r="C47" s="10">
        <v>1</v>
      </c>
      <c r="D47" s="10" t="s">
        <v>69</v>
      </c>
      <c r="E47" s="15">
        <v>20000</v>
      </c>
      <c r="F47" s="15">
        <v>2000</v>
      </c>
      <c r="G47" s="15">
        <f t="shared" si="2"/>
        <v>20000</v>
      </c>
      <c r="H47" s="15">
        <f t="shared" si="3"/>
        <v>2000</v>
      </c>
    </row>
    <row r="48" spans="1:8" x14ac:dyDescent="0.25">
      <c r="A48" s="2">
        <v>16</v>
      </c>
      <c r="B48" s="7" t="s">
        <v>17</v>
      </c>
      <c r="C48" s="10">
        <v>1</v>
      </c>
      <c r="D48" s="10" t="s">
        <v>69</v>
      </c>
      <c r="E48" s="15">
        <v>0</v>
      </c>
      <c r="F48" s="15">
        <v>10000</v>
      </c>
      <c r="G48" s="15">
        <f t="shared" si="2"/>
        <v>0</v>
      </c>
      <c r="H48" s="15">
        <f t="shared" si="3"/>
        <v>10000</v>
      </c>
    </row>
    <row r="49" spans="1:8" ht="33" customHeight="1" x14ac:dyDescent="0.25">
      <c r="A49" s="2">
        <v>17</v>
      </c>
      <c r="B49" s="3" t="s">
        <v>18</v>
      </c>
      <c r="C49" s="10">
        <v>1</v>
      </c>
      <c r="D49" s="10" t="s">
        <v>69</v>
      </c>
      <c r="E49" s="15">
        <v>70350</v>
      </c>
      <c r="F49" s="15">
        <v>15000</v>
      </c>
      <c r="G49" s="15">
        <f t="shared" si="2"/>
        <v>70350</v>
      </c>
      <c r="H49" s="15">
        <f t="shared" si="3"/>
        <v>15000</v>
      </c>
    </row>
    <row r="50" spans="1:8" x14ac:dyDescent="0.25">
      <c r="A50" s="2">
        <v>18</v>
      </c>
      <c r="B50" s="7" t="s">
        <v>19</v>
      </c>
      <c r="C50" s="10">
        <v>1</v>
      </c>
      <c r="D50" s="10" t="s">
        <v>69</v>
      </c>
      <c r="E50" s="15">
        <v>10000</v>
      </c>
      <c r="F50" s="15">
        <v>10000</v>
      </c>
      <c r="G50" s="15">
        <f t="shared" si="2"/>
        <v>10000</v>
      </c>
      <c r="H50" s="15">
        <f t="shared" si="3"/>
        <v>10000</v>
      </c>
    </row>
    <row r="51" spans="1:8" x14ac:dyDescent="0.25">
      <c r="A51" s="2">
        <v>19</v>
      </c>
      <c r="B51" s="7" t="s">
        <v>20</v>
      </c>
      <c r="C51" s="10">
        <v>1</v>
      </c>
      <c r="D51" s="10" t="s">
        <v>69</v>
      </c>
      <c r="E51" s="15">
        <v>5000</v>
      </c>
      <c r="F51" s="15">
        <v>2000</v>
      </c>
      <c r="G51" s="15">
        <f t="shared" si="2"/>
        <v>5000</v>
      </c>
      <c r="H51" s="15">
        <f t="shared" si="3"/>
        <v>2000</v>
      </c>
    </row>
    <row r="52" spans="1:8" ht="31.5" x14ac:dyDescent="0.25">
      <c r="A52" s="2">
        <v>20</v>
      </c>
      <c r="B52" s="3" t="s">
        <v>29</v>
      </c>
      <c r="C52" s="10">
        <v>50</v>
      </c>
      <c r="D52" s="10" t="s">
        <v>72</v>
      </c>
      <c r="E52" s="15">
        <v>550</v>
      </c>
      <c r="F52" s="15">
        <v>200</v>
      </c>
      <c r="G52" s="15">
        <f t="shared" si="2"/>
        <v>27500</v>
      </c>
      <c r="H52" s="15">
        <f t="shared" si="3"/>
        <v>10000</v>
      </c>
    </row>
    <row r="53" spans="1:8" ht="31.5" x14ac:dyDescent="0.25">
      <c r="A53" s="2">
        <v>21</v>
      </c>
      <c r="B53" s="3" t="s">
        <v>21</v>
      </c>
      <c r="C53" s="10">
        <v>1</v>
      </c>
      <c r="D53" s="10" t="s">
        <v>69</v>
      </c>
      <c r="E53" s="15">
        <v>30000</v>
      </c>
      <c r="F53" s="15">
        <v>5000</v>
      </c>
      <c r="G53" s="15">
        <f t="shared" si="2"/>
        <v>30000</v>
      </c>
      <c r="H53" s="15">
        <f t="shared" si="3"/>
        <v>5000</v>
      </c>
    </row>
    <row r="54" spans="1:8" ht="18.75" x14ac:dyDescent="0.3">
      <c r="A54" s="53" t="s">
        <v>78</v>
      </c>
      <c r="B54" s="54"/>
      <c r="C54" s="54"/>
      <c r="D54" s="54"/>
      <c r="E54" s="54"/>
      <c r="F54" s="55"/>
      <c r="G54" s="30">
        <f>SUM(G32:G53)</f>
        <v>721600</v>
      </c>
      <c r="H54" s="30">
        <f>SUM(H32:H53)</f>
        <v>311000</v>
      </c>
    </row>
    <row r="55" spans="1:8" x14ac:dyDescent="0.25">
      <c r="A55" s="2"/>
      <c r="B55" s="3"/>
      <c r="C55" s="10"/>
      <c r="D55" s="10"/>
      <c r="E55" s="4"/>
      <c r="F55" s="4"/>
      <c r="G55" s="4"/>
      <c r="H55" s="4"/>
    </row>
    <row r="56" spans="1:8" x14ac:dyDescent="0.25">
      <c r="A56" s="2"/>
      <c r="B56" s="5" t="s">
        <v>25</v>
      </c>
      <c r="C56" s="10"/>
      <c r="D56" s="10"/>
      <c r="E56" s="4"/>
      <c r="F56" s="4"/>
      <c r="G56" s="4"/>
      <c r="H56" s="4"/>
    </row>
    <row r="57" spans="1:8" x14ac:dyDescent="0.25">
      <c r="A57" s="2"/>
      <c r="B57" s="6"/>
      <c r="C57" s="10"/>
      <c r="D57" s="10"/>
      <c r="E57" s="15"/>
      <c r="F57" s="15"/>
      <c r="G57" s="15">
        <f t="shared" ref="G57:G78" si="4">E57*C57</f>
        <v>0</v>
      </c>
      <c r="H57" s="15">
        <f t="shared" ref="H57:H78" si="5">F57*C57</f>
        <v>0</v>
      </c>
    </row>
    <row r="58" spans="1:8" x14ac:dyDescent="0.25">
      <c r="A58" s="2">
        <v>1</v>
      </c>
      <c r="B58" s="7" t="s">
        <v>4</v>
      </c>
      <c r="C58" s="10">
        <v>1</v>
      </c>
      <c r="D58" s="10" t="s">
        <v>69</v>
      </c>
      <c r="E58" s="15">
        <v>30000</v>
      </c>
      <c r="F58" s="15">
        <v>10000</v>
      </c>
      <c r="G58" s="15">
        <f t="shared" si="4"/>
        <v>30000</v>
      </c>
      <c r="H58" s="15">
        <f t="shared" si="5"/>
        <v>10000</v>
      </c>
    </row>
    <row r="59" spans="1:8" ht="47.25" x14ac:dyDescent="0.25">
      <c r="A59" s="2">
        <v>2</v>
      </c>
      <c r="B59" s="3" t="s">
        <v>5</v>
      </c>
      <c r="C59" s="10">
        <v>1</v>
      </c>
      <c r="D59" s="10" t="s">
        <v>69</v>
      </c>
      <c r="E59" s="15">
        <v>20000</v>
      </c>
      <c r="F59" s="15">
        <v>15000</v>
      </c>
      <c r="G59" s="15">
        <f t="shared" si="4"/>
        <v>20000</v>
      </c>
      <c r="H59" s="15">
        <f t="shared" si="5"/>
        <v>15000</v>
      </c>
    </row>
    <row r="60" spans="1:8" ht="32.25" customHeight="1" x14ac:dyDescent="0.25">
      <c r="A60" s="2">
        <v>3</v>
      </c>
      <c r="B60" s="3" t="s">
        <v>6</v>
      </c>
      <c r="C60" s="10">
        <v>1</v>
      </c>
      <c r="D60" s="10" t="s">
        <v>69</v>
      </c>
      <c r="E60" s="15">
        <v>30000</v>
      </c>
      <c r="F60" s="15">
        <v>12000</v>
      </c>
      <c r="G60" s="15">
        <f t="shared" si="4"/>
        <v>30000</v>
      </c>
      <c r="H60" s="15">
        <f t="shared" si="5"/>
        <v>12000</v>
      </c>
    </row>
    <row r="61" spans="1:8" ht="91.5" customHeight="1" x14ac:dyDescent="0.25">
      <c r="A61" s="2">
        <v>4</v>
      </c>
      <c r="B61" s="3" t="s">
        <v>7</v>
      </c>
      <c r="C61" s="10">
        <v>1</v>
      </c>
      <c r="D61" s="10" t="s">
        <v>69</v>
      </c>
      <c r="E61" s="15">
        <v>90000</v>
      </c>
      <c r="F61" s="15">
        <v>40000</v>
      </c>
      <c r="G61" s="15">
        <f t="shared" si="4"/>
        <v>90000</v>
      </c>
      <c r="H61" s="15">
        <f t="shared" si="5"/>
        <v>40000</v>
      </c>
    </row>
    <row r="62" spans="1:8" x14ac:dyDescent="0.25">
      <c r="A62" s="2">
        <v>5</v>
      </c>
      <c r="B62" s="7" t="s">
        <v>8</v>
      </c>
      <c r="C62" s="10">
        <v>2</v>
      </c>
      <c r="D62" s="10" t="s">
        <v>60</v>
      </c>
      <c r="E62" s="15">
        <v>5000</v>
      </c>
      <c r="F62" s="15">
        <v>2000</v>
      </c>
      <c r="G62" s="15">
        <f t="shared" si="4"/>
        <v>10000</v>
      </c>
      <c r="H62" s="15">
        <f t="shared" si="5"/>
        <v>4000</v>
      </c>
    </row>
    <row r="63" spans="1:8" ht="47.25" x14ac:dyDescent="0.25">
      <c r="A63" s="2">
        <v>6</v>
      </c>
      <c r="B63" s="3" t="s">
        <v>9</v>
      </c>
      <c r="C63" s="10">
        <v>1</v>
      </c>
      <c r="D63" s="10" t="s">
        <v>69</v>
      </c>
      <c r="E63" s="15">
        <v>30000</v>
      </c>
      <c r="F63" s="15">
        <v>25000</v>
      </c>
      <c r="G63" s="15">
        <f t="shared" si="4"/>
        <v>30000</v>
      </c>
      <c r="H63" s="15">
        <f t="shared" si="5"/>
        <v>25000</v>
      </c>
    </row>
    <row r="64" spans="1:8" x14ac:dyDescent="0.25">
      <c r="A64" s="2">
        <v>7</v>
      </c>
      <c r="B64" s="7" t="s">
        <v>10</v>
      </c>
      <c r="C64" s="10">
        <v>1</v>
      </c>
      <c r="D64" s="10" t="s">
        <v>69</v>
      </c>
      <c r="E64" s="15">
        <v>20000</v>
      </c>
      <c r="F64" s="15">
        <v>20000</v>
      </c>
      <c r="G64" s="15">
        <f t="shared" si="4"/>
        <v>20000</v>
      </c>
      <c r="H64" s="15">
        <f t="shared" si="5"/>
        <v>20000</v>
      </c>
    </row>
    <row r="65" spans="1:8" ht="31.5" x14ac:dyDescent="0.25">
      <c r="A65" s="2">
        <v>8</v>
      </c>
      <c r="B65" s="3" t="s">
        <v>11</v>
      </c>
      <c r="C65" s="10">
        <v>1</v>
      </c>
      <c r="D65" s="10" t="s">
        <v>69</v>
      </c>
      <c r="E65" s="15">
        <v>25000</v>
      </c>
      <c r="F65" s="15">
        <v>15000</v>
      </c>
      <c r="G65" s="15">
        <f t="shared" si="4"/>
        <v>25000</v>
      </c>
      <c r="H65" s="15">
        <f t="shared" si="5"/>
        <v>15000</v>
      </c>
    </row>
    <row r="66" spans="1:8" ht="47.25" x14ac:dyDescent="0.25">
      <c r="A66" s="2">
        <v>9</v>
      </c>
      <c r="B66" s="8" t="s">
        <v>97</v>
      </c>
      <c r="C66" s="10">
        <v>1</v>
      </c>
      <c r="D66" s="10" t="s">
        <v>69</v>
      </c>
      <c r="E66" s="15">
        <v>224000</v>
      </c>
      <c r="F66" s="15">
        <v>54000</v>
      </c>
      <c r="G66" s="15">
        <f t="shared" si="4"/>
        <v>224000</v>
      </c>
      <c r="H66" s="15">
        <f t="shared" si="5"/>
        <v>54000</v>
      </c>
    </row>
    <row r="67" spans="1:8" ht="63" x14ac:dyDescent="0.25">
      <c r="A67" s="2">
        <v>10</v>
      </c>
      <c r="B67" s="9" t="s">
        <v>12</v>
      </c>
      <c r="C67" s="10">
        <v>250</v>
      </c>
      <c r="D67" s="10" t="s">
        <v>71</v>
      </c>
      <c r="E67" s="15">
        <v>160</v>
      </c>
      <c r="F67" s="15">
        <v>80</v>
      </c>
      <c r="G67" s="15">
        <f t="shared" si="4"/>
        <v>40000</v>
      </c>
      <c r="H67" s="15">
        <f t="shared" si="5"/>
        <v>20000</v>
      </c>
    </row>
    <row r="68" spans="1:8" ht="47.25" x14ac:dyDescent="0.25">
      <c r="A68" s="2">
        <v>11</v>
      </c>
      <c r="B68" s="3" t="s">
        <v>13</v>
      </c>
      <c r="C68" s="10">
        <v>1</v>
      </c>
      <c r="D68" s="10" t="s">
        <v>69</v>
      </c>
      <c r="E68" s="15">
        <v>85000</v>
      </c>
      <c r="F68" s="15">
        <v>35000</v>
      </c>
      <c r="G68" s="15">
        <f t="shared" si="4"/>
        <v>85000</v>
      </c>
      <c r="H68" s="15">
        <f t="shared" si="5"/>
        <v>35000</v>
      </c>
    </row>
    <row r="69" spans="1:8" ht="47.25" x14ac:dyDescent="0.25">
      <c r="A69" s="2">
        <v>12</v>
      </c>
      <c r="B69" s="3" t="s">
        <v>14</v>
      </c>
      <c r="C69" s="10">
        <v>1</v>
      </c>
      <c r="D69" s="10" t="s">
        <v>69</v>
      </c>
      <c r="E69" s="15">
        <v>25000</v>
      </c>
      <c r="F69" s="15">
        <v>20000</v>
      </c>
      <c r="G69" s="15">
        <f t="shared" si="4"/>
        <v>25000</v>
      </c>
      <c r="H69" s="15">
        <f t="shared" si="5"/>
        <v>20000</v>
      </c>
    </row>
    <row r="70" spans="1:8" ht="47.25" x14ac:dyDescent="0.25">
      <c r="A70" s="2">
        <v>13</v>
      </c>
      <c r="B70" s="3" t="s">
        <v>26</v>
      </c>
      <c r="C70" s="10">
        <v>1</v>
      </c>
      <c r="D70" s="10" t="s">
        <v>69</v>
      </c>
      <c r="E70" s="15">
        <v>20000</v>
      </c>
      <c r="F70" s="15">
        <v>3000</v>
      </c>
      <c r="G70" s="15">
        <f t="shared" si="4"/>
        <v>20000</v>
      </c>
      <c r="H70" s="15">
        <f t="shared" si="5"/>
        <v>3000</v>
      </c>
    </row>
    <row r="71" spans="1:8" ht="47.25" x14ac:dyDescent="0.25">
      <c r="A71" s="2">
        <v>14</v>
      </c>
      <c r="B71" s="3" t="s">
        <v>15</v>
      </c>
      <c r="C71" s="10">
        <v>1</v>
      </c>
      <c r="D71" s="10" t="s">
        <v>69</v>
      </c>
      <c r="E71" s="15">
        <v>15000</v>
      </c>
      <c r="F71" s="15">
        <v>10000</v>
      </c>
      <c r="G71" s="15">
        <f t="shared" si="4"/>
        <v>15000</v>
      </c>
      <c r="H71" s="15">
        <f t="shared" si="5"/>
        <v>10000</v>
      </c>
    </row>
    <row r="72" spans="1:8" x14ac:dyDescent="0.25">
      <c r="A72" s="2">
        <v>15</v>
      </c>
      <c r="B72" s="7" t="s">
        <v>16</v>
      </c>
      <c r="C72" s="10">
        <v>1</v>
      </c>
      <c r="D72" s="10" t="s">
        <v>69</v>
      </c>
      <c r="E72" s="15">
        <v>20000</v>
      </c>
      <c r="F72" s="15">
        <v>2000</v>
      </c>
      <c r="G72" s="15">
        <f t="shared" si="4"/>
        <v>20000</v>
      </c>
      <c r="H72" s="15">
        <f t="shared" si="5"/>
        <v>2000</v>
      </c>
    </row>
    <row r="73" spans="1:8" x14ac:dyDescent="0.25">
      <c r="A73" s="2">
        <v>16</v>
      </c>
      <c r="B73" s="7" t="s">
        <v>17</v>
      </c>
      <c r="C73" s="10">
        <v>1</v>
      </c>
      <c r="D73" s="10" t="s">
        <v>69</v>
      </c>
      <c r="E73" s="15">
        <v>0</v>
      </c>
      <c r="F73" s="15">
        <v>10000</v>
      </c>
      <c r="G73" s="15">
        <f t="shared" si="4"/>
        <v>0</v>
      </c>
      <c r="H73" s="15">
        <f t="shared" si="5"/>
        <v>10000</v>
      </c>
    </row>
    <row r="74" spans="1:8" ht="31.5" x14ac:dyDescent="0.25">
      <c r="A74" s="2">
        <v>17</v>
      </c>
      <c r="B74" s="3" t="s">
        <v>18</v>
      </c>
      <c r="C74" s="10">
        <v>1</v>
      </c>
      <c r="D74" s="10" t="s">
        <v>69</v>
      </c>
      <c r="E74" s="15">
        <v>160000</v>
      </c>
      <c r="F74" s="15">
        <v>20000</v>
      </c>
      <c r="G74" s="15">
        <f t="shared" si="4"/>
        <v>160000</v>
      </c>
      <c r="H74" s="15">
        <f t="shared" si="5"/>
        <v>20000</v>
      </c>
    </row>
    <row r="75" spans="1:8" x14ac:dyDescent="0.25">
      <c r="A75" s="2">
        <v>18</v>
      </c>
      <c r="B75" s="7" t="s">
        <v>19</v>
      </c>
      <c r="C75" s="10">
        <v>1</v>
      </c>
      <c r="D75" s="10" t="s">
        <v>69</v>
      </c>
      <c r="E75" s="15">
        <v>15000</v>
      </c>
      <c r="F75" s="15">
        <v>10000</v>
      </c>
      <c r="G75" s="15">
        <f t="shared" si="4"/>
        <v>15000</v>
      </c>
      <c r="H75" s="15">
        <f t="shared" si="5"/>
        <v>10000</v>
      </c>
    </row>
    <row r="76" spans="1:8" x14ac:dyDescent="0.25">
      <c r="A76" s="2">
        <v>19</v>
      </c>
      <c r="B76" s="7" t="s">
        <v>20</v>
      </c>
      <c r="C76" s="10">
        <v>1</v>
      </c>
      <c r="D76" s="10" t="s">
        <v>69</v>
      </c>
      <c r="E76" s="15">
        <v>5000</v>
      </c>
      <c r="F76" s="15">
        <v>2000</v>
      </c>
      <c r="G76" s="15">
        <f t="shared" si="4"/>
        <v>5000</v>
      </c>
      <c r="H76" s="15">
        <f t="shared" si="5"/>
        <v>2000</v>
      </c>
    </row>
    <row r="77" spans="1:8" ht="31.5" x14ac:dyDescent="0.25">
      <c r="A77" s="2">
        <v>20</v>
      </c>
      <c r="B77" s="3" t="s">
        <v>29</v>
      </c>
      <c r="C77" s="10">
        <v>50</v>
      </c>
      <c r="D77" s="10" t="s">
        <v>73</v>
      </c>
      <c r="E77" s="15">
        <v>550</v>
      </c>
      <c r="F77" s="15">
        <v>200</v>
      </c>
      <c r="G77" s="15">
        <f t="shared" si="4"/>
        <v>27500</v>
      </c>
      <c r="H77" s="15">
        <f t="shared" si="5"/>
        <v>10000</v>
      </c>
    </row>
    <row r="78" spans="1:8" ht="31.5" x14ac:dyDescent="0.25">
      <c r="A78" s="2">
        <v>21</v>
      </c>
      <c r="B78" s="3" t="s">
        <v>21</v>
      </c>
      <c r="C78" s="10">
        <v>1</v>
      </c>
      <c r="D78" s="10" t="s">
        <v>69</v>
      </c>
      <c r="E78" s="15">
        <v>35000</v>
      </c>
      <c r="F78" s="15">
        <v>5000</v>
      </c>
      <c r="G78" s="15">
        <f t="shared" si="4"/>
        <v>35000</v>
      </c>
      <c r="H78" s="15">
        <f t="shared" si="5"/>
        <v>5000</v>
      </c>
    </row>
    <row r="79" spans="1:8" ht="18.75" x14ac:dyDescent="0.3">
      <c r="A79" s="53" t="s">
        <v>78</v>
      </c>
      <c r="B79" s="54"/>
      <c r="C79" s="54"/>
      <c r="D79" s="54"/>
      <c r="E79" s="54"/>
      <c r="F79" s="55"/>
      <c r="G79" s="30">
        <f>SUM(G57:G78)</f>
        <v>926500</v>
      </c>
      <c r="H79" s="30">
        <f>SUM(H57:H78)</f>
        <v>342000</v>
      </c>
    </row>
  </sheetData>
  <mergeCells count="4">
    <mergeCell ref="A2:H2"/>
    <mergeCell ref="A29:F29"/>
    <mergeCell ref="A54:F54"/>
    <mergeCell ref="A79:F79"/>
  </mergeCells>
  <printOptions horizontalCentered="1"/>
  <pageMargins left="0" right="0" top="0.4" bottom="0" header="0.3" footer="0.3"/>
  <pageSetup paperSize="9" orientation="portrait" r:id="rId1"/>
  <rowBreaks count="4" manualBreakCount="4">
    <brk id="18" max="16383" man="1"/>
    <brk id="29" max="16383" man="1"/>
    <brk id="44" max="16383" man="1"/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view="pageBreakPreview" topLeftCell="A16" zoomScale="60" zoomScaleNormal="100" workbookViewId="0">
      <selection activeCell="L25" sqref="L25"/>
    </sheetView>
  </sheetViews>
  <sheetFormatPr defaultRowHeight="15" x14ac:dyDescent="0.25"/>
  <cols>
    <col min="1" max="1" width="5.85546875" bestFit="1" customWidth="1"/>
    <col min="2" max="2" width="31.85546875" customWidth="1"/>
    <col min="3" max="3" width="5.5703125" style="17" bestFit="1" customWidth="1"/>
    <col min="4" max="4" width="5.42578125" style="17" bestFit="1" customWidth="1"/>
    <col min="5" max="5" width="9.85546875" bestFit="1" customWidth="1"/>
    <col min="6" max="6" width="12.42578125" customWidth="1"/>
    <col min="7" max="7" width="14.5703125" bestFit="1" customWidth="1"/>
    <col min="8" max="8" width="14.7109375" customWidth="1"/>
  </cols>
  <sheetData>
    <row r="1" spans="1:8" ht="51.75" customHeight="1" thickBot="1" x14ac:dyDescent="0.3">
      <c r="A1" s="50" t="s">
        <v>30</v>
      </c>
      <c r="B1" s="51"/>
      <c r="C1" s="51"/>
      <c r="D1" s="51"/>
      <c r="E1" s="51"/>
      <c r="F1" s="51"/>
      <c r="G1" s="51"/>
      <c r="H1" s="52"/>
    </row>
    <row r="2" spans="1:8" s="11" customFormat="1" ht="32.25" thickBot="1" x14ac:dyDescent="0.3">
      <c r="A2" s="13" t="s">
        <v>0</v>
      </c>
      <c r="B2" s="13" t="s">
        <v>1</v>
      </c>
      <c r="C2" s="13" t="s">
        <v>2</v>
      </c>
      <c r="D2" s="14" t="s">
        <v>3</v>
      </c>
      <c r="E2" s="16" t="s">
        <v>74</v>
      </c>
      <c r="F2" s="16" t="s">
        <v>75</v>
      </c>
      <c r="G2" s="16" t="s">
        <v>76</v>
      </c>
      <c r="H2" s="16" t="s">
        <v>77</v>
      </c>
    </row>
    <row r="3" spans="1:8" ht="15.75" x14ac:dyDescent="0.25">
      <c r="A3" s="18"/>
      <c r="B3" s="19"/>
      <c r="C3" s="20"/>
      <c r="D3" s="10"/>
      <c r="E3" s="21"/>
      <c r="F3" s="21"/>
      <c r="G3" s="21"/>
      <c r="H3" s="22"/>
    </row>
    <row r="4" spans="1:8" ht="15.75" x14ac:dyDescent="0.25">
      <c r="A4" s="2"/>
      <c r="B4" s="23" t="s">
        <v>31</v>
      </c>
      <c r="C4" s="24"/>
      <c r="D4" s="25"/>
      <c r="E4" s="4"/>
      <c r="F4" s="4"/>
      <c r="G4" s="4"/>
      <c r="H4" s="4"/>
    </row>
    <row r="5" spans="1:8" ht="15.75" x14ac:dyDescent="0.25">
      <c r="A5" s="2"/>
      <c r="B5" s="6"/>
      <c r="C5" s="24"/>
      <c r="D5" s="25"/>
      <c r="E5" s="4"/>
      <c r="F5" s="4"/>
      <c r="G5" s="4"/>
      <c r="H5" s="4"/>
    </row>
    <row r="6" spans="1:8" ht="28.5" customHeight="1" x14ac:dyDescent="0.25">
      <c r="A6" s="2">
        <v>1</v>
      </c>
      <c r="B6" s="29" t="s">
        <v>65</v>
      </c>
      <c r="C6" s="24">
        <v>9</v>
      </c>
      <c r="D6" s="10" t="s">
        <v>60</v>
      </c>
      <c r="E6" s="15">
        <v>30000</v>
      </c>
      <c r="F6" s="15">
        <v>20000</v>
      </c>
      <c r="G6" s="15">
        <f>E6*C6</f>
        <v>270000</v>
      </c>
      <c r="H6" s="15">
        <f>F6*C6</f>
        <v>180000</v>
      </c>
    </row>
    <row r="7" spans="1:8" ht="94.5" x14ac:dyDescent="0.25">
      <c r="A7" s="2">
        <v>2</v>
      </c>
      <c r="B7" s="3" t="s">
        <v>32</v>
      </c>
      <c r="C7" s="24">
        <v>3</v>
      </c>
      <c r="D7" s="10" t="s">
        <v>60</v>
      </c>
      <c r="E7" s="15">
        <v>85000</v>
      </c>
      <c r="F7" s="15">
        <v>45000</v>
      </c>
      <c r="G7" s="15">
        <f t="shared" ref="G7:G49" si="0">E7*C7</f>
        <v>255000</v>
      </c>
      <c r="H7" s="15">
        <f t="shared" ref="H7:H49" si="1">F7*C7</f>
        <v>135000</v>
      </c>
    </row>
    <row r="8" spans="1:8" ht="63" x14ac:dyDescent="0.25">
      <c r="A8" s="2">
        <v>3</v>
      </c>
      <c r="B8" s="3" t="s">
        <v>81</v>
      </c>
      <c r="C8" s="24">
        <v>6</v>
      </c>
      <c r="D8" s="10" t="s">
        <v>60</v>
      </c>
      <c r="E8" s="15">
        <v>0</v>
      </c>
      <c r="F8" s="15">
        <v>10000</v>
      </c>
      <c r="G8" s="15">
        <f t="shared" si="0"/>
        <v>0</v>
      </c>
      <c r="H8" s="15">
        <f t="shared" si="1"/>
        <v>60000</v>
      </c>
    </row>
    <row r="9" spans="1:8" ht="63" x14ac:dyDescent="0.25">
      <c r="A9" s="2">
        <v>4</v>
      </c>
      <c r="B9" s="3" t="s">
        <v>33</v>
      </c>
      <c r="C9" s="24">
        <v>6</v>
      </c>
      <c r="D9" s="10" t="s">
        <v>60</v>
      </c>
      <c r="E9" s="15">
        <v>15000</v>
      </c>
      <c r="F9" s="15">
        <v>10000</v>
      </c>
      <c r="G9" s="15">
        <f t="shared" si="0"/>
        <v>90000</v>
      </c>
      <c r="H9" s="15">
        <f t="shared" si="1"/>
        <v>60000</v>
      </c>
    </row>
    <row r="10" spans="1:8" ht="78.75" x14ac:dyDescent="0.25">
      <c r="A10" s="2">
        <v>5</v>
      </c>
      <c r="B10" s="3" t="s">
        <v>34</v>
      </c>
      <c r="C10" s="24">
        <v>12</v>
      </c>
      <c r="D10" s="10" t="s">
        <v>60</v>
      </c>
      <c r="E10" s="15">
        <v>165000</v>
      </c>
      <c r="F10" s="15">
        <v>5000</v>
      </c>
      <c r="G10" s="15">
        <f t="shared" si="0"/>
        <v>1980000</v>
      </c>
      <c r="H10" s="15">
        <f t="shared" si="1"/>
        <v>60000</v>
      </c>
    </row>
    <row r="11" spans="1:8" ht="63" x14ac:dyDescent="0.25">
      <c r="A11" s="2">
        <v>6</v>
      </c>
      <c r="B11" s="3" t="s">
        <v>35</v>
      </c>
      <c r="C11" s="24">
        <v>4</v>
      </c>
      <c r="D11" s="10" t="s">
        <v>60</v>
      </c>
      <c r="E11" s="15">
        <v>190000</v>
      </c>
      <c r="F11" s="15">
        <v>6000</v>
      </c>
      <c r="G11" s="15">
        <f t="shared" si="0"/>
        <v>760000</v>
      </c>
      <c r="H11" s="15">
        <f t="shared" si="1"/>
        <v>24000</v>
      </c>
    </row>
    <row r="12" spans="1:8" ht="47.25" x14ac:dyDescent="0.25">
      <c r="A12" s="2">
        <v>7</v>
      </c>
      <c r="B12" s="3" t="s">
        <v>36</v>
      </c>
      <c r="C12" s="24">
        <v>7</v>
      </c>
      <c r="D12" s="10" t="s">
        <v>60</v>
      </c>
      <c r="E12" s="15">
        <v>10000</v>
      </c>
      <c r="F12" s="15">
        <v>10000</v>
      </c>
      <c r="G12" s="15">
        <f t="shared" si="0"/>
        <v>70000</v>
      </c>
      <c r="H12" s="15">
        <f t="shared" si="1"/>
        <v>70000</v>
      </c>
    </row>
    <row r="13" spans="1:8" ht="78.75" x14ac:dyDescent="0.25">
      <c r="A13" s="2">
        <v>8</v>
      </c>
      <c r="B13" s="3" t="s">
        <v>37</v>
      </c>
      <c r="C13" s="24">
        <v>10</v>
      </c>
      <c r="D13" s="10" t="s">
        <v>60</v>
      </c>
      <c r="E13" s="15">
        <v>10000</v>
      </c>
      <c r="F13" s="15">
        <v>10000</v>
      </c>
      <c r="G13" s="15">
        <f t="shared" si="0"/>
        <v>100000</v>
      </c>
      <c r="H13" s="15">
        <f t="shared" si="1"/>
        <v>100000</v>
      </c>
    </row>
    <row r="14" spans="1:8" ht="47.25" x14ac:dyDescent="0.25">
      <c r="A14" s="2">
        <v>9</v>
      </c>
      <c r="B14" s="3" t="s">
        <v>38</v>
      </c>
      <c r="C14" s="10">
        <v>4</v>
      </c>
      <c r="D14" s="10" t="s">
        <v>60</v>
      </c>
      <c r="E14" s="15">
        <v>5000</v>
      </c>
      <c r="F14" s="15">
        <v>1000</v>
      </c>
      <c r="G14" s="15">
        <f t="shared" si="0"/>
        <v>20000</v>
      </c>
      <c r="H14" s="15">
        <f t="shared" si="1"/>
        <v>4000</v>
      </c>
    </row>
    <row r="15" spans="1:8" ht="15.75" x14ac:dyDescent="0.25">
      <c r="A15" s="2">
        <v>10</v>
      </c>
      <c r="B15" s="8" t="s">
        <v>39</v>
      </c>
      <c r="C15" s="26">
        <v>1</v>
      </c>
      <c r="D15" s="10" t="s">
        <v>60</v>
      </c>
      <c r="E15" s="15">
        <v>665000</v>
      </c>
      <c r="F15" s="15">
        <v>15000</v>
      </c>
      <c r="G15" s="15">
        <f t="shared" si="0"/>
        <v>665000</v>
      </c>
      <c r="H15" s="15">
        <f t="shared" si="1"/>
        <v>15000</v>
      </c>
    </row>
    <row r="16" spans="1:8" ht="63" x14ac:dyDescent="0.25">
      <c r="A16" s="2">
        <v>11</v>
      </c>
      <c r="B16" s="9" t="s">
        <v>40</v>
      </c>
      <c r="C16" s="10">
        <v>1</v>
      </c>
      <c r="D16" s="10" t="s">
        <v>69</v>
      </c>
      <c r="E16" s="15">
        <v>90000</v>
      </c>
      <c r="F16" s="15">
        <v>30000</v>
      </c>
      <c r="G16" s="15">
        <f t="shared" si="0"/>
        <v>90000</v>
      </c>
      <c r="H16" s="15">
        <f t="shared" si="1"/>
        <v>30000</v>
      </c>
    </row>
    <row r="17" spans="1:8" ht="63" x14ac:dyDescent="0.25">
      <c r="A17" s="2">
        <v>12</v>
      </c>
      <c r="B17" s="3" t="s">
        <v>41</v>
      </c>
      <c r="C17" s="25">
        <v>1</v>
      </c>
      <c r="D17" s="10" t="s">
        <v>69</v>
      </c>
      <c r="E17" s="15">
        <v>50000</v>
      </c>
      <c r="F17" s="15">
        <v>40000</v>
      </c>
      <c r="G17" s="15">
        <f t="shared" si="0"/>
        <v>50000</v>
      </c>
      <c r="H17" s="15">
        <f t="shared" si="1"/>
        <v>40000</v>
      </c>
    </row>
    <row r="18" spans="1:8" ht="78.75" x14ac:dyDescent="0.25">
      <c r="A18" s="2">
        <v>13</v>
      </c>
      <c r="B18" s="3" t="s">
        <v>63</v>
      </c>
      <c r="C18" s="25">
        <v>2</v>
      </c>
      <c r="D18" s="10" t="s">
        <v>60</v>
      </c>
      <c r="E18" s="15">
        <v>245000</v>
      </c>
      <c r="F18" s="15">
        <v>8000</v>
      </c>
      <c r="G18" s="15">
        <f t="shared" si="0"/>
        <v>490000</v>
      </c>
      <c r="H18" s="15">
        <f t="shared" si="1"/>
        <v>16000</v>
      </c>
    </row>
    <row r="19" spans="1:8" ht="110.25" x14ac:dyDescent="0.25">
      <c r="A19" s="2">
        <v>14</v>
      </c>
      <c r="B19" s="3" t="s">
        <v>62</v>
      </c>
      <c r="C19" s="25">
        <v>400</v>
      </c>
      <c r="D19" s="10" t="s">
        <v>67</v>
      </c>
      <c r="E19" s="15">
        <v>2150</v>
      </c>
      <c r="F19" s="15">
        <v>400</v>
      </c>
      <c r="G19" s="15">
        <f t="shared" si="0"/>
        <v>860000</v>
      </c>
      <c r="H19" s="15">
        <f t="shared" si="1"/>
        <v>160000</v>
      </c>
    </row>
    <row r="20" spans="1:8" ht="47.25" x14ac:dyDescent="0.25">
      <c r="A20" s="2">
        <v>15</v>
      </c>
      <c r="B20" s="3" t="s">
        <v>21</v>
      </c>
      <c r="C20" s="25">
        <v>1</v>
      </c>
      <c r="D20" s="10" t="s">
        <v>69</v>
      </c>
      <c r="E20" s="15">
        <v>20000</v>
      </c>
      <c r="F20" s="15">
        <v>10000</v>
      </c>
      <c r="G20" s="15">
        <f t="shared" si="0"/>
        <v>20000</v>
      </c>
      <c r="H20" s="15">
        <f t="shared" si="1"/>
        <v>10000</v>
      </c>
    </row>
    <row r="21" spans="1:8" ht="126" x14ac:dyDescent="0.25">
      <c r="A21" s="2">
        <v>16</v>
      </c>
      <c r="B21" s="9" t="s">
        <v>64</v>
      </c>
      <c r="C21" s="10">
        <v>1500</v>
      </c>
      <c r="D21" s="10" t="s">
        <v>66</v>
      </c>
      <c r="E21" s="15">
        <v>350</v>
      </c>
      <c r="F21" s="15">
        <v>80</v>
      </c>
      <c r="G21" s="15">
        <f t="shared" si="0"/>
        <v>525000</v>
      </c>
      <c r="H21" s="15">
        <f t="shared" si="1"/>
        <v>120000</v>
      </c>
    </row>
    <row r="22" spans="1:8" s="1" customFormat="1" ht="18.75" x14ac:dyDescent="0.3">
      <c r="A22" s="53" t="s">
        <v>78</v>
      </c>
      <c r="B22" s="54"/>
      <c r="C22" s="54"/>
      <c r="D22" s="54"/>
      <c r="E22" s="54"/>
      <c r="F22" s="55"/>
      <c r="G22" s="30">
        <f>SUM(G6:G21)</f>
        <v>6245000</v>
      </c>
      <c r="H22" s="30">
        <f>SUM(H6:H21)</f>
        <v>1084000</v>
      </c>
    </row>
    <row r="23" spans="1:8" ht="15.75" x14ac:dyDescent="0.25">
      <c r="A23" s="2"/>
      <c r="B23" s="9"/>
      <c r="C23" s="10"/>
      <c r="D23" s="10"/>
      <c r="E23" s="15"/>
      <c r="F23" s="15"/>
      <c r="G23" s="15">
        <f t="shared" si="0"/>
        <v>0</v>
      </c>
      <c r="H23" s="15">
        <f t="shared" si="1"/>
        <v>0</v>
      </c>
    </row>
    <row r="24" spans="1:8" ht="15.75" x14ac:dyDescent="0.25">
      <c r="A24" s="2"/>
      <c r="B24" s="56" t="s">
        <v>42</v>
      </c>
      <c r="C24" s="57"/>
      <c r="D24" s="10"/>
      <c r="E24" s="15"/>
      <c r="F24" s="15"/>
      <c r="G24" s="15">
        <f t="shared" si="0"/>
        <v>0</v>
      </c>
      <c r="H24" s="15">
        <f t="shared" si="1"/>
        <v>0</v>
      </c>
    </row>
    <row r="25" spans="1:8" ht="15.75" x14ac:dyDescent="0.25">
      <c r="A25" s="2"/>
      <c r="B25" s="7"/>
      <c r="C25" s="27"/>
      <c r="D25" s="10"/>
      <c r="E25" s="15"/>
      <c r="F25" s="15"/>
      <c r="G25" s="15">
        <f t="shared" si="0"/>
        <v>0</v>
      </c>
      <c r="H25" s="15">
        <f t="shared" si="1"/>
        <v>0</v>
      </c>
    </row>
    <row r="26" spans="1:8" ht="47.25" x14ac:dyDescent="0.25">
      <c r="A26" s="2">
        <v>1</v>
      </c>
      <c r="B26" s="3" t="s">
        <v>43</v>
      </c>
      <c r="C26" s="10">
        <v>1</v>
      </c>
      <c r="D26" s="10" t="s">
        <v>68</v>
      </c>
      <c r="E26" s="15">
        <v>10000</v>
      </c>
      <c r="F26" s="15">
        <v>10000</v>
      </c>
      <c r="G26" s="15">
        <f t="shared" si="0"/>
        <v>10000</v>
      </c>
      <c r="H26" s="15">
        <f t="shared" si="1"/>
        <v>10000</v>
      </c>
    </row>
    <row r="27" spans="1:8" ht="31.5" x14ac:dyDescent="0.25">
      <c r="A27" s="2">
        <v>2</v>
      </c>
      <c r="B27" s="3" t="s">
        <v>44</v>
      </c>
      <c r="C27" s="10">
        <v>1</v>
      </c>
      <c r="D27" s="10" t="s">
        <v>68</v>
      </c>
      <c r="E27" s="15">
        <v>10000</v>
      </c>
      <c r="F27" s="15">
        <v>10000</v>
      </c>
      <c r="G27" s="15">
        <f t="shared" si="0"/>
        <v>10000</v>
      </c>
      <c r="H27" s="15">
        <f t="shared" si="1"/>
        <v>10000</v>
      </c>
    </row>
    <row r="28" spans="1:8" ht="15.75" x14ac:dyDescent="0.25">
      <c r="A28" s="2">
        <v>3</v>
      </c>
      <c r="B28" s="7" t="s">
        <v>45</v>
      </c>
      <c r="C28" s="10">
        <v>1</v>
      </c>
      <c r="D28" s="10" t="s">
        <v>68</v>
      </c>
      <c r="E28" s="15">
        <v>10000</v>
      </c>
      <c r="F28" s="15">
        <v>8000</v>
      </c>
      <c r="G28" s="15">
        <f t="shared" si="0"/>
        <v>10000</v>
      </c>
      <c r="H28" s="15">
        <f t="shared" si="1"/>
        <v>8000</v>
      </c>
    </row>
    <row r="29" spans="1:8" ht="63" x14ac:dyDescent="0.25">
      <c r="A29" s="2">
        <v>4</v>
      </c>
      <c r="B29" s="3" t="s">
        <v>15</v>
      </c>
      <c r="C29" s="10">
        <v>1</v>
      </c>
      <c r="D29" s="10" t="s">
        <v>68</v>
      </c>
      <c r="E29" s="15">
        <v>15000</v>
      </c>
      <c r="F29" s="15">
        <v>8000</v>
      </c>
      <c r="G29" s="15">
        <f t="shared" si="0"/>
        <v>15000</v>
      </c>
      <c r="H29" s="15">
        <f t="shared" si="1"/>
        <v>8000</v>
      </c>
    </row>
    <row r="30" spans="1:8" ht="15.75" x14ac:dyDescent="0.25">
      <c r="A30" s="2">
        <v>5</v>
      </c>
      <c r="B30" s="7" t="s">
        <v>46</v>
      </c>
      <c r="C30" s="10">
        <v>6</v>
      </c>
      <c r="D30" s="10" t="s">
        <v>60</v>
      </c>
      <c r="E30" s="15">
        <v>8000</v>
      </c>
      <c r="F30" s="15">
        <v>1000</v>
      </c>
      <c r="G30" s="15">
        <f t="shared" si="0"/>
        <v>48000</v>
      </c>
      <c r="H30" s="15">
        <f t="shared" si="1"/>
        <v>6000</v>
      </c>
    </row>
    <row r="31" spans="1:8" ht="63" x14ac:dyDescent="0.25">
      <c r="A31" s="2">
        <v>6</v>
      </c>
      <c r="B31" s="3" t="s">
        <v>61</v>
      </c>
      <c r="C31" s="10">
        <v>1</v>
      </c>
      <c r="D31" s="10" t="s">
        <v>69</v>
      </c>
      <c r="E31" s="15">
        <v>27500</v>
      </c>
      <c r="F31" s="15">
        <v>6000</v>
      </c>
      <c r="G31" s="15">
        <f t="shared" si="0"/>
        <v>27500</v>
      </c>
      <c r="H31" s="15">
        <f t="shared" si="1"/>
        <v>6000</v>
      </c>
    </row>
    <row r="32" spans="1:8" ht="47.25" x14ac:dyDescent="0.25">
      <c r="A32" s="2">
        <v>8</v>
      </c>
      <c r="B32" s="3" t="s">
        <v>21</v>
      </c>
      <c r="C32" s="10">
        <v>1</v>
      </c>
      <c r="D32" s="10" t="s">
        <v>69</v>
      </c>
      <c r="E32" s="15">
        <v>20000</v>
      </c>
      <c r="F32" s="15">
        <v>8000</v>
      </c>
      <c r="G32" s="15">
        <f t="shared" si="0"/>
        <v>20000</v>
      </c>
      <c r="H32" s="15">
        <f t="shared" si="1"/>
        <v>8000</v>
      </c>
    </row>
    <row r="33" spans="1:8" s="1" customFormat="1" ht="18.75" x14ac:dyDescent="0.3">
      <c r="A33" s="53" t="s">
        <v>78</v>
      </c>
      <c r="B33" s="54"/>
      <c r="C33" s="54"/>
      <c r="D33" s="54"/>
      <c r="E33" s="54"/>
      <c r="F33" s="55"/>
      <c r="G33" s="30">
        <f>SUM(G26:G32)</f>
        <v>140500</v>
      </c>
      <c r="H33" s="30">
        <f>SUM(H26:H32)</f>
        <v>56000</v>
      </c>
    </row>
    <row r="34" spans="1:8" ht="15.75" x14ac:dyDescent="0.25">
      <c r="A34" s="2"/>
      <c r="B34" s="3"/>
      <c r="C34" s="10"/>
      <c r="D34" s="10"/>
      <c r="E34" s="15"/>
      <c r="F34" s="15"/>
      <c r="G34" s="15"/>
      <c r="H34" s="15"/>
    </row>
    <row r="35" spans="1:8" ht="15.75" x14ac:dyDescent="0.25">
      <c r="A35" s="2"/>
      <c r="B35" s="5" t="s">
        <v>47</v>
      </c>
      <c r="C35" s="10"/>
      <c r="D35" s="10"/>
      <c r="E35" s="15"/>
      <c r="F35" s="15"/>
      <c r="G35" s="15"/>
      <c r="H35" s="15"/>
    </row>
    <row r="36" spans="1:8" ht="15.75" x14ac:dyDescent="0.25">
      <c r="A36" s="2"/>
      <c r="B36" s="6"/>
      <c r="C36" s="10"/>
      <c r="D36" s="10"/>
      <c r="E36" s="15"/>
      <c r="F36" s="15"/>
      <c r="G36" s="15"/>
      <c r="H36" s="15"/>
    </row>
    <row r="37" spans="1:8" ht="78.75" x14ac:dyDescent="0.25">
      <c r="A37" s="2">
        <v>1</v>
      </c>
      <c r="B37" s="28" t="s">
        <v>48</v>
      </c>
      <c r="C37" s="10">
        <v>6</v>
      </c>
      <c r="D37" s="10" t="s">
        <v>70</v>
      </c>
      <c r="E37" s="15">
        <v>100000</v>
      </c>
      <c r="F37" s="15">
        <v>80000</v>
      </c>
      <c r="G37" s="15">
        <f t="shared" si="0"/>
        <v>600000</v>
      </c>
      <c r="H37" s="15">
        <f t="shared" si="1"/>
        <v>480000</v>
      </c>
    </row>
    <row r="38" spans="1:8" ht="110.25" x14ac:dyDescent="0.25">
      <c r="A38" s="2">
        <v>2</v>
      </c>
      <c r="B38" s="28" t="s">
        <v>49</v>
      </c>
      <c r="C38" s="10">
        <v>6</v>
      </c>
      <c r="D38" s="10" t="s">
        <v>70</v>
      </c>
      <c r="E38" s="15">
        <v>65000</v>
      </c>
      <c r="F38" s="15">
        <v>25000</v>
      </c>
      <c r="G38" s="15">
        <f t="shared" si="0"/>
        <v>390000</v>
      </c>
      <c r="H38" s="15">
        <f t="shared" si="1"/>
        <v>150000</v>
      </c>
    </row>
    <row r="39" spans="1:8" ht="31.5" x14ac:dyDescent="0.25">
      <c r="A39" s="2">
        <v>3</v>
      </c>
      <c r="B39" s="3" t="s">
        <v>50</v>
      </c>
      <c r="C39" s="10">
        <v>6</v>
      </c>
      <c r="D39" s="10" t="s">
        <v>70</v>
      </c>
      <c r="E39" s="15">
        <v>65000</v>
      </c>
      <c r="F39" s="15">
        <v>10000</v>
      </c>
      <c r="G39" s="15">
        <f t="shared" si="0"/>
        <v>390000</v>
      </c>
      <c r="H39" s="15">
        <f t="shared" si="1"/>
        <v>60000</v>
      </c>
    </row>
    <row r="40" spans="1:8" ht="126" x14ac:dyDescent="0.25">
      <c r="A40" s="2">
        <v>4</v>
      </c>
      <c r="B40" s="3" t="s">
        <v>51</v>
      </c>
      <c r="C40" s="10">
        <v>12</v>
      </c>
      <c r="D40" s="10" t="s">
        <v>68</v>
      </c>
      <c r="E40" s="15">
        <v>12000</v>
      </c>
      <c r="F40" s="15">
        <v>5000</v>
      </c>
      <c r="G40" s="15">
        <f t="shared" si="0"/>
        <v>144000</v>
      </c>
      <c r="H40" s="15">
        <f t="shared" si="1"/>
        <v>60000</v>
      </c>
    </row>
    <row r="41" spans="1:8" ht="47.25" x14ac:dyDescent="0.25">
      <c r="A41" s="2">
        <v>5</v>
      </c>
      <c r="B41" s="3" t="s">
        <v>52</v>
      </c>
      <c r="C41" s="10">
        <v>6</v>
      </c>
      <c r="D41" s="10" t="s">
        <v>70</v>
      </c>
      <c r="E41" s="15">
        <v>715000</v>
      </c>
      <c r="F41" s="15">
        <v>50000</v>
      </c>
      <c r="G41" s="15">
        <f>E41*C41</f>
        <v>4290000</v>
      </c>
      <c r="H41" s="15">
        <f>F41*C41</f>
        <v>300000</v>
      </c>
    </row>
    <row r="42" spans="1:8" ht="78.75" x14ac:dyDescent="0.25">
      <c r="A42" s="2">
        <v>6</v>
      </c>
      <c r="B42" s="3" t="s">
        <v>53</v>
      </c>
      <c r="C42" s="10">
        <v>12</v>
      </c>
      <c r="D42" s="10" t="s">
        <v>70</v>
      </c>
      <c r="E42" s="15">
        <v>17000</v>
      </c>
      <c r="F42" s="15">
        <v>4000</v>
      </c>
      <c r="G42" s="15">
        <f t="shared" si="0"/>
        <v>204000</v>
      </c>
      <c r="H42" s="15">
        <f t="shared" si="1"/>
        <v>48000</v>
      </c>
    </row>
    <row r="43" spans="1:8" ht="31.5" x14ac:dyDescent="0.25">
      <c r="A43" s="2">
        <v>7</v>
      </c>
      <c r="B43" s="3" t="s">
        <v>54</v>
      </c>
      <c r="C43" s="10">
        <v>3</v>
      </c>
      <c r="D43" s="10" t="s">
        <v>70</v>
      </c>
      <c r="E43" s="15">
        <v>27000</v>
      </c>
      <c r="F43" s="15">
        <v>3000</v>
      </c>
      <c r="G43" s="15">
        <f t="shared" si="0"/>
        <v>81000</v>
      </c>
      <c r="H43" s="15">
        <f t="shared" si="1"/>
        <v>9000</v>
      </c>
    </row>
    <row r="44" spans="1:8" ht="31.5" x14ac:dyDescent="0.25">
      <c r="A44" s="2">
        <v>8</v>
      </c>
      <c r="B44" s="3" t="s">
        <v>55</v>
      </c>
      <c r="C44" s="10">
        <v>9</v>
      </c>
      <c r="D44" s="10" t="s">
        <v>70</v>
      </c>
      <c r="E44" s="15">
        <v>12000</v>
      </c>
      <c r="F44" s="15">
        <v>1500</v>
      </c>
      <c r="G44" s="15">
        <f t="shared" si="0"/>
        <v>108000</v>
      </c>
      <c r="H44" s="15">
        <f t="shared" si="1"/>
        <v>13500</v>
      </c>
    </row>
    <row r="45" spans="1:8" ht="31.5" x14ac:dyDescent="0.25">
      <c r="A45" s="2">
        <v>9</v>
      </c>
      <c r="B45" s="8" t="s">
        <v>56</v>
      </c>
      <c r="C45" s="10">
        <v>3</v>
      </c>
      <c r="D45" s="10" t="s">
        <v>70</v>
      </c>
      <c r="E45" s="15">
        <v>350000</v>
      </c>
      <c r="F45" s="15">
        <v>6000</v>
      </c>
      <c r="G45" s="15">
        <f t="shared" si="0"/>
        <v>1050000</v>
      </c>
      <c r="H45" s="15">
        <f t="shared" si="1"/>
        <v>18000</v>
      </c>
    </row>
    <row r="46" spans="1:8" ht="31.5" x14ac:dyDescent="0.25">
      <c r="A46" s="2">
        <v>10</v>
      </c>
      <c r="B46" s="8" t="s">
        <v>57</v>
      </c>
      <c r="C46" s="10">
        <v>3</v>
      </c>
      <c r="D46" s="10" t="s">
        <v>70</v>
      </c>
      <c r="E46" s="15">
        <v>265000</v>
      </c>
      <c r="F46" s="15">
        <v>4000</v>
      </c>
      <c r="G46" s="15">
        <f t="shared" si="0"/>
        <v>795000</v>
      </c>
      <c r="H46" s="15">
        <f t="shared" si="1"/>
        <v>12000</v>
      </c>
    </row>
    <row r="47" spans="1:8" ht="78.75" x14ac:dyDescent="0.25">
      <c r="A47" s="2">
        <v>11</v>
      </c>
      <c r="B47" s="3" t="s">
        <v>58</v>
      </c>
      <c r="C47" s="10">
        <v>1</v>
      </c>
      <c r="D47" s="10" t="s">
        <v>69</v>
      </c>
      <c r="E47" s="15">
        <v>90000</v>
      </c>
      <c r="F47" s="15">
        <v>60000</v>
      </c>
      <c r="G47" s="15">
        <f t="shared" si="0"/>
        <v>90000</v>
      </c>
      <c r="H47" s="15">
        <f t="shared" si="1"/>
        <v>60000</v>
      </c>
    </row>
    <row r="48" spans="1:8" ht="31.5" x14ac:dyDescent="0.25">
      <c r="A48" s="2">
        <v>12</v>
      </c>
      <c r="B48" s="3" t="s">
        <v>59</v>
      </c>
      <c r="C48" s="10">
        <v>1</v>
      </c>
      <c r="D48" s="10" t="s">
        <v>69</v>
      </c>
      <c r="E48" s="15">
        <v>30000</v>
      </c>
      <c r="F48" s="15">
        <v>10000</v>
      </c>
      <c r="G48" s="15">
        <f t="shared" si="0"/>
        <v>30000</v>
      </c>
      <c r="H48" s="15">
        <f t="shared" si="1"/>
        <v>10000</v>
      </c>
    </row>
    <row r="49" spans="1:8" ht="47.25" x14ac:dyDescent="0.25">
      <c r="A49" s="2">
        <v>13</v>
      </c>
      <c r="B49" s="3" t="s">
        <v>21</v>
      </c>
      <c r="C49" s="10">
        <v>1</v>
      </c>
      <c r="D49" s="10" t="s">
        <v>69</v>
      </c>
      <c r="E49" s="15">
        <v>100000</v>
      </c>
      <c r="F49" s="15">
        <v>20000</v>
      </c>
      <c r="G49" s="15">
        <f t="shared" si="0"/>
        <v>100000</v>
      </c>
      <c r="H49" s="15">
        <f t="shared" si="1"/>
        <v>20000</v>
      </c>
    </row>
    <row r="50" spans="1:8" s="1" customFormat="1" ht="18.75" x14ac:dyDescent="0.3">
      <c r="A50" s="53" t="s">
        <v>78</v>
      </c>
      <c r="B50" s="54"/>
      <c r="C50" s="54"/>
      <c r="D50" s="54"/>
      <c r="E50" s="54"/>
      <c r="F50" s="55"/>
      <c r="G50" s="30">
        <f>SUM(G37:G49)</f>
        <v>8272000</v>
      </c>
      <c r="H50" s="30">
        <f>SUM(H37:H49)</f>
        <v>1240500</v>
      </c>
    </row>
    <row r="51" spans="1:8" ht="15.75" x14ac:dyDescent="0.25">
      <c r="A51" s="1"/>
      <c r="B51" s="1"/>
      <c r="C51" s="12"/>
      <c r="D51" s="12"/>
      <c r="E51" s="1"/>
      <c r="F51" s="1"/>
      <c r="G51" s="1"/>
      <c r="H51" s="1"/>
    </row>
  </sheetData>
  <mergeCells count="5">
    <mergeCell ref="A1:H1"/>
    <mergeCell ref="B24:C24"/>
    <mergeCell ref="A22:F22"/>
    <mergeCell ref="A33:F33"/>
    <mergeCell ref="A50:F50"/>
  </mergeCells>
  <pageMargins left="0" right="0" top="0.5" bottom="0.25" header="0.3" footer="0.3"/>
  <pageSetup paperSize="9" orientation="portrait" r:id="rId1"/>
  <rowBreaks count="4" manualBreakCount="4">
    <brk id="13" max="16383" man="1"/>
    <brk id="22" max="16383" man="1"/>
    <brk id="33" max="16383" man="1"/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2023-03-27T11:13:30Z</cp:lastPrinted>
  <dcterms:created xsi:type="dcterms:W3CDTF">2022-09-15T07:28:34Z</dcterms:created>
  <dcterms:modified xsi:type="dcterms:W3CDTF">2023-07-18T09:13:57Z</dcterms:modified>
</cp:coreProperties>
</file>