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Pioneer\Projects 2023\Bank Al-Habib 16th Floors\BOQ\"/>
    </mc:Choice>
  </mc:AlternateContent>
  <xr:revisionPtr revIDLastSave="0" documentId="13_ncr:1_{D6A3D19D-DB34-4EA9-9B50-DB5D76983AC4}" xr6:coauthVersionLast="47" xr6:coauthVersionMax="47" xr10:uidLastSave="{00000000-0000-0000-0000-000000000000}"/>
  <bookViews>
    <workbookView xWindow="-120" yWindow="-120" windowWidth="29040" windowHeight="15840" activeTab="1" xr2:uid="{00000000-000D-0000-FFFF-FFFF00000000}"/>
  </bookViews>
  <sheets>
    <sheet name="Summary" sheetId="5" r:id="rId1"/>
    <sheet name="HVAC 16th Floor" sheetId="2" r:id="rId2"/>
  </sheets>
  <definedNames>
    <definedName name="_xlnm.Print_Area" localSheetId="1">'HVAC 16th Floor'!$A$1:$I$58</definedName>
    <definedName name="_xlnm.Print_Titles" localSheetId="1">'HVAC 16th Floor'!$1:$2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2" l="1"/>
  <c r="F51" i="2"/>
  <c r="F50" i="2"/>
  <c r="F49" i="2"/>
  <c r="F47" i="2"/>
  <c r="F46" i="2"/>
  <c r="F43" i="2"/>
  <c r="F26" i="2"/>
  <c r="F25" i="2"/>
  <c r="F24" i="2"/>
  <c r="F22" i="2"/>
  <c r="F21" i="2"/>
  <c r="F19" i="2"/>
  <c r="F18" i="2"/>
  <c r="F17" i="2"/>
  <c r="F16" i="2"/>
  <c r="F15" i="2"/>
  <c r="F14" i="2"/>
  <c r="F12" i="2"/>
  <c r="F11" i="2"/>
  <c r="F9" i="2"/>
  <c r="F6" i="2"/>
  <c r="H48" i="2" l="1"/>
  <c r="F48" i="2"/>
  <c r="H57" i="2"/>
  <c r="F57" i="2"/>
  <c r="H56" i="2"/>
  <c r="F56" i="2"/>
  <c r="H55" i="2"/>
  <c r="F55" i="2"/>
  <c r="H54" i="2"/>
  <c r="F54" i="2"/>
  <c r="H52" i="2"/>
  <c r="H51" i="2"/>
  <c r="H50" i="2"/>
  <c r="H49" i="2"/>
  <c r="H47" i="2"/>
  <c r="H46" i="2"/>
  <c r="H43" i="2"/>
  <c r="H42" i="2"/>
  <c r="F42" i="2"/>
  <c r="H41" i="2"/>
  <c r="F41" i="2"/>
  <c r="H40" i="2"/>
  <c r="F40" i="2"/>
  <c r="H39" i="2"/>
  <c r="F39" i="2"/>
  <c r="H38" i="2"/>
  <c r="F38" i="2"/>
  <c r="H37" i="2"/>
  <c r="F37" i="2"/>
  <c r="H36" i="2"/>
  <c r="F36" i="2"/>
  <c r="H35" i="2"/>
  <c r="F35" i="2"/>
  <c r="H34" i="2"/>
  <c r="F34" i="2"/>
  <c r="H33" i="2"/>
  <c r="F33" i="2"/>
  <c r="H32" i="2"/>
  <c r="F32" i="2"/>
  <c r="H31" i="2"/>
  <c r="F31" i="2"/>
  <c r="H30" i="2"/>
  <c r="F30" i="2"/>
  <c r="H29" i="2"/>
  <c r="F29" i="2"/>
  <c r="H28" i="2"/>
  <c r="F28" i="2"/>
  <c r="H26" i="2"/>
  <c r="H25" i="2"/>
  <c r="H24" i="2"/>
  <c r="H22" i="2"/>
  <c r="H21" i="2"/>
  <c r="I21" i="2" s="1"/>
  <c r="H19" i="2"/>
  <c r="H18" i="2"/>
  <c r="H17" i="2"/>
  <c r="H16" i="2"/>
  <c r="H15" i="2"/>
  <c r="H14" i="2"/>
  <c r="H12" i="2"/>
  <c r="H11" i="2"/>
  <c r="H9" i="2"/>
  <c r="H6" i="2"/>
  <c r="I16" i="2" l="1"/>
  <c r="I24" i="2"/>
  <c r="I41" i="2"/>
  <c r="I55" i="2"/>
  <c r="I26" i="2"/>
  <c r="I43" i="2"/>
  <c r="I11" i="2"/>
  <c r="I56" i="2"/>
  <c r="I48" i="2"/>
  <c r="I12" i="2"/>
  <c r="I17" i="2"/>
  <c r="I57" i="2"/>
  <c r="I6" i="2"/>
  <c r="I38" i="2"/>
  <c r="I35" i="2"/>
  <c r="I39" i="2"/>
  <c r="I14" i="2"/>
  <c r="I19" i="2"/>
  <c r="I22" i="2"/>
  <c r="I31" i="2"/>
  <c r="I33" i="2"/>
  <c r="I40" i="2"/>
  <c r="I42" i="2"/>
  <c r="I51" i="2"/>
  <c r="I54" i="2"/>
  <c r="I37" i="2"/>
  <c r="I15" i="2"/>
  <c r="I18" i="2"/>
  <c r="I28" i="2"/>
  <c r="I32" i="2"/>
  <c r="I34" i="2"/>
  <c r="I50" i="2"/>
  <c r="I52" i="2"/>
  <c r="I49" i="2"/>
  <c r="I47" i="2"/>
  <c r="I46" i="2"/>
  <c r="I36" i="2"/>
  <c r="I30" i="2"/>
  <c r="I29" i="2"/>
  <c r="I25" i="2"/>
  <c r="I9" i="2"/>
  <c r="I58" i="2" l="1"/>
  <c r="C14" i="5" s="1"/>
  <c r="C16" i="5" s="1"/>
</calcChain>
</file>

<file path=xl/sharedStrings.xml><?xml version="1.0" encoding="utf-8"?>
<sst xmlns="http://schemas.openxmlformats.org/spreadsheetml/2006/main" count="127" uniqueCount="83">
  <si>
    <t>Sr. No.</t>
  </si>
  <si>
    <t xml:space="preserve">Unit </t>
  </si>
  <si>
    <t>Qty</t>
  </si>
  <si>
    <t>Rate</t>
  </si>
  <si>
    <t>Amount</t>
  </si>
  <si>
    <t xml:space="preserve">Material </t>
  </si>
  <si>
    <t>Labour</t>
  </si>
  <si>
    <t>Total</t>
  </si>
  <si>
    <t>All works shall be completed,  tested and commissioned  as per drawings,  specifications and as per instruction of Consultant</t>
  </si>
  <si>
    <t>ACMV   Works   i.e;    FCU,   Pipe,   Vlaves,   accessories,   duct, insulation etc complete job as required.</t>
  </si>
  <si>
    <t>Job</t>
  </si>
  <si>
    <t>Cutting dismantling  and shifting o f the existing ACMV works as per  instruc(ion  of  consultant,  including  cleaning  the  site  and shifting  lhe dism an fled  parts  / m aterial  to  suitable  place  giver by  client  complete   in  all  respects   ready   to  opera te  as  per drawings  and as per instruction of consultant.</t>
  </si>
  <si>
    <t>Nos</t>
  </si>
  <si>
    <t>FCU-01</t>
  </si>
  <si>
    <t>Supply   &amp;  installation  of  valves  &amp;  accessories   for  AHU  withsupports,   hangers,   flanges,   gas  kits,  nut  &amp;  bol ts   where   it required,  etc.  complete  in  all  respects  as  per  specifications, drawings and as per instructions  of consultant,</t>
  </si>
  <si>
    <t>Ball Valve 
25mm dia</t>
  </si>
  <si>
    <t>3.1
i</t>
  </si>
  <si>
    <t>3.2
i</t>
  </si>
  <si>
    <t>Strainers
25mm dia</t>
  </si>
  <si>
    <t>Balancing Valve (with selI sealing measuring nipples)
25mm dia</t>
  </si>
  <si>
    <t>3.3
i</t>
  </si>
  <si>
    <t xml:space="preserve">Thermometer  150mm Height Scale  type (with Thermo well)
0 °C  to 60 °C
</t>
  </si>
  <si>
    <t>2-Way Motorized Valve with Actua tar (0-100% modulating
25mm dia</t>
  </si>
  <si>
    <t>3.6
i</t>
  </si>
  <si>
    <t xml:space="preserve">Digital  Decorative   Thermostat   Controller   (BMS Interfacable) with Duct Mounted Sensor         
</t>
  </si>
  <si>
    <t xml:space="preserve">Control  wiring  from controller  to  sensors,  motorized  valve  and Power wiring up to 15’ radius
</t>
  </si>
  <si>
    <t xml:space="preserve">Supply   &amp;  installation  of  SC H 40  M.S.(As  per  ASME  &amp;  API standard,  Heavy  Quality  with standard  SCH 40 wall thickness) pipes  &amp;  filting  for  chilled  &amp;  cooling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
</t>
  </si>
  <si>
    <t>25mm dia</t>
  </si>
  <si>
    <t>Rm</t>
  </si>
  <si>
    <t>32mm dia</t>
  </si>
  <si>
    <t>Supply  &amp; installation  of Pre Formed Polystyrene  (Thermopore) insulation  (32  kg/m*  density)  for  chilled  water  pipes,  bends, tees,  unions,  sockets,  yalves  and  on  specials  protected  with Kraft  paper,  wrapped  with  8oz  Canvas  cloth  than  paint  with anti  fungus  paint  complete  in all respects  ready  to operate  as per    specification,    drawings    and   as   per    instruction    o consultant.
25mm dia</t>
  </si>
  <si>
    <t>6
6.1</t>
  </si>
  <si>
    <t>5
5.1</t>
  </si>
  <si>
    <t>Supply  &amp;  istaliation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
25mm dia</t>
  </si>
  <si>
    <t>Unloading,  installation,  testing  and commissioning  of (Owner
Supplied)  of  VAV  Boxes  as  per  mentioned  in  schedule  with digita|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</si>
  <si>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t>VAV-01</t>
  </si>
  <si>
    <t>VAV-02</t>
  </si>
  <si>
    <t>VAV-03</t>
  </si>
  <si>
    <t>VAV-04</t>
  </si>
  <si>
    <t>VAV-05</t>
  </si>
  <si>
    <t>VAV-06</t>
  </si>
  <si>
    <t>VAV-07</t>
  </si>
  <si>
    <t>VAV-08</t>
  </si>
  <si>
    <t>VAV-09</t>
  </si>
  <si>
    <t>VAV-10</t>
  </si>
  <si>
    <t>VAV-11</t>
  </si>
  <si>
    <t>VAV-12</t>
  </si>
  <si>
    <t>VAV-13</t>
  </si>
  <si>
    <t>VAV-14</t>
  </si>
  <si>
    <t>VAV-15</t>
  </si>
  <si>
    <t xml:space="preserve">Supply,  fabrication  and  installation  of  pre-insulated  ductwork of  polyurethane  foam  panel  with  52  Kg/m 3   density,  20  mm thickness,  coa1ed  on bolh sides with 80 micron thick  aluminum foil  complete   with  a  2  g/m2   layer   for  internal   duct  work including  manufacturer's aluminum  hardware glue, Hot Dipped galvanized  hangers   and  supports,  flexible  duct  connection wooden  frame,  etc. Comp|ete  in all respects  ready  to  operate as   per   dcarvings,   specification   and   as   per   instruction   of consultant.
</t>
  </si>
  <si>
    <t>Sqm</t>
  </si>
  <si>
    <t xml:space="preserve">9.1
i
</t>
  </si>
  <si>
    <t>ii</t>
  </si>
  <si>
    <t>9.3
i</t>
  </si>
  <si>
    <t>10
10.1</t>
  </si>
  <si>
    <t>11
11.1</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</si>
  <si>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</si>
  <si>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Paining  &amp;  Identification  work  on  supports,  hangers,  platform of condensing  units  etc complete  in all respec(s  with one  coat of  ICI  make  Red  lead  oxide  primer  &amp;  two  coats  of  ICI make enamel  paint  complete  in  all respects  ready  to operate  as per drawings, specification, instruction and approval of Consuftant.</t>
  </si>
  <si>
    <t>Lot</t>
  </si>
  <si>
    <t>Testing,  balancing  and  commissioning  of  waler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</si>
  <si>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</si>
  <si>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 Cost of Works Rs.</t>
  </si>
  <si>
    <t>Description</t>
  </si>
  <si>
    <t>Unloading,  installation,  testing  and  commissioning  of  (Owner Supplied)  of  fan  coil  units  of  different  capacities  complete  in all    respects,    ready    to    operate    including    supply    and installation  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consultant</t>
  </si>
  <si>
    <t xml:space="preserve">Pressure  Gauge with  Ball Valve &amp; Siphon, Liquid filled ” Dial type range 0 psi to 100 psi. (100mm dial Size)
</t>
  </si>
  <si>
    <t>9.2
i</t>
  </si>
  <si>
    <t>HVAC 16th Floor</t>
  </si>
  <si>
    <t>S.No</t>
  </si>
  <si>
    <t xml:space="preserve">Supp!y, insta!lation of Aluminum fabricated, powder coated Gri!ls, Diffusers and Registers for supply air, return air, exhaust air &amp; fresh air of different sizes {Grade A ), wooden frame, supports and other accessories etc. complete in all respects ready to operate as per specification, drawings and as per instruction of Consultant. 
Supply &amp; Return Air Registers/ Diffuser with Damper </t>
  </si>
  <si>
    <t>350mm dia Jet Diffuser</t>
  </si>
  <si>
    <t>300mmx300mm Square Diffuser</t>
  </si>
  <si>
    <t>S.S Wire mech with G.I Frame</t>
  </si>
  <si>
    <t>Linear slot 6000 series
2 Slots of 20mm</t>
  </si>
  <si>
    <t xml:space="preserve">Supply &amp; installation of flexible duct including hangers, jubilee clamp complete in all respects as per specification, drawings &amp; as per instruction of consultant. 
150mm dia </t>
  </si>
  <si>
    <t xml:space="preserve">Supply &amp; installation of butterfly damper for above flexible duct with gas kits, nut bolts, complete in al! respects, ready to operate as per specification, drawings &amp; as per instruction of consultant. 
150mm dia </t>
  </si>
  <si>
    <t>Supply and return air grills
450mm x 250mm</t>
  </si>
  <si>
    <t>SUMMARY OF BILL OF QUANTITIES</t>
  </si>
  <si>
    <t>Bank Al-Habib Limited</t>
  </si>
  <si>
    <t xml:space="preserve">Grand Total Amount </t>
  </si>
  <si>
    <t>16th Floor Centerpoint Karachi</t>
  </si>
  <si>
    <t>27-04-20232</t>
  </si>
  <si>
    <t>HVAC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</si>
</sst>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2"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4"/>
      <name val="Calibri"/>
      <family val="2"/>
      <scheme val="minor"/>
    </font>
    <font>
      <b/>
      <sz val="14"/>
      <name val="Calibri"/>
      <family val="2"/>
      <scheme val="minor"/>
    </font>
    <font>
      <sz val="12"/>
      <name val="Calibri"/>
      <family val="2"/>
      <scheme val="minor"/>
    </font>
    <font>
      <b/>
      <u/>
      <sz val="22"/>
      <name val="Calibri"/>
      <family val="2"/>
      <scheme val="minor"/>
    </font>
    <font>
      <sz val="9"/>
      <color indexed="12"/>
      <name val="Arial Black"/>
      <family val="2"/>
    </font>
    <font>
      <b/>
      <sz val="14"/>
      <color theme="1"/>
      <name val="Calibri"/>
      <family val="2"/>
      <scheme val="minor"/>
    </font>
    <font>
      <sz val="14"/>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8" fillId="0" borderId="0" applyNumberFormat="0">
      <alignment horizontal="center" vertical="center" wrapText="1"/>
    </xf>
  </cellStyleXfs>
  <cellXfs count="5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1" applyNumberFormat="1" applyFont="1" applyAlignment="1">
      <alignment horizontal="center" vertical="center"/>
    </xf>
    <xf numFmtId="0" fontId="0" fillId="0" borderId="0" xfId="0" applyAlignment="1">
      <alignment horizontal="left" vertical="top" wrapText="1"/>
    </xf>
    <xf numFmtId="0" fontId="0" fillId="0" borderId="1" xfId="0" applyBorder="1" applyAlignment="1">
      <alignment horizontal="left" vertical="top" wrapText="1"/>
    </xf>
    <xf numFmtId="164" fontId="0" fillId="0" borderId="1" xfId="1" applyNumberFormat="1" applyFont="1" applyBorder="1" applyAlignment="1">
      <alignment horizontal="center" vertical="center"/>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top" wrapText="1"/>
    </xf>
    <xf numFmtId="164" fontId="0" fillId="0" borderId="2" xfId="1" applyNumberFormat="1"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top" wrapText="1"/>
    </xf>
    <xf numFmtId="164" fontId="0" fillId="0" borderId="3" xfId="1"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top" wrapText="1"/>
    </xf>
    <xf numFmtId="164" fontId="0" fillId="0" borderId="4" xfId="1" applyNumberFormat="1" applyFont="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xf>
    <xf numFmtId="164" fontId="0" fillId="0" borderId="1" xfId="1" applyNumberFormat="1" applyFont="1" applyBorder="1" applyAlignment="1">
      <alignment horizontal="center"/>
    </xf>
    <xf numFmtId="164" fontId="2" fillId="0" borderId="1" xfId="1" applyNumberFormat="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right" vertical="center" wrapText="1"/>
    </xf>
    <xf numFmtId="164" fontId="3" fillId="0" borderId="1" xfId="1" applyNumberFormat="1" applyFont="1" applyBorder="1" applyAlignment="1">
      <alignment horizontal="center" vertical="center"/>
    </xf>
    <xf numFmtId="0" fontId="3" fillId="0" borderId="0" xfId="0" applyFont="1" applyAlignment="1">
      <alignment vertical="center"/>
    </xf>
    <xf numFmtId="0" fontId="0" fillId="0" borderId="1" xfId="0" applyBorder="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left" vertical="center"/>
    </xf>
    <xf numFmtId="15" fontId="6" fillId="0" borderId="0" xfId="0" applyNumberFormat="1" applyFont="1" applyAlignment="1">
      <alignment horizontal="right" vertical="center"/>
    </xf>
    <xf numFmtId="0" fontId="7" fillId="0" borderId="0" xfId="0" applyFont="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10" fillId="0" borderId="1" xfId="0" applyFont="1" applyBorder="1" applyAlignment="1">
      <alignment horizontal="center" vertical="center"/>
    </xf>
    <xf numFmtId="164" fontId="11" fillId="0" borderId="7" xfId="1" applyNumberFormat="1" applyFont="1" applyBorder="1" applyAlignment="1">
      <alignment horizontal="center" vertical="center"/>
    </xf>
    <xf numFmtId="0" fontId="0" fillId="0" borderId="0" xfId="0" applyAlignment="1">
      <alignment vertical="center"/>
    </xf>
    <xf numFmtId="164" fontId="3" fillId="0" borderId="0" xfId="1" applyNumberFormat="1" applyFont="1" applyAlignment="1">
      <alignment vertical="center"/>
    </xf>
    <xf numFmtId="0" fontId="10" fillId="0" borderId="8" xfId="0" applyFont="1" applyBorder="1" applyAlignment="1">
      <alignment horizontal="center" vertical="center"/>
    </xf>
    <xf numFmtId="0" fontId="10" fillId="0" borderId="0" xfId="0" applyFont="1" applyAlignment="1">
      <alignment horizontal="center" vertical="center"/>
    </xf>
    <xf numFmtId="164" fontId="10" fillId="0" borderId="9" xfId="1" applyNumberFormat="1" applyFont="1" applyBorder="1" applyAlignment="1">
      <alignment horizontal="center" vertical="center"/>
    </xf>
    <xf numFmtId="0" fontId="10" fillId="0" borderId="10" xfId="0" applyFont="1" applyBorder="1" applyAlignment="1">
      <alignment horizontal="center" vertical="center"/>
    </xf>
    <xf numFmtId="164" fontId="10" fillId="0" borderId="11" xfId="1" applyNumberFormat="1"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cellXfs>
  <cellStyles count="3">
    <cellStyle name="Comma" xfId="1" builtinId="3"/>
    <cellStyle name="Normal" xfId="0" builtinId="0"/>
    <cellStyle name="Section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7"/>
  <sheetViews>
    <sheetView topLeftCell="A2" workbookViewId="0">
      <selection activeCell="A8" sqref="A8:B8"/>
    </sheetView>
  </sheetViews>
  <sheetFormatPr defaultRowHeight="15" x14ac:dyDescent="0.25"/>
  <cols>
    <col min="1" max="1" width="6.28515625" style="1" customWidth="1"/>
    <col min="2" max="2" width="54.5703125" style="1" customWidth="1"/>
    <col min="3" max="3" width="25.42578125" style="1" customWidth="1"/>
  </cols>
  <sheetData>
    <row r="4" spans="1:3" s="29" customFormat="1" ht="18.75" x14ac:dyDescent="0.25">
      <c r="A4" s="30"/>
      <c r="C4" s="32" t="s">
        <v>78</v>
      </c>
    </row>
    <row r="5" spans="1:3" s="29" customFormat="1" ht="18.75" x14ac:dyDescent="0.25">
      <c r="A5" s="30"/>
      <c r="C5" s="32"/>
    </row>
    <row r="6" spans="1:3" s="29" customFormat="1" ht="18.75" x14ac:dyDescent="0.25">
      <c r="A6" s="30"/>
      <c r="C6" s="32"/>
    </row>
    <row r="7" spans="1:3" s="29" customFormat="1" ht="18.75" x14ac:dyDescent="0.25">
      <c r="A7" s="33" t="s">
        <v>82</v>
      </c>
      <c r="C7" s="34" t="s">
        <v>81</v>
      </c>
    </row>
    <row r="8" spans="1:3" s="29" customFormat="1" ht="18.75" x14ac:dyDescent="0.25">
      <c r="A8" s="49" t="s">
        <v>80</v>
      </c>
      <c r="B8" s="49"/>
      <c r="C8" s="31"/>
    </row>
    <row r="9" spans="1:3" s="29" customFormat="1" ht="18.75" x14ac:dyDescent="0.25">
      <c r="A9" s="28"/>
      <c r="C9" s="31"/>
    </row>
    <row r="10" spans="1:3" s="29" customFormat="1" ht="28.5" x14ac:dyDescent="0.25">
      <c r="A10" s="48" t="s">
        <v>77</v>
      </c>
      <c r="B10" s="48"/>
      <c r="C10" s="48"/>
    </row>
    <row r="11" spans="1:3" s="29" customFormat="1" ht="29.25" thickBot="1" x14ac:dyDescent="0.3">
      <c r="A11" s="35"/>
      <c r="B11" s="35"/>
      <c r="C11" s="35"/>
    </row>
    <row r="12" spans="1:3" ht="36" customHeight="1" thickBot="1" x14ac:dyDescent="0.3">
      <c r="A12" s="36" t="s">
        <v>68</v>
      </c>
      <c r="B12" s="37" t="s">
        <v>63</v>
      </c>
      <c r="C12" s="38" t="s">
        <v>4</v>
      </c>
    </row>
    <row r="13" spans="1:3" ht="30.75" customHeight="1" x14ac:dyDescent="0.25">
      <c r="A13" s="43"/>
      <c r="B13" s="44"/>
      <c r="C13" s="45"/>
    </row>
    <row r="14" spans="1:3" ht="30.75" customHeight="1" x14ac:dyDescent="0.25">
      <c r="A14" s="46">
        <v>1</v>
      </c>
      <c r="B14" s="39" t="s">
        <v>67</v>
      </c>
      <c r="C14" s="47">
        <f>'HVAC 16th Floor'!I58</f>
        <v>7767350</v>
      </c>
    </row>
    <row r="15" spans="1:3" ht="30.75" customHeight="1" thickBot="1" x14ac:dyDescent="0.3">
      <c r="A15" s="43"/>
      <c r="B15" s="44"/>
      <c r="C15" s="45"/>
    </row>
    <row r="16" spans="1:3" ht="30.75" customHeight="1" thickBot="1" x14ac:dyDescent="0.3">
      <c r="A16" s="36"/>
      <c r="B16" s="37" t="s">
        <v>79</v>
      </c>
      <c r="C16" s="40">
        <f>SUM(C14:C15)</f>
        <v>7767350</v>
      </c>
    </row>
    <row r="17" spans="3:3" x14ac:dyDescent="0.25">
      <c r="C17" s="3"/>
    </row>
  </sheetData>
  <mergeCells count="2">
    <mergeCell ref="A10:C10"/>
    <mergeCell ref="A8:B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abSelected="1" topLeftCell="A39" zoomScale="90" zoomScaleNormal="90" workbookViewId="0">
      <selection activeCell="S43" sqref="S43"/>
    </sheetView>
  </sheetViews>
  <sheetFormatPr defaultRowHeight="15.75" x14ac:dyDescent="0.25"/>
  <cols>
    <col min="1" max="1" width="8.42578125" style="1" customWidth="1"/>
    <col min="2" max="2" width="57.85546875" style="4" customWidth="1"/>
    <col min="3" max="3" width="6.7109375" style="1" customWidth="1"/>
    <col min="4" max="4" width="6" style="1" customWidth="1"/>
    <col min="5" max="5" width="13.28515625" style="3" bestFit="1" customWidth="1"/>
    <col min="6" max="6" width="11.85546875" style="3" customWidth="1"/>
    <col min="7" max="7" width="10.5703125" style="3" customWidth="1"/>
    <col min="8" max="8" width="11.42578125" style="3" customWidth="1"/>
    <col min="9" max="9" width="14.7109375" style="3" customWidth="1"/>
    <col min="10" max="10" width="11.140625" style="42" bestFit="1" customWidth="1"/>
  </cols>
  <sheetData>
    <row r="1" spans="1:10" x14ac:dyDescent="0.25">
      <c r="A1" s="51" t="s">
        <v>0</v>
      </c>
      <c r="B1" s="53" t="s">
        <v>63</v>
      </c>
      <c r="C1" s="51" t="s">
        <v>1</v>
      </c>
      <c r="D1" s="51" t="s">
        <v>2</v>
      </c>
      <c r="E1" s="50" t="s">
        <v>5</v>
      </c>
      <c r="F1" s="50"/>
      <c r="G1" s="50" t="s">
        <v>6</v>
      </c>
      <c r="H1" s="50"/>
      <c r="I1" s="22" t="s">
        <v>7</v>
      </c>
    </row>
    <row r="2" spans="1:10" x14ac:dyDescent="0.25">
      <c r="A2" s="52"/>
      <c r="B2" s="54"/>
      <c r="C2" s="52"/>
      <c r="D2" s="52"/>
      <c r="E2" s="22" t="s">
        <v>3</v>
      </c>
      <c r="F2" s="22" t="s">
        <v>4</v>
      </c>
      <c r="G2" s="22" t="s">
        <v>3</v>
      </c>
      <c r="H2" s="22" t="s">
        <v>4</v>
      </c>
      <c r="I2" s="22" t="s">
        <v>4</v>
      </c>
    </row>
    <row r="3" spans="1:10" ht="45" x14ac:dyDescent="0.25">
      <c r="A3" s="2"/>
      <c r="B3" s="5" t="s">
        <v>8</v>
      </c>
      <c r="C3" s="2"/>
      <c r="D3" s="2"/>
      <c r="E3" s="6"/>
      <c r="F3" s="6"/>
      <c r="G3" s="6"/>
      <c r="H3" s="6"/>
      <c r="I3" s="6"/>
    </row>
    <row r="4" spans="1:10" ht="75" x14ac:dyDescent="0.25">
      <c r="A4" s="2">
        <v>1</v>
      </c>
      <c r="B4" s="5" t="s">
        <v>11</v>
      </c>
      <c r="C4" s="2"/>
      <c r="D4" s="2"/>
      <c r="E4" s="6"/>
      <c r="F4" s="6"/>
      <c r="G4" s="6"/>
      <c r="H4" s="6"/>
      <c r="I4" s="6"/>
    </row>
    <row r="5" spans="1:10" x14ac:dyDescent="0.25">
      <c r="A5" s="2"/>
      <c r="B5" s="5"/>
      <c r="C5" s="2"/>
      <c r="D5" s="2"/>
      <c r="E5" s="6"/>
      <c r="F5" s="6"/>
      <c r="G5" s="6"/>
      <c r="H5" s="6"/>
      <c r="I5" s="6"/>
    </row>
    <row r="6" spans="1:10" ht="30" x14ac:dyDescent="0.25">
      <c r="A6" s="2">
        <v>1.1000000000000001</v>
      </c>
      <c r="B6" s="5" t="s">
        <v>9</v>
      </c>
      <c r="C6" s="2" t="s">
        <v>10</v>
      </c>
      <c r="D6" s="2">
        <v>1</v>
      </c>
      <c r="E6" s="6">
        <v>0</v>
      </c>
      <c r="F6" s="6">
        <f>E6*D6</f>
        <v>0</v>
      </c>
      <c r="G6" s="6">
        <v>225000</v>
      </c>
      <c r="H6" s="6">
        <f>G6*D6</f>
        <v>225000</v>
      </c>
      <c r="I6" s="6">
        <f>H6+F6</f>
        <v>225000</v>
      </c>
      <c r="J6" s="42">
        <v>70000</v>
      </c>
    </row>
    <row r="7" spans="1:10" x14ac:dyDescent="0.25">
      <c r="A7" s="10"/>
      <c r="B7" s="11"/>
      <c r="C7" s="10"/>
      <c r="D7" s="10"/>
      <c r="E7" s="6"/>
      <c r="F7" s="6"/>
      <c r="G7" s="6"/>
      <c r="H7" s="12"/>
      <c r="I7" s="12"/>
    </row>
    <row r="8" spans="1:10" ht="150" x14ac:dyDescent="0.25">
      <c r="A8" s="16" t="s">
        <v>80</v>
      </c>
      <c r="B8" s="17" t="s">
        <v>64</v>
      </c>
      <c r="C8" s="16"/>
      <c r="D8" s="16"/>
      <c r="E8" s="6"/>
      <c r="F8" s="6"/>
      <c r="G8" s="6"/>
      <c r="H8" s="18"/>
      <c r="I8" s="18"/>
    </row>
    <row r="9" spans="1:10" x14ac:dyDescent="0.25">
      <c r="A9" s="13">
        <v>2.1</v>
      </c>
      <c r="B9" s="14" t="s">
        <v>13</v>
      </c>
      <c r="C9" s="13" t="s">
        <v>12</v>
      </c>
      <c r="D9" s="13">
        <v>2</v>
      </c>
      <c r="E9" s="6">
        <v>25000</v>
      </c>
      <c r="F9" s="6">
        <f>E9*D9</f>
        <v>50000</v>
      </c>
      <c r="G9" s="6">
        <v>5000</v>
      </c>
      <c r="H9" s="15">
        <f>G9*D9</f>
        <v>10000</v>
      </c>
      <c r="I9" s="15">
        <f>H9+F9</f>
        <v>60000</v>
      </c>
      <c r="J9" s="42">
        <v>35000</v>
      </c>
    </row>
    <row r="10" spans="1:10" ht="60" x14ac:dyDescent="0.25">
      <c r="A10" s="13">
        <v>3</v>
      </c>
      <c r="B10" s="14" t="s">
        <v>14</v>
      </c>
      <c r="C10" s="13"/>
      <c r="D10" s="13"/>
      <c r="E10" s="15"/>
      <c r="F10" s="15"/>
      <c r="G10" s="15"/>
      <c r="H10" s="15"/>
      <c r="I10" s="15"/>
    </row>
    <row r="11" spans="1:10" ht="30" x14ac:dyDescent="0.25">
      <c r="A11" s="7" t="s">
        <v>16</v>
      </c>
      <c r="B11" s="5" t="s">
        <v>15</v>
      </c>
      <c r="C11" s="2" t="s">
        <v>12</v>
      </c>
      <c r="D11" s="2">
        <v>8</v>
      </c>
      <c r="E11" s="6">
        <v>7200</v>
      </c>
      <c r="F11" s="6">
        <f>E11*D11</f>
        <v>57600</v>
      </c>
      <c r="G11" s="6">
        <v>1000</v>
      </c>
      <c r="H11" s="6">
        <f>G11*D11</f>
        <v>8000</v>
      </c>
      <c r="I11" s="6">
        <f>H11+F11</f>
        <v>65600</v>
      </c>
      <c r="J11" s="42">
        <v>36000</v>
      </c>
    </row>
    <row r="12" spans="1:10" ht="30" x14ac:dyDescent="0.25">
      <c r="A12" s="7" t="s">
        <v>17</v>
      </c>
      <c r="B12" s="5" t="s">
        <v>18</v>
      </c>
      <c r="C12" s="2" t="s">
        <v>12</v>
      </c>
      <c r="D12" s="2">
        <v>2</v>
      </c>
      <c r="E12" s="6">
        <v>6500</v>
      </c>
      <c r="F12" s="6">
        <f>E12*D12</f>
        <v>13000</v>
      </c>
      <c r="G12" s="6">
        <v>1000</v>
      </c>
      <c r="H12" s="6">
        <f>G12*D12</f>
        <v>2000</v>
      </c>
      <c r="I12" s="6">
        <f>H12+F12</f>
        <v>15000</v>
      </c>
      <c r="J12" s="42">
        <v>8000</v>
      </c>
    </row>
    <row r="13" spans="1:10" x14ac:dyDescent="0.25">
      <c r="A13" s="7"/>
      <c r="B13" s="5"/>
      <c r="C13" s="2"/>
      <c r="D13" s="2"/>
      <c r="E13" s="6"/>
      <c r="F13" s="6"/>
      <c r="G13" s="6"/>
      <c r="H13" s="6"/>
      <c r="I13" s="6"/>
    </row>
    <row r="14" spans="1:10" ht="30" x14ac:dyDescent="0.25">
      <c r="A14" s="7" t="s">
        <v>20</v>
      </c>
      <c r="B14" s="5" t="s">
        <v>19</v>
      </c>
      <c r="C14" s="2" t="s">
        <v>12</v>
      </c>
      <c r="D14" s="2">
        <v>2</v>
      </c>
      <c r="E14" s="6">
        <v>14500</v>
      </c>
      <c r="F14" s="6">
        <f t="shared" ref="F14:F19" si="0">E14*D14</f>
        <v>29000</v>
      </c>
      <c r="G14" s="6">
        <v>1000</v>
      </c>
      <c r="H14" s="6">
        <f t="shared" ref="H14:H19" si="1">G14*D14</f>
        <v>2000</v>
      </c>
      <c r="I14" s="6">
        <f t="shared" ref="I14:I19" si="2">H14+F14</f>
        <v>31000</v>
      </c>
      <c r="J14" s="42">
        <v>21000</v>
      </c>
    </row>
    <row r="15" spans="1:10" ht="45" x14ac:dyDescent="0.25">
      <c r="A15" s="2">
        <v>3.4</v>
      </c>
      <c r="B15" s="5" t="s">
        <v>21</v>
      </c>
      <c r="C15" s="2" t="s">
        <v>12</v>
      </c>
      <c r="D15" s="2">
        <v>4</v>
      </c>
      <c r="E15" s="6">
        <v>8500</v>
      </c>
      <c r="F15" s="6">
        <f t="shared" si="0"/>
        <v>34000</v>
      </c>
      <c r="G15" s="6">
        <v>700</v>
      </c>
      <c r="H15" s="6">
        <f t="shared" si="1"/>
        <v>2800</v>
      </c>
      <c r="I15" s="6">
        <f t="shared" si="2"/>
        <v>36800</v>
      </c>
      <c r="J15" s="42">
        <v>19500</v>
      </c>
    </row>
    <row r="16" spans="1:10" ht="45" x14ac:dyDescent="0.25">
      <c r="A16" s="2">
        <v>3.5</v>
      </c>
      <c r="B16" s="5" t="s">
        <v>65</v>
      </c>
      <c r="C16" s="2" t="s">
        <v>12</v>
      </c>
      <c r="D16" s="2">
        <v>4</v>
      </c>
      <c r="E16" s="6">
        <v>10500</v>
      </c>
      <c r="F16" s="6">
        <f t="shared" si="0"/>
        <v>42000</v>
      </c>
      <c r="G16" s="6">
        <v>700</v>
      </c>
      <c r="H16" s="6">
        <f t="shared" si="1"/>
        <v>2800</v>
      </c>
      <c r="I16" s="6">
        <f t="shared" si="2"/>
        <v>44800</v>
      </c>
      <c r="J16" s="42">
        <v>30000</v>
      </c>
    </row>
    <row r="17" spans="1:10" ht="30" x14ac:dyDescent="0.25">
      <c r="A17" s="7" t="s">
        <v>23</v>
      </c>
      <c r="B17" s="5" t="s">
        <v>22</v>
      </c>
      <c r="C17" s="2" t="s">
        <v>12</v>
      </c>
      <c r="D17" s="2">
        <v>2</v>
      </c>
      <c r="E17" s="6">
        <v>80000</v>
      </c>
      <c r="F17" s="6">
        <f t="shared" si="0"/>
        <v>160000</v>
      </c>
      <c r="G17" s="6">
        <v>3500</v>
      </c>
      <c r="H17" s="6">
        <f t="shared" si="1"/>
        <v>7000</v>
      </c>
      <c r="I17" s="6">
        <f t="shared" si="2"/>
        <v>167000</v>
      </c>
      <c r="J17" s="42">
        <v>89000</v>
      </c>
    </row>
    <row r="18" spans="1:10" ht="30" x14ac:dyDescent="0.25">
      <c r="A18" s="2">
        <v>3.7</v>
      </c>
      <c r="B18" s="5" t="s">
        <v>24</v>
      </c>
      <c r="C18" s="2" t="s">
        <v>12</v>
      </c>
      <c r="D18" s="2">
        <v>2</v>
      </c>
      <c r="E18" s="6">
        <v>55000</v>
      </c>
      <c r="F18" s="6">
        <f t="shared" si="0"/>
        <v>110000</v>
      </c>
      <c r="G18" s="6">
        <v>3500</v>
      </c>
      <c r="H18" s="6">
        <f t="shared" si="1"/>
        <v>7000</v>
      </c>
      <c r="I18" s="6">
        <f t="shared" si="2"/>
        <v>117000</v>
      </c>
      <c r="J18" s="42">
        <v>89000</v>
      </c>
    </row>
    <row r="19" spans="1:10" ht="45" x14ac:dyDescent="0.25">
      <c r="A19" s="2">
        <v>3.8</v>
      </c>
      <c r="B19" s="5" t="s">
        <v>25</v>
      </c>
      <c r="C19" s="2" t="s">
        <v>10</v>
      </c>
      <c r="D19" s="2">
        <v>2</v>
      </c>
      <c r="E19" s="6">
        <v>13000</v>
      </c>
      <c r="F19" s="6">
        <f t="shared" si="0"/>
        <v>26000</v>
      </c>
      <c r="G19" s="6">
        <v>3000</v>
      </c>
      <c r="H19" s="6">
        <f t="shared" si="1"/>
        <v>6000</v>
      </c>
      <c r="I19" s="6">
        <f t="shared" si="2"/>
        <v>32000</v>
      </c>
      <c r="J19" s="42">
        <v>18000</v>
      </c>
    </row>
    <row r="20" spans="1:10" ht="150" x14ac:dyDescent="0.25">
      <c r="A20" s="2">
        <v>4</v>
      </c>
      <c r="B20" s="5" t="s">
        <v>26</v>
      </c>
      <c r="C20" s="2"/>
      <c r="D20" s="2"/>
      <c r="E20" s="6"/>
      <c r="F20" s="6"/>
      <c r="G20" s="6"/>
      <c r="H20" s="6"/>
      <c r="I20" s="6"/>
    </row>
    <row r="21" spans="1:10" x14ac:dyDescent="0.25">
      <c r="A21" s="2">
        <v>4.0999999999999996</v>
      </c>
      <c r="B21" s="5" t="s">
        <v>27</v>
      </c>
      <c r="C21" s="2" t="s">
        <v>28</v>
      </c>
      <c r="D21" s="2">
        <v>25</v>
      </c>
      <c r="E21" s="6">
        <v>2700</v>
      </c>
      <c r="F21" s="6">
        <f>E21*D21</f>
        <v>67500</v>
      </c>
      <c r="G21" s="6">
        <v>600</v>
      </c>
      <c r="H21" s="6">
        <f>G21*D21</f>
        <v>15000</v>
      </c>
      <c r="I21" s="6">
        <f>H21+F21</f>
        <v>82500</v>
      </c>
      <c r="J21" s="42">
        <v>38000</v>
      </c>
    </row>
    <row r="22" spans="1:10" x14ac:dyDescent="0.25">
      <c r="A22" s="2">
        <v>4.2</v>
      </c>
      <c r="B22" s="5" t="s">
        <v>29</v>
      </c>
      <c r="C22" s="2" t="s">
        <v>28</v>
      </c>
      <c r="D22" s="2">
        <v>15</v>
      </c>
      <c r="E22" s="6">
        <v>3250</v>
      </c>
      <c r="F22" s="6">
        <f>E22*D22</f>
        <v>48750</v>
      </c>
      <c r="G22" s="6">
        <v>700</v>
      </c>
      <c r="H22" s="6">
        <f>G22*D22</f>
        <v>10500</v>
      </c>
      <c r="I22" s="6">
        <f>H22+F22</f>
        <v>59250</v>
      </c>
      <c r="J22" s="42">
        <v>30000</v>
      </c>
    </row>
    <row r="23" spans="1:10" x14ac:dyDescent="0.25">
      <c r="A23" s="2"/>
      <c r="B23" s="5"/>
      <c r="C23" s="2"/>
      <c r="D23" s="2"/>
      <c r="E23" s="6"/>
      <c r="F23" s="6"/>
      <c r="G23" s="6"/>
      <c r="H23" s="6"/>
      <c r="I23" s="6"/>
    </row>
    <row r="24" spans="1:10" ht="120" x14ac:dyDescent="0.25">
      <c r="A24" s="7" t="s">
        <v>32</v>
      </c>
      <c r="B24" s="5" t="s">
        <v>30</v>
      </c>
      <c r="C24" s="20" t="s">
        <v>28</v>
      </c>
      <c r="D24" s="20">
        <v>25</v>
      </c>
      <c r="E24" s="21">
        <v>1350</v>
      </c>
      <c r="F24" s="21">
        <f>E24*D24</f>
        <v>33750</v>
      </c>
      <c r="G24" s="21">
        <v>180</v>
      </c>
      <c r="H24" s="21">
        <f>G24*D24</f>
        <v>4500</v>
      </c>
      <c r="I24" s="21">
        <f>H24+F24</f>
        <v>38250</v>
      </c>
      <c r="J24" s="42">
        <v>17000</v>
      </c>
    </row>
    <row r="25" spans="1:10" x14ac:dyDescent="0.25">
      <c r="A25" s="2">
        <v>5.2</v>
      </c>
      <c r="B25" s="5" t="s">
        <v>29</v>
      </c>
      <c r="C25" s="2" t="s">
        <v>28</v>
      </c>
      <c r="D25" s="2">
        <v>15</v>
      </c>
      <c r="E25" s="6">
        <v>1550</v>
      </c>
      <c r="F25" s="6">
        <f>E25*D25</f>
        <v>23250</v>
      </c>
      <c r="G25" s="6">
        <v>190</v>
      </c>
      <c r="H25" s="6">
        <f>G25*D25</f>
        <v>2850</v>
      </c>
      <c r="I25" s="6">
        <f>H25+F25</f>
        <v>26100</v>
      </c>
      <c r="J25" s="42">
        <v>10000</v>
      </c>
    </row>
    <row r="26" spans="1:10" ht="105" x14ac:dyDescent="0.25">
      <c r="A26" s="7" t="s">
        <v>31</v>
      </c>
      <c r="B26" s="5" t="s">
        <v>33</v>
      </c>
      <c r="C26" s="2" t="s">
        <v>28</v>
      </c>
      <c r="D26" s="2">
        <v>20</v>
      </c>
      <c r="E26" s="6">
        <v>650</v>
      </c>
      <c r="F26" s="6">
        <f>E26*D26</f>
        <v>13000</v>
      </c>
      <c r="G26" s="6">
        <v>250</v>
      </c>
      <c r="H26" s="6">
        <f>G26*D26</f>
        <v>5000</v>
      </c>
      <c r="I26" s="6">
        <f>H26+F26</f>
        <v>18000</v>
      </c>
    </row>
    <row r="27" spans="1:10" ht="135" x14ac:dyDescent="0.25">
      <c r="A27" s="2">
        <v>7</v>
      </c>
      <c r="B27" s="5" t="s">
        <v>34</v>
      </c>
      <c r="C27" s="2"/>
      <c r="D27" s="2"/>
      <c r="E27" s="6"/>
      <c r="F27" s="6"/>
      <c r="G27" s="6"/>
      <c r="H27" s="6"/>
      <c r="I27" s="6"/>
    </row>
    <row r="28" spans="1:10" x14ac:dyDescent="0.25">
      <c r="A28" s="2">
        <v>7.1</v>
      </c>
      <c r="B28" s="5" t="s">
        <v>35</v>
      </c>
      <c r="C28" s="2" t="s">
        <v>12</v>
      </c>
      <c r="D28" s="2">
        <v>1</v>
      </c>
      <c r="E28" s="6"/>
      <c r="F28" s="6">
        <f>E28*D28</f>
        <v>0</v>
      </c>
      <c r="G28" s="6">
        <v>7500</v>
      </c>
      <c r="H28" s="6">
        <f>G28*D28</f>
        <v>7500</v>
      </c>
      <c r="I28" s="6">
        <f>H28+F28</f>
        <v>7500</v>
      </c>
    </row>
    <row r="29" spans="1:10" x14ac:dyDescent="0.25">
      <c r="A29" s="2">
        <v>7.2</v>
      </c>
      <c r="B29" s="5" t="s">
        <v>36</v>
      </c>
      <c r="C29" s="2" t="s">
        <v>12</v>
      </c>
      <c r="D29" s="2">
        <v>1</v>
      </c>
      <c r="E29" s="6"/>
      <c r="F29" s="6">
        <f>E29*D29</f>
        <v>0</v>
      </c>
      <c r="G29" s="6">
        <v>7500</v>
      </c>
      <c r="H29" s="6">
        <f>G29*D29</f>
        <v>7500</v>
      </c>
      <c r="I29" s="6">
        <f>H29+F29</f>
        <v>7500</v>
      </c>
    </row>
    <row r="30" spans="1:10" x14ac:dyDescent="0.25">
      <c r="A30" s="2">
        <v>7.3</v>
      </c>
      <c r="B30" s="5" t="s">
        <v>37</v>
      </c>
      <c r="C30" s="2" t="s">
        <v>12</v>
      </c>
      <c r="D30" s="2">
        <v>3</v>
      </c>
      <c r="E30" s="6"/>
      <c r="F30" s="6">
        <f t="shared" ref="F30:F43" si="3">E30*D30</f>
        <v>0</v>
      </c>
      <c r="G30" s="6">
        <v>8000</v>
      </c>
      <c r="H30" s="6">
        <f t="shared" ref="H30:H42" si="4">G30*D30</f>
        <v>24000</v>
      </c>
      <c r="I30" s="6">
        <f t="shared" ref="I30:I42" si="5">H30+F30</f>
        <v>24000</v>
      </c>
    </row>
    <row r="31" spans="1:10" x14ac:dyDescent="0.25">
      <c r="A31" s="2">
        <v>7.4</v>
      </c>
      <c r="B31" s="5" t="s">
        <v>38</v>
      </c>
      <c r="C31" s="2" t="s">
        <v>12</v>
      </c>
      <c r="D31" s="2">
        <v>2</v>
      </c>
      <c r="E31" s="6"/>
      <c r="F31" s="6">
        <f t="shared" si="3"/>
        <v>0</v>
      </c>
      <c r="G31" s="6">
        <v>8000</v>
      </c>
      <c r="H31" s="6">
        <f t="shared" si="4"/>
        <v>16000</v>
      </c>
      <c r="I31" s="6">
        <f t="shared" si="5"/>
        <v>16000</v>
      </c>
    </row>
    <row r="32" spans="1:10" x14ac:dyDescent="0.25">
      <c r="A32" s="2">
        <v>7.5</v>
      </c>
      <c r="B32" s="5" t="s">
        <v>39</v>
      </c>
      <c r="C32" s="2" t="s">
        <v>12</v>
      </c>
      <c r="D32" s="2">
        <v>1</v>
      </c>
      <c r="E32" s="6"/>
      <c r="F32" s="6">
        <f t="shared" si="3"/>
        <v>0</v>
      </c>
      <c r="G32" s="6">
        <v>8000</v>
      </c>
      <c r="H32" s="6">
        <f t="shared" si="4"/>
        <v>8000</v>
      </c>
      <c r="I32" s="6">
        <f t="shared" si="5"/>
        <v>8000</v>
      </c>
    </row>
    <row r="33" spans="1:9" x14ac:dyDescent="0.25">
      <c r="A33" s="2">
        <v>7.6</v>
      </c>
      <c r="B33" s="5" t="s">
        <v>40</v>
      </c>
      <c r="C33" s="2" t="s">
        <v>12</v>
      </c>
      <c r="D33" s="2">
        <v>1</v>
      </c>
      <c r="E33" s="6"/>
      <c r="F33" s="6">
        <f t="shared" si="3"/>
        <v>0</v>
      </c>
      <c r="G33" s="6">
        <v>8000</v>
      </c>
      <c r="H33" s="6">
        <f t="shared" si="4"/>
        <v>8000</v>
      </c>
      <c r="I33" s="6">
        <f t="shared" si="5"/>
        <v>8000</v>
      </c>
    </row>
    <row r="34" spans="1:9" x14ac:dyDescent="0.25">
      <c r="A34" s="2">
        <v>7.7</v>
      </c>
      <c r="B34" s="5" t="s">
        <v>41</v>
      </c>
      <c r="C34" s="2" t="s">
        <v>12</v>
      </c>
      <c r="D34" s="2">
        <v>3</v>
      </c>
      <c r="E34" s="6"/>
      <c r="F34" s="6">
        <f t="shared" si="3"/>
        <v>0</v>
      </c>
      <c r="G34" s="6">
        <v>10000</v>
      </c>
      <c r="H34" s="6">
        <f t="shared" si="4"/>
        <v>30000</v>
      </c>
      <c r="I34" s="6">
        <f t="shared" si="5"/>
        <v>30000</v>
      </c>
    </row>
    <row r="35" spans="1:9" x14ac:dyDescent="0.25">
      <c r="A35" s="2">
        <v>7.8</v>
      </c>
      <c r="B35" s="5" t="s">
        <v>42</v>
      </c>
      <c r="C35" s="2" t="s">
        <v>12</v>
      </c>
      <c r="D35" s="2">
        <v>1</v>
      </c>
      <c r="E35" s="6"/>
      <c r="F35" s="6">
        <f t="shared" si="3"/>
        <v>0</v>
      </c>
      <c r="G35" s="6">
        <v>8000</v>
      </c>
      <c r="H35" s="6">
        <f t="shared" si="4"/>
        <v>8000</v>
      </c>
      <c r="I35" s="6">
        <f t="shared" si="5"/>
        <v>8000</v>
      </c>
    </row>
    <row r="36" spans="1:9" x14ac:dyDescent="0.25">
      <c r="A36" s="2">
        <v>7.9</v>
      </c>
      <c r="B36" s="5" t="s">
        <v>43</v>
      </c>
      <c r="C36" s="2" t="s">
        <v>12</v>
      </c>
      <c r="D36" s="2">
        <v>2</v>
      </c>
      <c r="E36" s="6"/>
      <c r="F36" s="6">
        <f t="shared" si="3"/>
        <v>0</v>
      </c>
      <c r="G36" s="6">
        <v>8500</v>
      </c>
      <c r="H36" s="6">
        <f t="shared" si="4"/>
        <v>17000</v>
      </c>
      <c r="I36" s="6">
        <f t="shared" si="5"/>
        <v>17000</v>
      </c>
    </row>
    <row r="37" spans="1:9" x14ac:dyDescent="0.25">
      <c r="A37" s="8">
        <v>7.1</v>
      </c>
      <c r="B37" s="5" t="s">
        <v>44</v>
      </c>
      <c r="C37" s="2" t="s">
        <v>12</v>
      </c>
      <c r="D37" s="2">
        <v>1</v>
      </c>
      <c r="E37" s="6"/>
      <c r="F37" s="6">
        <f t="shared" si="3"/>
        <v>0</v>
      </c>
      <c r="G37" s="6">
        <v>8500</v>
      </c>
      <c r="H37" s="6">
        <f t="shared" si="4"/>
        <v>8500</v>
      </c>
      <c r="I37" s="6">
        <f t="shared" si="5"/>
        <v>8500</v>
      </c>
    </row>
    <row r="38" spans="1:9" x14ac:dyDescent="0.25">
      <c r="A38" s="8">
        <v>7.11</v>
      </c>
      <c r="B38" s="5" t="s">
        <v>45</v>
      </c>
      <c r="C38" s="2" t="s">
        <v>12</v>
      </c>
      <c r="D38" s="2">
        <v>1</v>
      </c>
      <c r="E38" s="6"/>
      <c r="F38" s="6">
        <f t="shared" si="3"/>
        <v>0</v>
      </c>
      <c r="G38" s="6">
        <v>9000</v>
      </c>
      <c r="H38" s="6">
        <f t="shared" si="4"/>
        <v>9000</v>
      </c>
      <c r="I38" s="6">
        <f t="shared" si="5"/>
        <v>9000</v>
      </c>
    </row>
    <row r="39" spans="1:9" x14ac:dyDescent="0.25">
      <c r="A39" s="8">
        <v>7.12</v>
      </c>
      <c r="B39" s="5" t="s">
        <v>46</v>
      </c>
      <c r="C39" s="2" t="s">
        <v>12</v>
      </c>
      <c r="D39" s="2">
        <v>1</v>
      </c>
      <c r="E39" s="6"/>
      <c r="F39" s="6">
        <f t="shared" si="3"/>
        <v>0</v>
      </c>
      <c r="G39" s="6">
        <v>9000</v>
      </c>
      <c r="H39" s="6">
        <f t="shared" si="4"/>
        <v>9000</v>
      </c>
      <c r="I39" s="6">
        <f t="shared" si="5"/>
        <v>9000</v>
      </c>
    </row>
    <row r="40" spans="1:9" x14ac:dyDescent="0.25">
      <c r="A40" s="8">
        <v>7.13</v>
      </c>
      <c r="B40" s="5" t="s">
        <v>47</v>
      </c>
      <c r="C40" s="2" t="s">
        <v>12</v>
      </c>
      <c r="D40" s="2">
        <v>1</v>
      </c>
      <c r="E40" s="6"/>
      <c r="F40" s="6">
        <f t="shared" si="3"/>
        <v>0</v>
      </c>
      <c r="G40" s="6">
        <v>8500</v>
      </c>
      <c r="H40" s="6">
        <f t="shared" si="4"/>
        <v>8500</v>
      </c>
      <c r="I40" s="6">
        <f t="shared" si="5"/>
        <v>8500</v>
      </c>
    </row>
    <row r="41" spans="1:9" x14ac:dyDescent="0.25">
      <c r="A41" s="8">
        <v>7.14</v>
      </c>
      <c r="B41" s="5" t="s">
        <v>48</v>
      </c>
      <c r="C41" s="2" t="s">
        <v>12</v>
      </c>
      <c r="D41" s="2">
        <v>1</v>
      </c>
      <c r="E41" s="6"/>
      <c r="F41" s="6">
        <f t="shared" si="3"/>
        <v>0</v>
      </c>
      <c r="G41" s="6">
        <v>9000</v>
      </c>
      <c r="H41" s="6">
        <f t="shared" si="4"/>
        <v>9000</v>
      </c>
      <c r="I41" s="6">
        <f t="shared" si="5"/>
        <v>9000</v>
      </c>
    </row>
    <row r="42" spans="1:9" x14ac:dyDescent="0.25">
      <c r="A42" s="8">
        <v>7.15</v>
      </c>
      <c r="B42" s="5" t="s">
        <v>49</v>
      </c>
      <c r="C42" s="2" t="s">
        <v>12</v>
      </c>
      <c r="D42" s="2">
        <v>1</v>
      </c>
      <c r="E42" s="6"/>
      <c r="F42" s="6">
        <f t="shared" si="3"/>
        <v>0</v>
      </c>
      <c r="G42" s="6">
        <v>10000</v>
      </c>
      <c r="H42" s="6">
        <f t="shared" si="4"/>
        <v>10000</v>
      </c>
      <c r="I42" s="6">
        <f t="shared" si="5"/>
        <v>10000</v>
      </c>
    </row>
    <row r="43" spans="1:9" ht="165" x14ac:dyDescent="0.25">
      <c r="A43" s="9">
        <v>8</v>
      </c>
      <c r="B43" s="5" t="s">
        <v>50</v>
      </c>
      <c r="C43" s="2" t="s">
        <v>51</v>
      </c>
      <c r="D43" s="2">
        <v>875</v>
      </c>
      <c r="E43" s="6">
        <v>4600</v>
      </c>
      <c r="F43" s="6">
        <f t="shared" si="3"/>
        <v>4025000</v>
      </c>
      <c r="G43" s="6">
        <v>800</v>
      </c>
      <c r="H43" s="6">
        <f t="shared" ref="H43" si="6">G43*D43</f>
        <v>700000</v>
      </c>
      <c r="I43" s="6">
        <f t="shared" ref="I43" si="7">H43+F43</f>
        <v>4725000</v>
      </c>
    </row>
    <row r="44" spans="1:9" x14ac:dyDescent="0.25">
      <c r="A44" s="8"/>
      <c r="B44" s="5"/>
      <c r="C44" s="2"/>
      <c r="D44" s="2"/>
      <c r="E44" s="6"/>
      <c r="F44" s="6"/>
      <c r="G44" s="6"/>
      <c r="H44" s="6"/>
      <c r="I44" s="6"/>
    </row>
    <row r="45" spans="1:9" ht="105" x14ac:dyDescent="0.25">
      <c r="A45" s="9">
        <v>9</v>
      </c>
      <c r="B45" s="5" t="s">
        <v>69</v>
      </c>
      <c r="C45" s="2"/>
      <c r="D45" s="2"/>
      <c r="E45" s="6"/>
      <c r="F45" s="6"/>
      <c r="G45" s="6"/>
      <c r="H45" s="6"/>
      <c r="I45" s="6"/>
    </row>
    <row r="46" spans="1:9" ht="45" x14ac:dyDescent="0.25">
      <c r="A46" s="7" t="s">
        <v>52</v>
      </c>
      <c r="B46" s="27" t="s">
        <v>71</v>
      </c>
      <c r="C46" s="2" t="s">
        <v>12</v>
      </c>
      <c r="D46" s="2">
        <v>8</v>
      </c>
      <c r="E46" s="6">
        <v>3500</v>
      </c>
      <c r="F46" s="6">
        <f t="shared" ref="F46:F47" si="8">E46*D46</f>
        <v>28000</v>
      </c>
      <c r="G46" s="6">
        <v>750</v>
      </c>
      <c r="H46" s="6">
        <f t="shared" ref="H46:H57" si="9">G46*D46</f>
        <v>6000</v>
      </c>
      <c r="I46" s="6">
        <f t="shared" ref="I46:I57" si="10">H46+F46</f>
        <v>34000</v>
      </c>
    </row>
    <row r="47" spans="1:9" x14ac:dyDescent="0.25">
      <c r="A47" s="2" t="s">
        <v>53</v>
      </c>
      <c r="B47" s="5" t="s">
        <v>70</v>
      </c>
      <c r="C47" s="2" t="s">
        <v>12</v>
      </c>
      <c r="D47" s="2">
        <v>8</v>
      </c>
      <c r="E47" s="6">
        <v>8900</v>
      </c>
      <c r="F47" s="6">
        <f t="shared" si="8"/>
        <v>71200</v>
      </c>
      <c r="G47" s="6">
        <v>750</v>
      </c>
      <c r="H47" s="6">
        <f t="shared" si="9"/>
        <v>6000</v>
      </c>
      <c r="I47" s="6">
        <f t="shared" si="10"/>
        <v>77200</v>
      </c>
    </row>
    <row r="48" spans="1:9" ht="30" x14ac:dyDescent="0.25">
      <c r="A48" s="7" t="s">
        <v>66</v>
      </c>
      <c r="B48" s="5" t="s">
        <v>76</v>
      </c>
      <c r="C48" s="19" t="s">
        <v>12</v>
      </c>
      <c r="D48" s="2">
        <v>2</v>
      </c>
      <c r="E48" s="6">
        <v>6000</v>
      </c>
      <c r="F48" s="6">
        <f t="shared" ref="F48:F52" si="11">E48*D48</f>
        <v>12000</v>
      </c>
      <c r="G48" s="6">
        <v>1500</v>
      </c>
      <c r="H48" s="6">
        <f t="shared" ref="H48" si="12">G48*D48</f>
        <v>3000</v>
      </c>
      <c r="I48" s="6">
        <f t="shared" ref="I48" si="13">H48+F48</f>
        <v>15000</v>
      </c>
    </row>
    <row r="49" spans="1:10" x14ac:dyDescent="0.25">
      <c r="A49" s="2">
        <v>9.1999999999999993</v>
      </c>
      <c r="B49" s="5" t="s">
        <v>72</v>
      </c>
      <c r="C49" s="19" t="s">
        <v>51</v>
      </c>
      <c r="D49" s="2">
        <v>4</v>
      </c>
      <c r="E49" s="6">
        <v>22000</v>
      </c>
      <c r="F49" s="6">
        <f t="shared" si="11"/>
        <v>88000</v>
      </c>
      <c r="G49" s="6">
        <v>1000</v>
      </c>
      <c r="H49" s="6">
        <f t="shared" si="9"/>
        <v>4000</v>
      </c>
      <c r="I49" s="6">
        <f t="shared" si="10"/>
        <v>92000</v>
      </c>
    </row>
    <row r="50" spans="1:10" ht="30" x14ac:dyDescent="0.25">
      <c r="A50" s="7" t="s">
        <v>54</v>
      </c>
      <c r="B50" s="5" t="s">
        <v>73</v>
      </c>
      <c r="C50" s="2" t="s">
        <v>28</v>
      </c>
      <c r="D50" s="2">
        <v>135</v>
      </c>
      <c r="E50" s="6">
        <v>3800</v>
      </c>
      <c r="F50" s="6">
        <f t="shared" si="11"/>
        <v>513000</v>
      </c>
      <c r="G50" s="6">
        <v>400</v>
      </c>
      <c r="H50" s="6">
        <f t="shared" si="9"/>
        <v>54000</v>
      </c>
      <c r="I50" s="6">
        <f t="shared" si="10"/>
        <v>567000</v>
      </c>
    </row>
    <row r="51" spans="1:10" s="41" customFormat="1" ht="60" x14ac:dyDescent="0.25">
      <c r="A51" s="7" t="s">
        <v>55</v>
      </c>
      <c r="B51" s="27" t="s">
        <v>74</v>
      </c>
      <c r="C51" s="2" t="s">
        <v>28</v>
      </c>
      <c r="D51" s="2">
        <v>200</v>
      </c>
      <c r="E51" s="6">
        <v>1460</v>
      </c>
      <c r="F51" s="6">
        <f t="shared" si="11"/>
        <v>292000</v>
      </c>
      <c r="G51" s="6">
        <v>150</v>
      </c>
      <c r="H51" s="6">
        <f t="shared" si="9"/>
        <v>30000</v>
      </c>
      <c r="I51" s="6">
        <f t="shared" si="10"/>
        <v>322000</v>
      </c>
      <c r="J51" s="42"/>
    </row>
    <row r="52" spans="1:10" s="41" customFormat="1" ht="75" x14ac:dyDescent="0.25">
      <c r="A52" s="7" t="s">
        <v>56</v>
      </c>
      <c r="B52" s="27" t="s">
        <v>75</v>
      </c>
      <c r="C52" s="2" t="s">
        <v>12</v>
      </c>
      <c r="D52" s="2">
        <v>167</v>
      </c>
      <c r="E52" s="6">
        <v>2400</v>
      </c>
      <c r="F52" s="6">
        <f t="shared" si="11"/>
        <v>400800</v>
      </c>
      <c r="G52" s="6">
        <v>750</v>
      </c>
      <c r="H52" s="6">
        <f t="shared" si="9"/>
        <v>125250</v>
      </c>
      <c r="I52" s="6">
        <f t="shared" si="10"/>
        <v>526050</v>
      </c>
      <c r="J52" s="42"/>
    </row>
    <row r="53" spans="1:10" x14ac:dyDescent="0.25">
      <c r="A53" s="7"/>
      <c r="B53" s="5"/>
      <c r="C53" s="2"/>
      <c r="D53" s="2"/>
      <c r="E53" s="6"/>
      <c r="F53" s="6"/>
      <c r="G53" s="6"/>
      <c r="H53" s="6"/>
      <c r="I53" s="6"/>
    </row>
    <row r="54" spans="1:10" ht="105" x14ac:dyDescent="0.25">
      <c r="A54" s="2">
        <v>12</v>
      </c>
      <c r="B54" s="5" t="s">
        <v>57</v>
      </c>
      <c r="C54" s="2" t="s">
        <v>51</v>
      </c>
      <c r="D54" s="2">
        <v>6</v>
      </c>
      <c r="E54" s="6">
        <v>6000</v>
      </c>
      <c r="F54" s="6">
        <f t="shared" ref="F54:F57" si="14">E54*D54</f>
        <v>36000</v>
      </c>
      <c r="G54" s="6">
        <v>800</v>
      </c>
      <c r="H54" s="6">
        <f t="shared" si="9"/>
        <v>4800</v>
      </c>
      <c r="I54" s="6">
        <f t="shared" si="10"/>
        <v>40800</v>
      </c>
    </row>
    <row r="55" spans="1:10" ht="90" x14ac:dyDescent="0.25">
      <c r="A55" s="2">
        <v>13</v>
      </c>
      <c r="B55" s="5" t="s">
        <v>58</v>
      </c>
      <c r="C55" s="2" t="s">
        <v>59</v>
      </c>
      <c r="D55" s="2">
        <v>1</v>
      </c>
      <c r="E55" s="6">
        <v>35000</v>
      </c>
      <c r="F55" s="6">
        <f t="shared" si="14"/>
        <v>35000</v>
      </c>
      <c r="G55" s="6">
        <v>5000</v>
      </c>
      <c r="H55" s="6">
        <f t="shared" si="9"/>
        <v>5000</v>
      </c>
      <c r="I55" s="6">
        <f t="shared" si="10"/>
        <v>40000</v>
      </c>
    </row>
    <row r="56" spans="1:10" ht="90" x14ac:dyDescent="0.25">
      <c r="A56" s="2">
        <v>14</v>
      </c>
      <c r="B56" s="5" t="s">
        <v>60</v>
      </c>
      <c r="C56" s="2" t="s">
        <v>10</v>
      </c>
      <c r="D56" s="2">
        <v>1</v>
      </c>
      <c r="E56" s="6">
        <v>0</v>
      </c>
      <c r="F56" s="6">
        <f t="shared" si="14"/>
        <v>0</v>
      </c>
      <c r="G56" s="6">
        <v>95000</v>
      </c>
      <c r="H56" s="6">
        <f t="shared" si="9"/>
        <v>95000</v>
      </c>
      <c r="I56" s="6">
        <f t="shared" si="10"/>
        <v>95000</v>
      </c>
    </row>
    <row r="57" spans="1:10" ht="90" x14ac:dyDescent="0.25">
      <c r="A57" s="2">
        <v>15</v>
      </c>
      <c r="B57" s="5" t="s">
        <v>61</v>
      </c>
      <c r="C57" s="2" t="s">
        <v>10</v>
      </c>
      <c r="D57" s="2">
        <v>1</v>
      </c>
      <c r="E57" s="6">
        <v>25000</v>
      </c>
      <c r="F57" s="6">
        <f t="shared" si="14"/>
        <v>25000</v>
      </c>
      <c r="G57" s="6">
        <v>10000</v>
      </c>
      <c r="H57" s="6">
        <f t="shared" si="9"/>
        <v>10000</v>
      </c>
      <c r="I57" s="6">
        <f t="shared" si="10"/>
        <v>35000</v>
      </c>
    </row>
    <row r="58" spans="1:10" s="26" customFormat="1" ht="19.5" customHeight="1" x14ac:dyDescent="0.25">
      <c r="A58" s="23"/>
      <c r="B58" s="24" t="s">
        <v>62</v>
      </c>
      <c r="C58" s="23"/>
      <c r="D58" s="23"/>
      <c r="E58" s="25"/>
      <c r="F58" s="25"/>
      <c r="G58" s="25"/>
      <c r="H58" s="25"/>
      <c r="I58" s="22">
        <f>SUM(I3:I57)</f>
        <v>7767350</v>
      </c>
      <c r="J58" s="42"/>
    </row>
  </sheetData>
  <mergeCells count="6">
    <mergeCell ref="E1:F1"/>
    <mergeCell ref="G1:H1"/>
    <mergeCell ref="A1:A2"/>
    <mergeCell ref="B1:B2"/>
    <mergeCell ref="C1:C2"/>
    <mergeCell ref="D1:D2"/>
  </mergeCells>
  <printOptions horizontalCentered="1"/>
  <pageMargins left="0" right="0" top="0.25"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HVAC 16th Floor</vt:lpstr>
      <vt:lpstr>'HVAC 16th Floor'!Print_Area</vt:lpstr>
      <vt:lpstr>'HVAC 16th Floor'!Print_Titles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Shehroz Sheikh</dc:creator>
  <cp:lastModifiedBy>Rehan Aslam</cp:lastModifiedBy>
  <cp:lastPrinted>2023-03-21T12:16:48Z</cp:lastPrinted>
  <dcterms:created xsi:type="dcterms:W3CDTF">2022-09-27T07:35:49Z</dcterms:created>
  <dcterms:modified xsi:type="dcterms:W3CDTF">2023-05-29T09:31:02Z</dcterms:modified>
</cp:coreProperties>
</file>