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H:\Pioneer\Projects 2023\Bank Al-Habib Offices at 22nd &amp; 23rd Floor Center Point Karachi\"/>
    </mc:Choice>
  </mc:AlternateContent>
  <xr:revisionPtr revIDLastSave="0" documentId="13_ncr:1_{B9C48038-6BA6-494F-A6BE-2F5BE7D7E942}" xr6:coauthVersionLast="47" xr6:coauthVersionMax="47" xr10:uidLastSave="{00000000-0000-0000-0000-000000000000}"/>
  <bookViews>
    <workbookView xWindow="-120" yWindow="-120" windowWidth="29040" windowHeight="15840" activeTab="1" xr2:uid="{00000000-000D-0000-FFFF-FFFF00000000}"/>
  </bookViews>
  <sheets>
    <sheet name="Summary" sheetId="12" r:id="rId1"/>
    <sheet name="HVAC 22nd Floor" sheetId="9" r:id="rId2"/>
    <sheet name="HVAC 23rd Floor" sheetId="1" r:id="rId3"/>
    <sheet name="Fire 22nd" sheetId="11" r:id="rId4"/>
    <sheet name="Fire 23rd" sheetId="10" r:id="rId5"/>
    <sheet name="Sheet1" sheetId="8" r:id="rId6"/>
  </sheets>
  <definedNames>
    <definedName name="_xlnm.Print_Area" localSheetId="1">'HVAC 22nd Floor'!$A$1:$R$68</definedName>
    <definedName name="_xlnm.Print_Area" localSheetId="2">'HVAC 23rd Floor'!$A$1:$J$70</definedName>
    <definedName name="_xlnm.Print_Titles" localSheetId="1">'HVAC 22nd Floor'!$1:$3</definedName>
    <definedName name="_xlnm.Print_Titles" localSheetId="2">'HVAC 23rd Floor'!$1:$3</definedName>
  </definedNames>
  <calcPr calcId="181029"/>
</workbook>
</file>

<file path=xl/calcChain.xml><?xml version="1.0" encoding="utf-8"?>
<calcChain xmlns="http://schemas.openxmlformats.org/spreadsheetml/2006/main">
  <c r="P42" i="9" l="1"/>
  <c r="P43" i="9"/>
  <c r="P44" i="9" s="1"/>
  <c r="P48" i="1"/>
  <c r="G18" i="1"/>
  <c r="F21" i="11"/>
  <c r="F20" i="11"/>
  <c r="F19" i="11"/>
  <c r="F18" i="11"/>
  <c r="F17" i="11"/>
  <c r="F16" i="11"/>
  <c r="F15" i="11"/>
  <c r="F14" i="11"/>
  <c r="F13" i="11"/>
  <c r="F12" i="11"/>
  <c r="F11" i="11"/>
  <c r="F10" i="11"/>
  <c r="F9" i="11"/>
  <c r="F8" i="11"/>
  <c r="F7" i="11"/>
  <c r="G47" i="9"/>
  <c r="G18" i="9"/>
  <c r="G19" i="9"/>
  <c r="I53" i="9"/>
  <c r="I25" i="9"/>
  <c r="I19" i="9"/>
  <c r="I22" i="9"/>
  <c r="I25" i="1"/>
  <c r="I22" i="1"/>
  <c r="I19" i="1"/>
  <c r="I7" i="1"/>
  <c r="G69" i="1"/>
  <c r="G68" i="1"/>
  <c r="G67" i="1"/>
  <c r="G66" i="1"/>
  <c r="G65" i="1"/>
  <c r="G63" i="1"/>
  <c r="G61" i="1"/>
  <c r="G59" i="1"/>
  <c r="G58" i="1"/>
  <c r="G56" i="1"/>
  <c r="G55" i="1"/>
  <c r="G52" i="1"/>
  <c r="G51" i="1"/>
  <c r="G50" i="1"/>
  <c r="G49" i="1"/>
  <c r="G48" i="1"/>
  <c r="G47" i="1"/>
  <c r="G45" i="1"/>
  <c r="G44" i="1"/>
  <c r="G43" i="1"/>
  <c r="G42" i="1"/>
  <c r="G41" i="1"/>
  <c r="G40" i="1"/>
  <c r="G39" i="1"/>
  <c r="G38" i="1"/>
  <c r="G37" i="1"/>
  <c r="G36" i="1"/>
  <c r="G35" i="1"/>
  <c r="G34" i="1"/>
  <c r="G33" i="1"/>
  <c r="G32" i="1"/>
  <c r="G31" i="1"/>
  <c r="G30" i="1"/>
  <c r="G29" i="1"/>
  <c r="G27" i="1"/>
  <c r="G26" i="1"/>
  <c r="G25" i="1"/>
  <c r="G23" i="1"/>
  <c r="G22" i="1"/>
  <c r="G20" i="1"/>
  <c r="G19" i="1"/>
  <c r="G16" i="1"/>
  <c r="G15" i="1"/>
  <c r="G14" i="1"/>
  <c r="G12" i="1"/>
  <c r="G10" i="1"/>
  <c r="G7" i="1"/>
  <c r="G6" i="1"/>
  <c r="G67" i="9"/>
  <c r="G66" i="9"/>
  <c r="G65" i="9"/>
  <c r="G64" i="9"/>
  <c r="G63" i="9"/>
  <c r="G61" i="9"/>
  <c r="G59" i="9"/>
  <c r="G57" i="9"/>
  <c r="G56" i="9"/>
  <c r="G54" i="9"/>
  <c r="G53" i="9"/>
  <c r="G52" i="9"/>
  <c r="G49" i="9"/>
  <c r="G48" i="9"/>
  <c r="G46" i="9"/>
  <c r="G45" i="9"/>
  <c r="G44" i="9"/>
  <c r="G43" i="9"/>
  <c r="G42" i="9"/>
  <c r="G40" i="9"/>
  <c r="G39" i="9"/>
  <c r="G38" i="9"/>
  <c r="G37" i="9"/>
  <c r="G36" i="9"/>
  <c r="G35" i="9"/>
  <c r="G34" i="9"/>
  <c r="G33" i="9"/>
  <c r="G32" i="9"/>
  <c r="G31" i="9"/>
  <c r="G30" i="9"/>
  <c r="G29" i="9"/>
  <c r="G27" i="9"/>
  <c r="G26" i="9"/>
  <c r="G25" i="9"/>
  <c r="G23" i="9"/>
  <c r="G22" i="9"/>
  <c r="F22" i="11" l="1"/>
  <c r="C17" i="12" s="1"/>
  <c r="J22" i="1"/>
  <c r="J19" i="1"/>
  <c r="J25" i="1"/>
  <c r="J22" i="9"/>
  <c r="J25" i="9"/>
  <c r="J53" i="9"/>
  <c r="J19" i="9"/>
  <c r="H21" i="11" l="1"/>
  <c r="I21" i="11" s="1"/>
  <c r="H20" i="11"/>
  <c r="I20" i="11" s="1"/>
  <c r="H19" i="11"/>
  <c r="I19" i="11" s="1"/>
  <c r="H18" i="11"/>
  <c r="I18" i="11" s="1"/>
  <c r="H17" i="11"/>
  <c r="I17" i="11" s="1"/>
  <c r="H16" i="11"/>
  <c r="I16" i="11" s="1"/>
  <c r="H15" i="11"/>
  <c r="H14" i="11"/>
  <c r="H13" i="11"/>
  <c r="I13" i="11" s="1"/>
  <c r="H12" i="11"/>
  <c r="H11" i="11"/>
  <c r="I11" i="11" s="1"/>
  <c r="H10" i="11"/>
  <c r="H9" i="11"/>
  <c r="H8" i="11"/>
  <c r="I8" i="11" s="1"/>
  <c r="H7" i="11"/>
  <c r="H4" i="11"/>
  <c r="F4" i="11"/>
  <c r="F18" i="10"/>
  <c r="H18" i="10"/>
  <c r="I18" i="10" s="1"/>
  <c r="H22" i="10"/>
  <c r="F22" i="10"/>
  <c r="H21" i="10"/>
  <c r="F21" i="10"/>
  <c r="I21" i="10" s="1"/>
  <c r="H20" i="10"/>
  <c r="F20" i="10"/>
  <c r="H19" i="10"/>
  <c r="F19" i="10"/>
  <c r="H17" i="10"/>
  <c r="F17" i="10"/>
  <c r="H16" i="10"/>
  <c r="F16" i="10"/>
  <c r="H15" i="10"/>
  <c r="F15" i="10"/>
  <c r="H14" i="10"/>
  <c r="F14" i="10"/>
  <c r="H13" i="10"/>
  <c r="F13" i="10"/>
  <c r="H12" i="10"/>
  <c r="F12" i="10"/>
  <c r="H11" i="10"/>
  <c r="F11" i="10"/>
  <c r="H10" i="10"/>
  <c r="F10" i="10"/>
  <c r="H9" i="10"/>
  <c r="F9" i="10"/>
  <c r="H8" i="10"/>
  <c r="F8" i="10"/>
  <c r="H7" i="10"/>
  <c r="F7" i="10"/>
  <c r="H4" i="10"/>
  <c r="F4" i="10"/>
  <c r="I46" i="9"/>
  <c r="I45" i="9"/>
  <c r="J45" i="9" s="1"/>
  <c r="I67" i="9"/>
  <c r="I66" i="9"/>
  <c r="I65" i="9"/>
  <c r="I64" i="9"/>
  <c r="J64" i="9" s="1"/>
  <c r="I63" i="9"/>
  <c r="I61" i="9"/>
  <c r="I59" i="9"/>
  <c r="I57" i="9"/>
  <c r="I56" i="9"/>
  <c r="J56" i="9" s="1"/>
  <c r="I54" i="9"/>
  <c r="I52" i="9"/>
  <c r="I49" i="9"/>
  <c r="I48" i="9"/>
  <c r="I47" i="9"/>
  <c r="I44" i="9"/>
  <c r="I43" i="9"/>
  <c r="J43" i="9" s="1"/>
  <c r="I42" i="9"/>
  <c r="I40" i="9"/>
  <c r="J40" i="9" s="1"/>
  <c r="I39" i="9"/>
  <c r="I38" i="9"/>
  <c r="J38" i="9" s="1"/>
  <c r="I37" i="9"/>
  <c r="I36" i="9"/>
  <c r="I35" i="9"/>
  <c r="I34" i="9"/>
  <c r="I33" i="9"/>
  <c r="I32" i="9"/>
  <c r="I31" i="9"/>
  <c r="I30" i="9"/>
  <c r="J30" i="9" s="1"/>
  <c r="I29" i="9"/>
  <c r="I28" i="9"/>
  <c r="G28" i="9"/>
  <c r="I27" i="9"/>
  <c r="I26" i="9"/>
  <c r="J26" i="9" s="1"/>
  <c r="I23" i="9"/>
  <c r="I20" i="9"/>
  <c r="G20" i="9"/>
  <c r="I18" i="9"/>
  <c r="I16" i="9"/>
  <c r="G16" i="9"/>
  <c r="I15" i="9"/>
  <c r="G15" i="9"/>
  <c r="I14" i="9"/>
  <c r="G14" i="9"/>
  <c r="I12" i="9"/>
  <c r="G12" i="9"/>
  <c r="I10" i="9"/>
  <c r="G10" i="9"/>
  <c r="I7" i="9"/>
  <c r="G7" i="9"/>
  <c r="I6" i="9"/>
  <c r="G6" i="9"/>
  <c r="I69" i="1"/>
  <c r="J69" i="1" s="1"/>
  <c r="I68" i="1"/>
  <c r="I67" i="1"/>
  <c r="J67" i="1" s="1"/>
  <c r="I66" i="1"/>
  <c r="J66" i="1" s="1"/>
  <c r="I65" i="1"/>
  <c r="I63" i="1"/>
  <c r="J63" i="1" s="1"/>
  <c r="I61" i="1"/>
  <c r="I59" i="1"/>
  <c r="J59" i="1" s="1"/>
  <c r="I58" i="1"/>
  <c r="J58" i="1" s="1"/>
  <c r="I56" i="1"/>
  <c r="J56" i="1" s="1"/>
  <c r="I55" i="1"/>
  <c r="I52" i="1"/>
  <c r="I51" i="1"/>
  <c r="I50" i="1"/>
  <c r="J50" i="1" s="1"/>
  <c r="I49" i="1"/>
  <c r="I48" i="1"/>
  <c r="J48" i="1" s="1"/>
  <c r="I47" i="1"/>
  <c r="I45" i="1"/>
  <c r="J45" i="1" s="1"/>
  <c r="I44" i="1"/>
  <c r="J44" i="1" s="1"/>
  <c r="I43" i="1"/>
  <c r="I42" i="1"/>
  <c r="J42" i="1" s="1"/>
  <c r="I41" i="1"/>
  <c r="I40" i="1"/>
  <c r="J40" i="1" s="1"/>
  <c r="I39" i="1"/>
  <c r="I38" i="1"/>
  <c r="I37" i="1"/>
  <c r="I36" i="1"/>
  <c r="J36" i="1" s="1"/>
  <c r="I35" i="1"/>
  <c r="J35" i="1" s="1"/>
  <c r="I34" i="1"/>
  <c r="I33" i="1"/>
  <c r="J33" i="1" s="1"/>
  <c r="I32" i="1"/>
  <c r="J32" i="1" s="1"/>
  <c r="I31" i="1"/>
  <c r="I30" i="1"/>
  <c r="I29" i="1"/>
  <c r="I27" i="1"/>
  <c r="I28" i="1"/>
  <c r="J28" i="1" s="1"/>
  <c r="G28" i="1"/>
  <c r="G70" i="1" s="1"/>
  <c r="C14" i="12" s="1"/>
  <c r="I26" i="1"/>
  <c r="I23" i="1"/>
  <c r="J23" i="1" s="1"/>
  <c r="I20" i="1"/>
  <c r="I18" i="1"/>
  <c r="J18" i="1" s="1"/>
  <c r="I16" i="1"/>
  <c r="I15" i="1"/>
  <c r="J15" i="1" s="1"/>
  <c r="I14" i="1"/>
  <c r="J14" i="1" s="1"/>
  <c r="I12" i="1"/>
  <c r="I10" i="1"/>
  <c r="J10" i="1" s="1"/>
  <c r="I6" i="1"/>
  <c r="J6" i="1" s="1"/>
  <c r="I4" i="11" l="1"/>
  <c r="H23" i="10"/>
  <c r="D18" i="12" s="1"/>
  <c r="F23" i="10"/>
  <c r="C18" i="12" s="1"/>
  <c r="E18" i="12" s="1"/>
  <c r="I7" i="11"/>
  <c r="H22" i="11"/>
  <c r="D17" i="12" s="1"/>
  <c r="E17" i="12" s="1"/>
  <c r="J16" i="9"/>
  <c r="I11" i="10"/>
  <c r="I9" i="10"/>
  <c r="J7" i="9"/>
  <c r="J20" i="9"/>
  <c r="G68" i="9"/>
  <c r="C13" i="12" s="1"/>
  <c r="I70" i="1"/>
  <c r="D14" i="12" s="1"/>
  <c r="E14" i="12" s="1"/>
  <c r="J46" i="9"/>
  <c r="I15" i="11"/>
  <c r="I9" i="11"/>
  <c r="I14" i="11"/>
  <c r="I12" i="11"/>
  <c r="I10" i="11"/>
  <c r="I14" i="10"/>
  <c r="I19" i="10"/>
  <c r="I12" i="10"/>
  <c r="I8" i="10"/>
  <c r="I4" i="10"/>
  <c r="I13" i="10"/>
  <c r="I10" i="10"/>
  <c r="I15" i="10"/>
  <c r="I17" i="10"/>
  <c r="I7" i="10"/>
  <c r="I16" i="10"/>
  <c r="I20" i="10"/>
  <c r="I22" i="10"/>
  <c r="J10" i="9"/>
  <c r="J47" i="9"/>
  <c r="J59" i="9"/>
  <c r="J63" i="9"/>
  <c r="J67" i="9"/>
  <c r="J27" i="9"/>
  <c r="J33" i="9"/>
  <c r="J35" i="9"/>
  <c r="J37" i="9"/>
  <c r="J42" i="9"/>
  <c r="J48" i="9"/>
  <c r="J12" i="9"/>
  <c r="J28" i="9"/>
  <c r="J54" i="9"/>
  <c r="J65" i="9"/>
  <c r="J18" i="9"/>
  <c r="J23" i="9"/>
  <c r="J32" i="9"/>
  <c r="J34" i="9"/>
  <c r="J36" i="9"/>
  <c r="J44" i="9"/>
  <c r="J57" i="9"/>
  <c r="J61" i="9"/>
  <c r="J15" i="9"/>
  <c r="J39" i="9"/>
  <c r="J49" i="9"/>
  <c r="J14" i="9"/>
  <c r="J29" i="9"/>
  <c r="J52" i="9"/>
  <c r="J66" i="9"/>
  <c r="I68" i="9"/>
  <c r="D13" i="12" s="1"/>
  <c r="J31" i="9"/>
  <c r="J6" i="9"/>
  <c r="J16" i="1"/>
  <c r="J26" i="1"/>
  <c r="J30" i="1"/>
  <c r="J37" i="1"/>
  <c r="J49" i="1"/>
  <c r="J55" i="1"/>
  <c r="J68" i="1"/>
  <c r="J7" i="1"/>
  <c r="J12" i="1"/>
  <c r="J34" i="1"/>
  <c r="J41" i="1"/>
  <c r="J43" i="1"/>
  <c r="J61" i="1"/>
  <c r="J65" i="1"/>
  <c r="J20" i="1"/>
  <c r="J27" i="1"/>
  <c r="J39" i="1"/>
  <c r="J47" i="1"/>
  <c r="J51" i="1"/>
  <c r="J29" i="1"/>
  <c r="J31" i="1"/>
  <c r="J38" i="1"/>
  <c r="J52" i="1"/>
  <c r="E19" i="12" l="1"/>
  <c r="I22" i="11"/>
  <c r="I23" i="10"/>
  <c r="D21" i="12"/>
  <c r="E13" i="12"/>
  <c r="E15" i="12" s="1"/>
  <c r="E21" i="12" s="1"/>
  <c r="C21" i="12"/>
  <c r="J68" i="9"/>
  <c r="J70" i="1"/>
</calcChain>
</file>

<file path=xl/sharedStrings.xml><?xml version="1.0" encoding="utf-8"?>
<sst xmlns="http://schemas.openxmlformats.org/spreadsheetml/2006/main" count="499" uniqueCount="170">
  <si>
    <t>MATERIAL</t>
  </si>
  <si>
    <t>LABOUR</t>
  </si>
  <si>
    <t>TOTAL</t>
  </si>
  <si>
    <t>Sr.</t>
  </si>
  <si>
    <t>No.</t>
  </si>
  <si>
    <t>DESCRIPTION</t>
  </si>
  <si>
    <t>UNIT</t>
  </si>
  <si>
    <t>AMOUNT</t>
  </si>
  <si>
    <t>RATE</t>
  </si>
  <si>
    <t>All works shall be completed, tested and commissioned  as per drawings, specifications and as per instruction of Consultant</t>
  </si>
  <si>
    <t>Job.</t>
  </si>
  <si>
    <t>Nos.</t>
  </si>
  <si>
    <t>Strainers</t>
  </si>
  <si>
    <t>25mm dia</t>
  </si>
  <si>
    <t>Rm</t>
  </si>
  <si>
    <t>VAV-02</t>
  </si>
  <si>
    <t>VAV-03</t>
  </si>
  <si>
    <t>VAV-04</t>
  </si>
  <si>
    <t>Sqm</t>
  </si>
  <si>
    <t>Supply &amp; Return Air Registers / Diffuser with Damper</t>
  </si>
  <si>
    <t>300mm dia  Jet Diffuser</t>
  </si>
  <si>
    <t>Lineer Slots 6,000 Series</t>
  </si>
  <si>
    <t>2 Slots of 20mm</t>
  </si>
  <si>
    <t>150mm dia</t>
  </si>
  <si>
    <t>Lot</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</si>
  <si>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(23rd </t>
    </r>
    <r>
      <rPr>
        <sz val="14"/>
        <color rgb="FF212121"/>
        <rFont val="Calibri"/>
        <family val="2"/>
        <scheme val="minor"/>
      </rPr>
      <t xml:space="preserve">Floor) </t>
    </r>
    <r>
      <rPr>
        <sz val="14"/>
        <rFont val="Calibri"/>
        <family val="2"/>
        <scheme val="minor"/>
      </rPr>
      <t>Centrepoint, Karachi</t>
    </r>
  </si>
  <si>
    <r>
      <rPr>
        <sz val="14"/>
        <color rgb="FF131313"/>
        <rFont val="Calibri"/>
        <family val="2"/>
        <scheme val="minor"/>
      </rPr>
      <t>QTY</t>
    </r>
  </si>
  <si>
    <r>
      <rPr>
        <b/>
        <sz val="14"/>
        <color rgb="FF080808"/>
        <rFont val="Calibri"/>
        <family val="2"/>
        <scheme val="minor"/>
      </rPr>
      <t>RATE</t>
    </r>
  </si>
  <si>
    <r>
      <rPr>
        <sz val="14"/>
        <color rgb="FF070707"/>
        <rFont val="Calibri"/>
        <family val="2"/>
        <scheme val="minor"/>
      </rPr>
      <t>Job.</t>
    </r>
  </si>
  <si>
    <r>
      <t>32</t>
    </r>
    <r>
      <rPr>
        <sz val="14"/>
        <color rgb="FF080808"/>
        <rFont val="Calibri"/>
        <family val="2"/>
        <scheme val="minor"/>
      </rPr>
      <t xml:space="preserve">mm </t>
    </r>
    <r>
      <rPr>
        <sz val="14"/>
        <rFont val="Calibri"/>
        <family val="2"/>
        <scheme val="minor"/>
      </rPr>
      <t>dia</t>
    </r>
  </si>
  <si>
    <r>
      <rPr>
        <sz val="14"/>
        <color rgb="FF080808"/>
        <rFont val="Calibri"/>
        <family val="2"/>
        <scheme val="minor"/>
      </rPr>
      <t>Rm</t>
    </r>
  </si>
  <si>
    <r>
      <rPr>
        <sz val="14"/>
        <color rgb="FF111111"/>
        <rFont val="Calibri"/>
        <family val="2"/>
        <scheme val="minor"/>
      </rPr>
      <t>No.</t>
    </r>
  </si>
  <si>
    <r>
      <rPr>
        <sz val="14"/>
        <rFont val="Calibri"/>
        <family val="2"/>
        <scheme val="minor"/>
      </rPr>
      <t xml:space="preserve">Supply,  installation  of  Aluminum  fabricated,  powder  coated Grills,  Diffusers  and  Registers  for  supply  air.  return  air, exhaust air </t>
    </r>
    <r>
      <rPr>
        <sz val="14"/>
        <color rgb="FF161616"/>
        <rFont val="Calibri"/>
        <family val="2"/>
        <scheme val="minor"/>
      </rPr>
      <t xml:space="preserve">&amp; </t>
    </r>
    <r>
      <rPr>
        <sz val="14"/>
        <rFont val="Calibri"/>
        <family val="2"/>
        <scheme val="minor"/>
      </rPr>
      <t xml:space="preserve">fresh air of different sizes (Grade A ), wooden frame,  supports  </t>
    </r>
    <r>
      <rPr>
        <sz val="14"/>
        <color rgb="FF0A0A0A"/>
        <rFont val="Calibri"/>
        <family val="2"/>
        <scheme val="minor"/>
      </rPr>
      <t xml:space="preserve">and  </t>
    </r>
    <r>
      <rPr>
        <sz val="14"/>
        <color rgb="FF080808"/>
        <rFont val="Calibri"/>
        <family val="2"/>
        <scheme val="minor"/>
      </rPr>
      <t xml:space="preserve">other  </t>
    </r>
    <r>
      <rPr>
        <sz val="14"/>
        <rFont val="Calibri"/>
        <family val="2"/>
        <scheme val="minor"/>
      </rPr>
      <t xml:space="preserve">accessories  etc.  complete  in  all respects ready to </t>
    </r>
    <r>
      <rPr>
        <i/>
        <sz val="14"/>
        <rFont val="Calibri"/>
        <family val="2"/>
        <scheme val="minor"/>
      </rPr>
      <t xml:space="preserve">operate  </t>
    </r>
    <r>
      <rPr>
        <sz val="14"/>
        <rFont val="Calibri"/>
        <family val="2"/>
        <scheme val="minor"/>
      </rPr>
      <t>as per specification,  drawings and as per instruction of Consultant.</t>
    </r>
  </si>
  <si>
    <r>
      <t>300</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300mm  Square Diffuser</t>
    </r>
  </si>
  <si>
    <r>
      <t xml:space="preserve">Supply </t>
    </r>
    <r>
      <rPr>
        <sz val="14"/>
        <color rgb="FF080808"/>
        <rFont val="Calibri"/>
        <family val="2"/>
        <scheme val="minor"/>
      </rPr>
      <t xml:space="preserve">&amp; </t>
    </r>
    <r>
      <rPr>
        <sz val="14"/>
        <rFont val="Calibri"/>
        <family val="2"/>
        <scheme val="minor"/>
      </rPr>
      <t>Return Air Grills</t>
    </r>
  </si>
  <si>
    <r>
      <rPr>
        <sz val="14"/>
        <color rgb="FF0C0C0C"/>
        <rFont val="Calibri"/>
        <family val="2"/>
        <scheme val="minor"/>
      </rPr>
      <t xml:space="preserve">450mm </t>
    </r>
    <r>
      <rPr>
        <sz val="14"/>
        <color rgb="FF262626"/>
        <rFont val="Calibri"/>
        <family val="2"/>
        <scheme val="minor"/>
      </rPr>
      <t xml:space="preserve">x </t>
    </r>
    <r>
      <rPr>
        <sz val="14"/>
        <rFont val="Calibri"/>
        <family val="2"/>
        <scheme val="minor"/>
      </rPr>
      <t>250mm</t>
    </r>
  </si>
  <si>
    <r>
      <rPr>
        <sz val="14"/>
        <color rgb="FF0F0F0F"/>
        <rFont val="Calibri"/>
        <family val="2"/>
        <scheme val="minor"/>
      </rPr>
      <t>Sqm</t>
    </r>
  </si>
  <si>
    <r>
      <rPr>
        <sz val="14"/>
        <color rgb="FF0F0F0F"/>
        <rFont val="Calibri"/>
        <family val="2"/>
        <scheme val="minor"/>
      </rPr>
      <t>Rm</t>
    </r>
  </si>
  <si>
    <r>
      <t xml:space="preserve">Supply  &amp; installation  of flexible duct including hangers,  jubilee clamp  complete in all respects  as per specification,  drawings </t>
    </r>
    <r>
      <rPr>
        <sz val="14"/>
        <color rgb="FF0A0A0A"/>
        <rFont val="Calibri"/>
        <family val="2"/>
        <scheme val="minor"/>
      </rPr>
      <t xml:space="preserve">&amp; </t>
    </r>
    <r>
      <rPr>
        <sz val="14"/>
        <rFont val="Calibri"/>
        <family val="2"/>
        <scheme val="minor"/>
      </rPr>
      <t>as per instruction of consultant.</t>
    </r>
  </si>
  <si>
    <r>
      <rPr>
        <sz val="14"/>
        <color rgb="FF080808"/>
        <rFont val="Calibri"/>
        <family val="2"/>
        <scheme val="minor"/>
      </rPr>
      <t>Job.</t>
    </r>
  </si>
  <si>
    <t>Thermometer 150mm Height Scale Type (w th Thermo well) 0 °C to 60 °C</t>
  </si>
  <si>
    <t>Pressure Gauge with  Ball Valve &amp; Siphon, Liquid filled
Dial t'/peran  e 0 psi to 100 psi. (l00mm dial Size)      </t>
  </si>
  <si>
    <t>2-Way Motorized Valve with Actuator (0-100% modulating)</t>
  </si>
  <si>
    <t>Digital  Decora1ive  Thermostat  Controller  (BMS  Interfacable with Ouct Mounted Sensor</t>
  </si>
  <si>
    <t>Control wiring from controller  to sensors, motorized  valve and
Power wiring up to 15’ radius</t>
  </si>
  <si>
    <t>Balancing Valve (with self sealing measuring nipples)</t>
  </si>
  <si>
    <t>Gate Valve</t>
  </si>
  <si>
    <t>SCH-40  M.S.(As  per  ASME  &amp;  API standard</t>
  </si>
  <si>
    <t>32mm dia</t>
  </si>
  <si>
    <t xml:space="preserve">Aluminum  foil  facing  fiber  glass  (24 kg/m3   density)   insulation </t>
  </si>
  <si>
    <t>FLEXIBLE DUCT 6"</t>
  </si>
  <si>
    <t>Description</t>
  </si>
  <si>
    <t>Unit</t>
  </si>
  <si>
    <t>Qty</t>
  </si>
  <si>
    <t>Nos</t>
  </si>
  <si>
    <t>RM</t>
  </si>
  <si>
    <t>23rd Floor</t>
  </si>
  <si>
    <t>22nd Floor</t>
  </si>
  <si>
    <t>MS Sch-40 seamless pipes</t>
  </si>
  <si>
    <t>Dia  32 mm          (Threaded fitting)</t>
  </si>
  <si>
    <t>Dia  25 mm          (Threaded fitting)</t>
  </si>
  <si>
    <t>Dia  40 mm          (Threaded fitting</t>
  </si>
  <si>
    <t>Dia  50 mm          (Threaded fitting)</t>
  </si>
  <si>
    <t>Dia  75 mm          (Welded joints fitting)</t>
  </si>
  <si>
    <t>Dia  65 mm          (Welded joints fitting)</t>
  </si>
  <si>
    <t>Dia  100 mm          (Welded joints fitting)</t>
  </si>
  <si>
    <t>Sprlnlder Heade
Sprinkler Upright type standard response K = 5.6 (Opening Temperature 68°C) </t>
  </si>
  <si>
    <t>Fire extinguishers with fixing acceeaorles.
Automatic fire extinguisher  (10 Kg. Dry Chemical Powder).</t>
  </si>
  <si>
    <t>Isolation Gate valve with matching flanges. Size. 100 mm</t>
  </si>
  <si>
    <t>Sprinkler Pendent type (concealed with face / cover plate) K=5.6 (Opening Temperature 57°C) </t>
  </si>
  <si>
    <t>NIL</t>
  </si>
  <si>
    <t>NOS</t>
  </si>
  <si>
    <t>HVAC Work at Bank Al-Habib (Cente Point)</t>
  </si>
  <si>
    <t>Fire Work at Bank Al-Habib (Cente Point)</t>
  </si>
  <si>
    <t>300mm x 300mm  Square Diffuser</t>
  </si>
  <si>
    <t>Supply &amp; Return Air Grills</t>
  </si>
  <si>
    <t>450mm x 250mm</t>
  </si>
  <si>
    <t>Butter Fly Dampers 6"</t>
  </si>
  <si>
    <t>375mm x 375mm  Square Diffuser</t>
  </si>
  <si>
    <t>Volume Control Damper in 16 SWG sheet metal.</t>
  </si>
  <si>
    <t>S S. wire Mesh with G.I Frame</t>
  </si>
  <si>
    <r>
      <rPr>
        <sz val="14"/>
        <rFont val="Calibri"/>
        <family val="2"/>
        <scheme val="minor"/>
      </rPr>
      <t xml:space="preserve">Supply  &amp;  installation  of  aluminum  foil  facing  fiber  glass  (24 kg/m3   density)   insulation   with   aluminum   threaded   </t>
    </r>
    <r>
      <rPr>
        <sz val="14"/>
        <color rgb="FF0A0A0A"/>
        <rFont val="Calibri"/>
        <family val="2"/>
        <scheme val="minor"/>
      </rPr>
      <t xml:space="preserve">tape, </t>
    </r>
    <r>
      <rPr>
        <sz val="14"/>
        <rFont val="Calibri"/>
        <family val="2"/>
        <scheme val="minor"/>
      </rPr>
      <t xml:space="preserve">protected with 8oz canvas cloth </t>
    </r>
    <r>
      <rPr>
        <sz val="14"/>
        <color rgb="FF0A0A0A"/>
        <rFont val="Calibri"/>
        <family val="2"/>
        <scheme val="minor"/>
      </rPr>
      <t xml:space="preserve">than </t>
    </r>
    <r>
      <rPr>
        <sz val="14"/>
        <rFont val="Calibri"/>
        <family val="2"/>
        <scheme val="minor"/>
      </rPr>
      <t xml:space="preserve">painted anti fungus paint, complete </t>
    </r>
    <r>
      <rPr>
        <sz val="14"/>
        <color rgb="FF181818"/>
        <rFont val="Calibri"/>
        <family val="2"/>
        <scheme val="minor"/>
      </rPr>
      <t xml:space="preserve">in </t>
    </r>
    <r>
      <rPr>
        <sz val="14"/>
        <rFont val="Calibri"/>
        <family val="2"/>
        <scheme val="minor"/>
      </rPr>
      <t xml:space="preserve">all respects ready to operate as per specification, drawings and as per instruction </t>
    </r>
    <r>
      <rPr>
        <sz val="14"/>
        <color rgb="FF080808"/>
        <rFont val="Calibri"/>
        <family val="2"/>
        <scheme val="minor"/>
      </rPr>
      <t xml:space="preserve">of </t>
    </r>
    <r>
      <rPr>
        <sz val="14"/>
        <rFont val="Calibri"/>
        <family val="2"/>
        <scheme val="minor"/>
      </rPr>
      <t xml:space="preserve">consultant.
</t>
    </r>
  </si>
  <si>
    <t>Supply  &amp;  istallation  of  uPVC  (Sch  40.)  drain pipe  insula1ed with 3/8" thick rubber foam insulation including clamps, bends, tees,  drain  plugs,  sockets,  protection  treatment,  PVC  tape wrapping. supports &amp; hangers  complete in all respects as per specifications, drawings &amp; as per instructions of Consultant.
25mm dia</t>
  </si>
  <si>
    <t>VAV-01</t>
  </si>
  <si>
    <r>
      <rPr>
        <sz val="14"/>
        <rFont val="Calibri"/>
        <family val="2"/>
        <scheme val="minor"/>
      </rPr>
      <t xml:space="preserve">Supply,  rigging,  lifting,  placement,   installation,   testing  and commissioning   of   Ventilation   Fans  as  per  mentioned   in schedule,  </t>
    </r>
    <r>
      <rPr>
        <i/>
        <sz val="14"/>
        <rFont val="Calibri"/>
        <family val="2"/>
        <scheme val="minor"/>
      </rPr>
      <t xml:space="preserve">including  </t>
    </r>
    <r>
      <rPr>
        <sz val="14"/>
        <rFont val="Calibri"/>
        <family val="2"/>
        <scheme val="minor"/>
      </rPr>
      <t xml:space="preserve">supply  &amp; installation  </t>
    </r>
    <r>
      <rPr>
        <sz val="14"/>
        <color rgb="FF1A1A1A"/>
        <rFont val="Calibri"/>
        <family val="2"/>
        <scheme val="minor"/>
      </rPr>
      <t xml:space="preserve">of  </t>
    </r>
    <r>
      <rPr>
        <sz val="14"/>
        <rFont val="Calibri"/>
        <family val="2"/>
        <scheme val="minor"/>
      </rPr>
      <t xml:space="preserve">vibration isolator, electrical  connection,   flexible  duct  connection  </t>
    </r>
    <r>
      <rPr>
        <sz val="14"/>
        <color rgb="FF1C1C1C"/>
        <rFont val="Calibri"/>
        <family val="2"/>
        <scheme val="minor"/>
      </rPr>
      <t xml:space="preserve">/  </t>
    </r>
    <r>
      <rPr>
        <sz val="14"/>
        <rFont val="Calibri"/>
        <family val="2"/>
        <scheme val="minor"/>
      </rPr>
      <t xml:space="preserve">connector, support  &amp; hangers compiete  in </t>
    </r>
    <r>
      <rPr>
        <sz val="14"/>
        <color rgb="FF0C0C0C"/>
        <rFont val="Calibri"/>
        <family val="2"/>
        <scheme val="minor"/>
      </rPr>
      <t xml:space="preserve">all </t>
    </r>
    <r>
      <rPr>
        <sz val="14"/>
        <rFont val="Calibri"/>
        <family val="2"/>
        <scheme val="minor"/>
      </rPr>
      <t xml:space="preserve">respects ready  </t>
    </r>
    <r>
      <rPr>
        <sz val="14"/>
        <color rgb="FF080808"/>
        <rFont val="Calibri"/>
        <family val="2"/>
        <scheme val="minor"/>
      </rPr>
      <t xml:space="preserve">to </t>
    </r>
    <r>
      <rPr>
        <sz val="14"/>
        <rFont val="Calibri"/>
        <family val="2"/>
        <scheme val="minor"/>
      </rPr>
      <t xml:space="preserve">operate as  per  drawings,   specification   and  as  </t>
    </r>
    <r>
      <rPr>
        <sz val="14"/>
        <color rgb="FF111111"/>
        <rFont val="Calibri"/>
        <family val="2"/>
        <scheme val="minor"/>
      </rPr>
      <t xml:space="preserve">per  </t>
    </r>
    <r>
      <rPr>
        <sz val="14"/>
        <rFont val="Calibri"/>
        <family val="2"/>
        <scheme val="minor"/>
      </rPr>
      <t xml:space="preserve">instruction   of consultant.
</t>
    </r>
  </si>
  <si>
    <t>TAF-01</t>
  </si>
  <si>
    <t>TAF-02</t>
  </si>
  <si>
    <t>TAF-03</t>
  </si>
  <si>
    <r>
      <rPr>
        <sz val="14"/>
        <rFont val="Calibri"/>
        <family val="2"/>
        <scheme val="minor"/>
      </rPr>
      <t xml:space="preserve">Cutting dismantling and shifting of the existing ACMV works as per  instruction  of  consuttant,  including  cleaning  the site  and shifting  the dismantled  parts / mater al to suitable place given </t>
    </r>
    <r>
      <rPr>
        <sz val="14"/>
        <color rgb="FF131313"/>
        <rFont val="Calibri"/>
        <family val="2"/>
        <scheme val="minor"/>
      </rPr>
      <t xml:space="preserve">by  </t>
    </r>
    <r>
      <rPr>
        <sz val="14"/>
        <rFont val="Calibri"/>
        <family val="2"/>
        <scheme val="minor"/>
      </rPr>
      <t xml:space="preserve">client  complete  in  ali  respects  ready  </t>
    </r>
    <r>
      <rPr>
        <sz val="14"/>
        <color rgb="FF080808"/>
        <rFont val="Calibri"/>
        <family val="2"/>
        <scheme val="minor"/>
      </rPr>
      <t xml:space="preserve">to  </t>
    </r>
    <r>
      <rPr>
        <sz val="14"/>
        <rFont val="Calibri"/>
        <family val="2"/>
        <scheme val="minor"/>
      </rPr>
      <t>operate  as  per
drawings and as per instruction of consu!tant.</t>
    </r>
  </si>
  <si>
    <t>ACMV  WorKs  i.e;   FCU,  Pipe,  Vlaves,   accessories,   duct, inulation etc complete job as reguired</t>
  </si>
  <si>
    <r>
      <rPr>
        <sz val="14"/>
        <rFont val="Calibri"/>
        <family val="2"/>
        <scheme val="minor"/>
      </rPr>
      <t xml:space="preserve">Supply  </t>
    </r>
    <r>
      <rPr>
        <sz val="14"/>
        <color rgb="FF0C0C0C"/>
        <rFont val="Calibri"/>
        <family val="2"/>
        <scheme val="minor"/>
      </rPr>
      <t xml:space="preserve">&amp;  </t>
    </r>
    <r>
      <rPr>
        <sz val="14"/>
        <rFont val="Calibri"/>
        <family val="2"/>
        <scheme val="minor"/>
      </rPr>
      <t xml:space="preserve">installation  of  valves  &amp;  accessories  for  FCU  with supports,  hangers,  flanges,  gas  kits,  nut  </t>
    </r>
    <r>
      <rPr>
        <sz val="14"/>
        <color rgb="FF0F0F0F"/>
        <rFont val="Calibri"/>
        <family val="2"/>
        <scheme val="minor"/>
      </rPr>
      <t xml:space="preserve">&amp;  </t>
    </r>
    <r>
      <rPr>
        <sz val="14"/>
        <rFont val="Calibri"/>
        <family val="2"/>
        <scheme val="minor"/>
      </rPr>
      <t xml:space="preserve">bolts  where  </t>
    </r>
    <r>
      <rPr>
        <sz val="14"/>
        <color rgb="FF0A0A0A"/>
        <rFont val="Calibri"/>
        <family val="2"/>
        <scheme val="minor"/>
      </rPr>
      <t xml:space="preserve">it </t>
    </r>
    <r>
      <rPr>
        <sz val="14"/>
        <rFont val="Calibri"/>
        <family val="2"/>
        <scheme val="minor"/>
      </rPr>
      <t xml:space="preserve">required,  etc.  complete  in all respects  as per specifications, drawings and as per instructions of consultant.
</t>
    </r>
  </si>
  <si>
    <r>
      <rPr>
        <sz val="14"/>
        <rFont val="Calibri"/>
        <family val="2"/>
        <scheme val="minor"/>
      </rPr>
      <t xml:space="preserve">Supply  &amp;  installation  of  SCH-40  M.S.(As  </t>
    </r>
    <r>
      <rPr>
        <sz val="14"/>
        <color rgb="FF050505"/>
        <rFont val="Calibri"/>
        <family val="2"/>
        <scheme val="minor"/>
      </rPr>
      <t xml:space="preserve">per  </t>
    </r>
    <r>
      <rPr>
        <sz val="14"/>
        <rFont val="Calibri"/>
        <family val="2"/>
        <scheme val="minor"/>
      </rPr>
      <t xml:space="preserve">ASME  &amp;  API standard, Heavy Quality </t>
    </r>
    <r>
      <rPr>
        <sz val="14"/>
        <color rgb="FF070707"/>
        <rFont val="Calibri"/>
        <family val="2"/>
        <scheme val="minor"/>
      </rPr>
      <t xml:space="preserve">with </t>
    </r>
    <r>
      <rPr>
        <sz val="14"/>
        <rFont val="Calibri"/>
        <family val="2"/>
        <scheme val="minor"/>
      </rPr>
      <t xml:space="preserve">standard SCH 40 </t>
    </r>
    <r>
      <rPr>
        <i/>
        <sz val="14"/>
        <rFont val="Calibri"/>
        <family val="2"/>
        <scheme val="minor"/>
      </rPr>
      <t xml:space="preserve">wall </t>
    </r>
    <r>
      <rPr>
        <sz val="14"/>
        <rFont val="Calibri"/>
        <family val="2"/>
        <scheme val="minor"/>
      </rPr>
      <t xml:space="preserve">thickness) pipes  &amp;  fitting  </t>
    </r>
    <r>
      <rPr>
        <sz val="14"/>
        <color rgb="FF0A0A0A"/>
        <rFont val="Calibri"/>
        <family val="2"/>
        <scheme val="minor"/>
      </rPr>
      <t xml:space="preserve">for  </t>
    </r>
    <r>
      <rPr>
        <sz val="14"/>
        <rFont val="Calibri"/>
        <family val="2"/>
        <scheme val="minor"/>
      </rPr>
      <t xml:space="preserve">chilled  </t>
    </r>
    <r>
      <rPr>
        <sz val="14"/>
        <color rgb="FF0F0F0F"/>
        <rFont val="Calibri"/>
        <family val="2"/>
        <scheme val="minor"/>
      </rPr>
      <t xml:space="preserve">&amp;  </t>
    </r>
    <r>
      <rPr>
        <sz val="14"/>
        <rFont val="Calibri"/>
        <family val="2"/>
        <scheme val="minor"/>
      </rPr>
      <t xml:space="preserve">cooling  water circulation  system complete with bends, tees, unions, sockets, specials, support, hangers </t>
    </r>
    <r>
      <rPr>
        <vertAlign val="superscript"/>
        <sz val="14"/>
        <rFont val="Calibri"/>
        <family val="2"/>
        <scheme val="minor"/>
      </rPr>
      <t xml:space="preserve"> </t>
    </r>
    <r>
      <rPr>
        <sz val="14"/>
        <rFont val="Calibri"/>
        <family val="2"/>
        <scheme val="minor"/>
      </rPr>
      <t xml:space="preserve">&amp;  anchors,  </t>
    </r>
    <r>
      <rPr>
        <sz val="14"/>
        <color rgb="FF0A0A0A"/>
        <rFont val="Calibri"/>
        <family val="2"/>
        <scheme val="minor"/>
      </rPr>
      <t xml:space="preserve">M.S.  </t>
    </r>
    <r>
      <rPr>
        <sz val="14"/>
        <rFont val="Calibri"/>
        <family val="2"/>
        <scheme val="minor"/>
      </rPr>
      <t xml:space="preserve">angle,  </t>
    </r>
    <r>
      <rPr>
        <sz val="14"/>
        <color rgb="FF080808"/>
        <rFont val="Calibri"/>
        <family val="2"/>
        <scheme val="minor"/>
      </rPr>
      <t xml:space="preserve">U  </t>
    </r>
    <r>
      <rPr>
        <sz val="14"/>
        <rFont val="Calibri"/>
        <family val="2"/>
        <scheme val="minor"/>
      </rPr>
      <t xml:space="preserve">channel,  roller  support, bolts,  rods,  clamps,  concrete  fasteners  </t>
    </r>
    <r>
      <rPr>
        <sz val="14"/>
        <color rgb="FF0C0C0C"/>
        <rFont val="Calibri"/>
        <family val="2"/>
        <scheme val="minor"/>
      </rPr>
      <t xml:space="preserve">etc  </t>
    </r>
    <r>
      <rPr>
        <sz val="14"/>
        <rFont val="Calibri"/>
        <family val="2"/>
        <scheme val="minor"/>
      </rPr>
      <t xml:space="preserve">as  requireo  </t>
    </r>
    <r>
      <rPr>
        <sz val="14"/>
        <color rgb="FF070707"/>
        <rFont val="Calibri"/>
        <family val="2"/>
        <scheme val="minor"/>
      </rPr>
      <t xml:space="preserve">to </t>
    </r>
    <r>
      <rPr>
        <sz val="14"/>
        <rFont val="Calibri"/>
        <family val="2"/>
        <scheme val="minor"/>
      </rPr>
      <t xml:space="preserve">complete </t>
    </r>
    <r>
      <rPr>
        <sz val="14"/>
        <color rgb="FF080808"/>
        <rFont val="Calibri"/>
        <family val="2"/>
        <scheme val="minor"/>
      </rPr>
      <t xml:space="preserve">in </t>
    </r>
    <r>
      <rPr>
        <sz val="14"/>
        <color rgb="FF0F0F0F"/>
        <rFont val="Calibri"/>
        <family val="2"/>
        <scheme val="minor"/>
      </rPr>
      <t xml:space="preserve">all </t>
    </r>
    <r>
      <rPr>
        <sz val="14"/>
        <rFont val="Calibri"/>
        <family val="2"/>
        <scheme val="minor"/>
      </rPr>
      <t xml:space="preserve">respects ready to operate </t>
    </r>
    <r>
      <rPr>
        <sz val="14"/>
        <color rgb="FF0F0F0F"/>
        <rFont val="Calibri"/>
        <family val="2"/>
        <scheme val="minor"/>
      </rPr>
      <t xml:space="preserve">as </t>
    </r>
    <r>
      <rPr>
        <sz val="14"/>
        <rFont val="Calibri"/>
        <family val="2"/>
        <scheme val="minor"/>
      </rPr>
      <t xml:space="preserve">per specification, drawings and as per instruction </t>
    </r>
    <r>
      <rPr>
        <sz val="14"/>
        <color rgb="FF0A0A0A"/>
        <rFont val="Calibri"/>
        <family val="2"/>
        <scheme val="minor"/>
      </rPr>
      <t xml:space="preserve">of </t>
    </r>
    <r>
      <rPr>
        <sz val="14"/>
        <rFont val="Calibri"/>
        <family val="2"/>
        <scheme val="minor"/>
      </rPr>
      <t xml:space="preserve">consultant.
</t>
    </r>
  </si>
  <si>
    <t>Supply  &amp;  installation  of  VAV  Boxes  as  per  mentioned  in schedule  with  digital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</si>
  <si>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r>
      <rPr>
        <sz val="14"/>
        <rFont val="Calibri"/>
        <family val="2"/>
        <scheme val="minor"/>
      </rPr>
      <t xml:space="preserve">Supply  &amp;  </t>
    </r>
    <r>
      <rPr>
        <i/>
        <sz val="14"/>
        <rFont val="Calibri"/>
        <family val="2"/>
        <scheme val="minor"/>
      </rPr>
      <t xml:space="preserve">installation   </t>
    </r>
    <r>
      <rPr>
        <sz val="14"/>
        <rFont val="Calibri"/>
        <family val="2"/>
        <scheme val="minor"/>
      </rPr>
      <t xml:space="preserve">of  adhesive  20mm  thick  rubber  foam (XLPE) insulation </t>
    </r>
    <r>
      <rPr>
        <sz val="14"/>
        <color rgb="FF111111"/>
        <rFont val="Calibri"/>
        <family val="2"/>
        <scheme val="minor"/>
      </rPr>
      <t xml:space="preserve">with </t>
    </r>
    <r>
      <rPr>
        <sz val="14"/>
        <rFont val="Calibri"/>
        <family val="2"/>
        <scheme val="minor"/>
      </rPr>
      <t xml:space="preserve">aluminum </t>
    </r>
    <r>
      <rPr>
        <sz val="14"/>
        <color rgb="FF0E0E0E"/>
        <rFont val="Calibri"/>
        <family val="2"/>
        <scheme val="minor"/>
      </rPr>
      <t xml:space="preserve">foil </t>
    </r>
    <r>
      <rPr>
        <sz val="14"/>
        <rFont val="Calibri"/>
        <family val="2"/>
        <scheme val="minor"/>
      </rPr>
      <t xml:space="preserve">over supply  &amp; return duct and  plenums  (except  toilet  exhaust  duct),  complete  </t>
    </r>
    <r>
      <rPr>
        <sz val="14"/>
        <color rgb="FF0A0A0A"/>
        <rFont val="Calibri"/>
        <family val="2"/>
        <scheme val="minor"/>
      </rPr>
      <t xml:space="preserve">in  </t>
    </r>
    <r>
      <rPr>
        <sz val="14"/>
        <rFont val="Calibri"/>
        <family val="2"/>
        <scheme val="minor"/>
      </rPr>
      <t xml:space="preserve">al respects ready to operate as per specification, drawings and aser instruction, </t>
    </r>
    <r>
      <rPr>
        <sz val="14"/>
        <color rgb="FF0C0C0C"/>
        <rFont val="Calibri"/>
        <family val="2"/>
        <scheme val="minor"/>
      </rPr>
      <t xml:space="preserve">of </t>
    </r>
    <r>
      <rPr>
        <sz val="14"/>
        <rFont val="Calibri"/>
        <family val="2"/>
        <scheme val="minor"/>
      </rPr>
      <t>consultant</t>
    </r>
  </si>
  <si>
    <t>Supply  &amp; installation  of acoustcal duct sound  liner adhesive with 12mm  thick  in supply  air duct  complete  in  all  respects ready  to  operate  as  per  specification,  drawings  and  as per istruction of consultant.</t>
  </si>
  <si>
    <r>
      <t xml:space="preserve">S S. wire Mesh </t>
    </r>
    <r>
      <rPr>
        <sz val="14"/>
        <color rgb="FF0A0A0A"/>
        <rFont val="Calibri"/>
        <family val="2"/>
        <scheme val="minor"/>
      </rPr>
      <t xml:space="preserve">with </t>
    </r>
    <r>
      <rPr>
        <sz val="14"/>
        <color rgb="FF0F0F0F"/>
        <rFont val="Calibri"/>
        <family val="2"/>
        <scheme val="minor"/>
      </rPr>
      <t>G.</t>
    </r>
    <r>
      <rPr>
        <sz val="14"/>
        <color rgb="FF080808"/>
        <rFont val="Calibri"/>
        <family val="2"/>
        <scheme val="minor"/>
      </rPr>
      <t xml:space="preserve">I </t>
    </r>
    <r>
      <rPr>
        <sz val="14"/>
        <rFont val="Calibri"/>
        <family val="2"/>
        <scheme val="minor"/>
      </rPr>
      <t>Frame</t>
    </r>
  </si>
  <si>
    <r>
      <rPr>
        <sz val="14"/>
        <rFont val="Calibri"/>
        <family val="2"/>
        <scheme val="minor"/>
      </rPr>
      <t xml:space="preserve">Supply </t>
    </r>
    <r>
      <rPr>
        <sz val="14"/>
        <color rgb="FF0A0A0A"/>
        <rFont val="Calibri"/>
        <family val="2"/>
        <scheme val="minor"/>
      </rPr>
      <t xml:space="preserve">&amp; </t>
    </r>
    <r>
      <rPr>
        <sz val="14"/>
        <rFont val="Calibri"/>
        <family val="2"/>
        <scheme val="minor"/>
      </rPr>
      <t xml:space="preserve">installation of butterfly damper for above flexible duct with  gas  bits,  nut  bolts,  complete  </t>
    </r>
    <r>
      <rPr>
        <sz val="14"/>
        <color rgb="FF111111"/>
        <rFont val="Calibri"/>
        <family val="2"/>
        <scheme val="minor"/>
      </rPr>
      <t xml:space="preserve">in  </t>
    </r>
    <r>
      <rPr>
        <sz val="14"/>
        <rFont val="Calibri"/>
        <family val="2"/>
        <scheme val="minor"/>
      </rPr>
      <t xml:space="preserve">all  respects,  ready  to erLal te   s per specification,  drawings  &amp; as per </t>
    </r>
    <r>
      <rPr>
        <sz val="14"/>
        <color rgb="FF0A0A0A"/>
        <rFont val="Calibri"/>
        <family val="2"/>
        <scheme val="minor"/>
      </rPr>
      <t xml:space="preserve">instruction  </t>
    </r>
    <r>
      <rPr>
        <sz val="14"/>
        <rFont val="Calibri"/>
        <family val="2"/>
        <scheme val="minor"/>
      </rPr>
      <t>of the consultant</t>
    </r>
  </si>
  <si>
    <r>
      <rPr>
        <sz val="14"/>
        <rFont val="Calibri"/>
        <family val="2"/>
        <scheme val="minor"/>
      </rPr>
      <t xml:space="preserve">Supply, Installation  of Volume Control Damper </t>
    </r>
    <r>
      <rPr>
        <sz val="14"/>
        <color rgb="FF181818"/>
        <rFont val="Calibri"/>
        <family val="2"/>
        <scheme val="minor"/>
      </rPr>
      <t xml:space="preserve">in </t>
    </r>
    <r>
      <rPr>
        <sz val="14"/>
        <rFont val="Calibri"/>
        <family val="2"/>
        <scheme val="minor"/>
      </rPr>
      <t>16 SWG   G.</t>
    </r>
    <r>
      <rPr>
        <sz val="14"/>
        <color rgb="FF070707"/>
        <rFont val="Calibri"/>
        <family val="2"/>
        <scheme val="minor"/>
      </rPr>
      <t xml:space="preserve">I </t>
    </r>
    <r>
      <rPr>
        <sz val="14"/>
        <rFont val="Calibri"/>
        <family val="2"/>
        <scheme val="minor"/>
      </rPr>
      <t xml:space="preserve">sheet  metal  </t>
    </r>
    <r>
      <rPr>
        <sz val="14"/>
        <color rgb="FF080808"/>
        <rFont val="Calibri"/>
        <family val="2"/>
        <scheme val="minor"/>
      </rPr>
      <t xml:space="preserve">with  </t>
    </r>
    <r>
      <rPr>
        <sz val="14"/>
        <rFont val="Calibri"/>
        <family val="2"/>
        <scheme val="minor"/>
      </rPr>
      <t xml:space="preserve">gaskets,  </t>
    </r>
    <r>
      <rPr>
        <sz val="14"/>
        <color rgb="FF0F0F0F"/>
        <rFont val="Calibri"/>
        <family val="2"/>
        <scheme val="minor"/>
      </rPr>
      <t>n</t>
    </r>
    <r>
      <rPr>
        <sz val="14"/>
        <color rgb="FF0C0C0C"/>
        <rFont val="Calibri"/>
        <family val="2"/>
        <scheme val="minor"/>
      </rPr>
      <t xml:space="preserve">ut  </t>
    </r>
    <r>
      <rPr>
        <sz val="14"/>
        <rFont val="Calibri"/>
        <family val="2"/>
        <scheme val="minor"/>
      </rPr>
      <t xml:space="preserve">bolts,  etc,  complete  </t>
    </r>
    <r>
      <rPr>
        <sz val="14"/>
        <color rgb="FF0F0F0F"/>
        <rFont val="Calibri"/>
        <family val="2"/>
        <scheme val="minor"/>
      </rPr>
      <t xml:space="preserve">in  </t>
    </r>
    <r>
      <rPr>
        <sz val="14"/>
        <rFont val="Calibri"/>
        <family val="2"/>
        <scheme val="minor"/>
      </rPr>
      <t xml:space="preserve">all respects </t>
    </r>
    <r>
      <rPr>
        <sz val="14"/>
        <color rgb="FF080808"/>
        <rFont val="Calibri"/>
        <family val="2"/>
        <scheme val="minor"/>
      </rPr>
      <t xml:space="preserve">ready  </t>
    </r>
    <r>
      <rPr>
        <sz val="14"/>
        <rFont val="Calibri"/>
        <family val="2"/>
        <scheme val="minor"/>
      </rPr>
      <t xml:space="preserve">to operate as per specification,  drawings  and as </t>
    </r>
    <r>
      <rPr>
        <sz val="14"/>
        <color rgb="FF3D3D3D"/>
        <rFont val="Calibri"/>
        <family val="2"/>
        <scheme val="minor"/>
      </rPr>
      <t xml:space="preserve">ger </t>
    </r>
    <r>
      <rPr>
        <sz val="14"/>
        <rFont val="Calibri"/>
        <family val="2"/>
        <scheme val="minor"/>
      </rPr>
      <t>instruction of consultant</t>
    </r>
    <r>
      <rPr>
        <u/>
        <sz val="14"/>
        <rFont val="Calibri"/>
        <family val="2"/>
        <scheme val="minor"/>
      </rPr>
      <t xml:space="preserve">
</t>
    </r>
    <r>
      <rPr>
        <sz val="14"/>
        <rFont val="Calibri"/>
        <family val="2"/>
        <scheme val="minor"/>
      </rPr>
      <t/>
    </r>
  </si>
  <si>
    <t>Painting  &amp; Identification  work  on supports,  hangers  platfom of condensing units etc complete in all respects witn one coat of ICI make  Red lead  oxide primer  &amp; two coats of ICI make enamel paint complete in all respects ready to operate as per drawings, specification, instruction and approval of Consuttant.</t>
  </si>
  <si>
    <t>Unloading,  installation,  testing  and commissioning  of (Owner Supplled)  of fan coil units of different  capacities  complete in all   respects,    ready    to   operate   including   suppIy   and insatallation  of  all accessories,  supports.  hanger steel base, vibration  isolators,  including  interconnecting  power  &amp;  control wiring  (terminal  connection)  with  inlet  &amp;  outlet  chilled  water connections,  drain connection,  flexible rubber duct connect on
/ connector  etc.  complete  in all respects ready  to operate  as per schedule, specification, drawings and as per instruction  of  consultant.
DFCU-01</t>
  </si>
  <si>
    <t>Pressure Gauge with  Ball Valve &amp; Siphon, Liquid filled Dial type range
0 psi to 100 psi. (100mm dial Size)      </t>
  </si>
  <si>
    <t>VAV-05</t>
  </si>
  <si>
    <t>VAV-06</t>
  </si>
  <si>
    <t>VAV-07</t>
  </si>
  <si>
    <t>VAV-08</t>
  </si>
  <si>
    <t>VAV-09</t>
  </si>
  <si>
    <t>VAV-10</t>
  </si>
  <si>
    <t>VAV-11</t>
  </si>
  <si>
    <t>VAV-12</t>
  </si>
  <si>
    <t>VAV-13</t>
  </si>
  <si>
    <t>VAV-14</t>
  </si>
  <si>
    <t>VAV-15</t>
  </si>
  <si>
    <t>VAV-16</t>
  </si>
  <si>
    <t>VAV-17</t>
  </si>
  <si>
    <t>Supply, fabrication and installation of  machine made G.I sheet metal duct different sections supply, return, fresh &amp; exhaust air including plenums, splitter dampers, guide vanes, flexbile duct connector / connections, access doors, transformation, plenem chambers, wooden frames, anchors, supports &amp; hangers complete in all respect ready to operate as per drawings, specification, instruction and approval of consultant.</t>
  </si>
  <si>
    <t>Linear Slots 6,000 Series</t>
  </si>
  <si>
    <t>Testing &amp; commissioning of the  system   (from   independent   agency)   complete   in   all respects   inc!ud ng   air   measurement   &amp;   balancing,   temp, pressure  &amp; electrical  data  of related equipment etc. complete in all respects ready  to operate as per specification, drawings and as get instruction of Consultant.</t>
  </si>
  <si>
    <t>Making  of  Shop  drawings  on  Auto  CAD  (latest  version)  with section details, equipment foundation details and Making of as built drawings, documentatin technical / operational manual &amp; LOG book for each equipment complete in all respect as per specification, drawings and as per instruction of Consultant.</t>
  </si>
  <si>
    <t>TAF-04</t>
  </si>
  <si>
    <t>TAF-05</t>
  </si>
  <si>
    <r>
      <t>375</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375mm  Square Diffuser</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</si>
  <si>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(23rd </t>
    </r>
    <r>
      <rPr>
        <b/>
        <sz val="12"/>
        <color rgb="FF282828"/>
        <rFont val="Calibri"/>
        <family val="2"/>
        <scheme val="minor"/>
      </rPr>
      <t xml:space="preserve">Floor)
</t>
    </r>
    <r>
      <rPr>
        <sz val="9.5"/>
        <rFont val="Calibri"/>
        <family val="2"/>
        <scheme val="minor"/>
      </rPr>
      <t>Center Point Tower, Karachi.</t>
    </r>
  </si>
  <si>
    <t>S.No.</t>
  </si>
  <si>
    <t>Amount</t>
  </si>
  <si>
    <r>
      <rPr>
        <b/>
        <sz val="12"/>
        <color rgb="FF464646"/>
        <rFont val="Calibri"/>
        <family val="2"/>
        <scheme val="minor"/>
      </rPr>
      <t>UnN</t>
    </r>
  </si>
  <si>
    <r>
      <rPr>
        <b/>
        <sz val="12"/>
        <color rgb="FF676767"/>
        <rFont val="Calibri"/>
        <family val="2"/>
        <scheme val="minor"/>
      </rPr>
      <t>Qty</t>
    </r>
  </si>
  <si>
    <r>
      <rPr>
        <b/>
        <sz val="12"/>
        <color rgb="FF565656"/>
        <rFont val="Calibri"/>
        <family val="2"/>
        <scheme val="minor"/>
      </rPr>
      <t>Material</t>
    </r>
  </si>
  <si>
    <r>
      <rPr>
        <b/>
        <sz val="12"/>
        <color rgb="FF0A0A0A"/>
        <rFont val="Calibri"/>
        <family val="2"/>
        <scheme val="minor"/>
      </rPr>
      <t>Labour</t>
    </r>
  </si>
  <si>
    <r>
      <rPr>
        <b/>
        <sz val="12"/>
        <color rgb="FF232323"/>
        <rFont val="Calibri"/>
        <family val="2"/>
        <scheme val="minor"/>
      </rPr>
      <t xml:space="preserve">Tool
</t>
    </r>
    <r>
      <rPr>
        <b/>
        <sz val="12"/>
        <color rgb="FF313131"/>
        <rFont val="Calibri"/>
        <family val="2"/>
        <scheme val="minor"/>
      </rPr>
      <t>Amount</t>
    </r>
  </si>
  <si>
    <r>
      <rPr>
        <b/>
        <sz val="12"/>
        <color rgb="FF3F3F3F"/>
        <rFont val="Calibri"/>
        <family val="2"/>
        <scheme val="minor"/>
      </rPr>
      <t>Rate</t>
    </r>
  </si>
  <si>
    <r>
      <rPr>
        <b/>
        <sz val="12"/>
        <color rgb="FF181818"/>
        <rFont val="Calibri"/>
        <family val="2"/>
        <scheme val="minor"/>
      </rPr>
      <t>Amount</t>
    </r>
  </si>
  <si>
    <r>
      <rPr>
        <b/>
        <sz val="12"/>
        <color rgb="FF363636"/>
        <rFont val="Calibri"/>
        <family val="2"/>
        <scheme val="minor"/>
      </rPr>
      <t>Rate</t>
    </r>
  </si>
  <si>
    <r>
      <rPr>
        <sz val="12"/>
        <color rgb="FF232323"/>
        <rFont val="Calibri"/>
        <family val="2"/>
        <scheme val="minor"/>
      </rPr>
      <t xml:space="preserve">1
</t>
    </r>
    <r>
      <rPr>
        <sz val="12"/>
        <rFont val="Calibri"/>
        <family val="2"/>
        <scheme val="minor"/>
      </rPr>
      <t>1.1
2
2.1
2.2
2.3
2.4
2.5
2.6
2.7
3
3.1
3.2</t>
    </r>
  </si>
  <si>
    <r>
      <rPr>
        <b/>
        <sz val="12"/>
        <color rgb="FF1A1A1A"/>
        <rFont val="Calibri"/>
        <family val="2"/>
        <scheme val="minor"/>
      </rPr>
      <t xml:space="preserve">FIRE </t>
    </r>
    <r>
      <rPr>
        <b/>
        <sz val="12"/>
        <color rgb="FF131313"/>
        <rFont val="Calibri"/>
        <family val="2"/>
        <scheme val="minor"/>
      </rPr>
      <t xml:space="preserve">FIGHTING </t>
    </r>
    <r>
      <rPr>
        <b/>
        <sz val="12"/>
        <color rgb="FF161616"/>
        <rFont val="Calibri"/>
        <family val="2"/>
        <scheme val="minor"/>
      </rPr>
      <t xml:space="preserve">SERVICES
</t>
    </r>
    <r>
      <rPr>
        <sz val="12"/>
        <rFont val="Calibri"/>
        <family val="2"/>
        <scheme val="minor"/>
      </rPr>
      <t xml:space="preserve">Supply,   installation,    testing    &amp;    commissioning    of    fire suppression  system  including  </t>
    </r>
    <r>
      <rPr>
        <sz val="12"/>
        <color rgb="FF0A0A0A"/>
        <rFont val="Calibri"/>
        <family val="2"/>
        <scheme val="minor"/>
      </rPr>
      <t xml:space="preserve">all  </t>
    </r>
    <r>
      <rPr>
        <sz val="12"/>
        <rFont val="Calibri"/>
        <family val="2"/>
        <scheme val="minor"/>
      </rPr>
      <t xml:space="preserve">equipment,  pipe  works and  accessories   ready  to  operate  as  per  specifications, </t>
    </r>
    <r>
      <rPr>
        <u/>
        <sz val="12"/>
        <rFont val="Calibri"/>
        <family val="2"/>
        <scheme val="minor"/>
      </rPr>
      <t>draw</t>
    </r>
    <r>
      <rPr>
        <sz val="12"/>
        <rFont val="Calibri"/>
        <family val="2"/>
        <scheme val="minor"/>
      </rPr>
      <t>ings and instru</t>
    </r>
    <r>
      <rPr>
        <u/>
        <sz val="12"/>
        <rFont val="Calibri"/>
        <family val="2"/>
        <scheme val="minor"/>
      </rPr>
      <t>ctio</t>
    </r>
    <r>
      <rPr>
        <sz val="12"/>
        <rFont val="Calibri"/>
        <family val="2"/>
        <scheme val="minor"/>
      </rPr>
      <t xml:space="preserve">ns </t>
    </r>
    <r>
      <rPr>
        <sz val="12"/>
        <color rgb="FF0C0C0C"/>
        <rFont val="Calibri"/>
        <family val="2"/>
        <scheme val="minor"/>
      </rPr>
      <t xml:space="preserve">of </t>
    </r>
    <r>
      <rPr>
        <sz val="12"/>
        <rFont val="Calibri"/>
        <family val="2"/>
        <scheme val="minor"/>
      </rPr>
      <t xml:space="preserve">consultants.
Cutting dismantling  and  shifting  of </t>
    </r>
    <r>
      <rPr>
        <sz val="12"/>
        <color rgb="FF181818"/>
        <rFont val="Calibri"/>
        <family val="2"/>
        <scheme val="minor"/>
      </rPr>
      <t xml:space="preserve">the </t>
    </r>
    <r>
      <rPr>
        <sz val="12"/>
        <rFont val="Calibri"/>
        <family val="2"/>
        <scheme val="minor"/>
      </rPr>
      <t xml:space="preserve">existing  fire fighting works  as  per  instruction  of  consultant,  including  cleaning the  site  and  shifting  </t>
    </r>
    <r>
      <rPr>
        <sz val="12"/>
        <color rgb="FF0C0C0C"/>
        <rFont val="Calibri"/>
        <family val="2"/>
        <scheme val="minor"/>
      </rPr>
      <t xml:space="preserve">the  </t>
    </r>
    <r>
      <rPr>
        <sz val="12"/>
        <rFont val="Calibri"/>
        <family val="2"/>
        <scheme val="minor"/>
      </rPr>
      <t>dismantled   parts  /  material  to suitable place given by client complete in all respects ready to   operate   as   per   drawings   and   as  per   instruction   of
consultant.</t>
    </r>
  </si>
  <si>
    <r>
      <rPr>
        <sz val="12"/>
        <rFont val="Calibri"/>
        <family val="2"/>
        <scheme val="minor"/>
      </rPr>
      <t xml:space="preserve">Fire   Fighting    Works    </t>
    </r>
    <r>
      <rPr>
        <sz val="12"/>
        <color rgb="FF0F0F0F"/>
        <rFont val="Calibri"/>
        <family val="2"/>
        <scheme val="minor"/>
      </rPr>
      <t xml:space="preserve">i.e;    </t>
    </r>
    <r>
      <rPr>
        <sz val="12"/>
        <rFont val="Calibri"/>
        <family val="2"/>
        <scheme val="minor"/>
      </rPr>
      <t>Pipe,    Valves,   accessories, sprinklers etc complete job as required, (except risers</t>
    </r>
    <r>
      <rPr>
        <sz val="12"/>
        <color rgb="FF4B4B4B"/>
        <rFont val="Calibri"/>
        <family val="2"/>
        <scheme val="minor"/>
      </rPr>
      <t>)</t>
    </r>
  </si>
  <si>
    <r>
      <rPr>
        <sz val="12"/>
        <rFont val="Calibri"/>
        <family val="2"/>
        <scheme val="minor"/>
      </rPr>
      <t xml:space="preserve">MS Sch-40 seamless pipes including all specials fittings UL listed  </t>
    </r>
    <r>
      <rPr>
        <sz val="12"/>
        <color rgb="FF0E0E0E"/>
        <rFont val="Calibri"/>
        <family val="2"/>
        <scheme val="minor"/>
      </rPr>
      <t xml:space="preserve">&amp;  </t>
    </r>
    <r>
      <rPr>
        <sz val="12"/>
        <color rgb="FF0C0C0C"/>
        <rFont val="Calibri"/>
        <family val="2"/>
        <scheme val="minor"/>
      </rPr>
      <t xml:space="preserve">FM  </t>
    </r>
    <r>
      <rPr>
        <sz val="12"/>
        <rFont val="Calibri"/>
        <family val="2"/>
        <scheme val="minor"/>
      </rPr>
      <t>approved,  threaded.   welded   joints,   flexible pipe.   flanges,   coupling,   masking   plates,   bends,   tees, clamps,  supports  and  hangers,  sleeves,  masking  plates chiseling,   cutting   holes,   making   good   where   required, painting and protection treatment  etc.</t>
    </r>
  </si>
  <si>
    <t>Dia  100 mm         (Welded joints fitting)</t>
  </si>
  <si>
    <r>
      <rPr>
        <b/>
        <sz val="12"/>
        <color rgb="FF000000"/>
        <rFont val="Calibri"/>
        <family val="2"/>
        <scheme val="minor"/>
      </rPr>
      <t>Sprinkler Heads</t>
    </r>
    <r>
      <rPr>
        <sz val="12"/>
        <color rgb="FF000000"/>
        <rFont val="Calibri"/>
        <family val="2"/>
        <scheme val="minor"/>
      </rPr>
      <t xml:space="preserve">
Sprinkler Upright type standard response K = 5.6 (Opening Temperature 68°C) </t>
    </r>
  </si>
  <si>
    <r>
      <rPr>
        <b/>
        <sz val="12"/>
        <color rgb="FF000000"/>
        <rFont val="Calibri"/>
        <family val="2"/>
        <scheme val="minor"/>
      </rPr>
      <t>Fire extinguishers with fixing accessories.</t>
    </r>
    <r>
      <rPr>
        <sz val="12"/>
        <color rgb="FF000000"/>
        <rFont val="Calibri"/>
        <family val="2"/>
        <scheme val="minor"/>
      </rPr>
      <t xml:space="preserve">
Automatic fire extinguisher  (10 Kg. Dry Chemical Powder).</t>
    </r>
  </si>
  <si>
    <t>Isolation Gate valve with matching flanges.
Size. 100 mm</t>
  </si>
  <si>
    <t>Painting,  identification and tagging  to the installations  and equipments.</t>
  </si>
  <si>
    <t>Flushing of entire fire pipe work according to (NFPA-13).</t>
  </si>
  <si>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r>
      <rPr>
        <sz val="12"/>
        <rFont val="Calibri"/>
        <family val="2"/>
        <scheme val="minor"/>
      </rPr>
      <t/>
    </r>
  </si>
  <si>
    <t>Testing,    and    commissioning    of    entire    fire    fighting installation as per Consultant’s approval.</t>
  </si>
  <si>
    <r>
      <rPr>
        <b/>
        <sz val="14"/>
        <color rgb="FF0A0A0A"/>
        <rFont val="Calibri"/>
        <family val="2"/>
        <scheme val="minor"/>
      </rPr>
      <t xml:space="preserve">Total </t>
    </r>
    <r>
      <rPr>
        <b/>
        <sz val="14"/>
        <color rgb="FF131313"/>
        <rFont val="Calibri"/>
        <family val="2"/>
        <scheme val="minor"/>
      </rPr>
      <t xml:space="preserve">Cost </t>
    </r>
    <r>
      <rPr>
        <b/>
        <sz val="14"/>
        <color rgb="FF5B5B5B"/>
        <rFont val="Calibri"/>
        <family val="2"/>
        <scheme val="minor"/>
      </rPr>
      <t xml:space="preserve">of </t>
    </r>
    <r>
      <rPr>
        <b/>
        <sz val="14"/>
        <rFont val="Calibri"/>
        <family val="2"/>
        <scheme val="minor"/>
      </rPr>
      <t>FSS Rs.</t>
    </r>
  </si>
  <si>
    <t>No</t>
  </si>
  <si>
    <t>Supply and installation of Fire Stop material (for passive fire fighting / smoke barrier) in all openings and penetrations, either in slab or wall complete in all respect ready as per fire stopper recommended material and as per instructiuon of consultant.</t>
  </si>
  <si>
    <r>
      <rPr>
        <b/>
        <sz val="12"/>
        <color rgb="FF000000"/>
        <rFont val="Calibri"/>
        <family val="2"/>
        <scheme val="minor"/>
      </rPr>
      <t>Sprinkler Heads</t>
    </r>
    <r>
      <rPr>
        <sz val="12"/>
        <color rgb="FF000000"/>
        <rFont val="Calibri"/>
        <family val="2"/>
        <scheme val="minor"/>
      </rPr>
      <t xml:space="preserve">
Sprinkler Pendent type (concealed with face / cover plate) K=5.6 (Opening Temperature 57°C) </t>
    </r>
  </si>
  <si>
    <r>
      <rPr>
        <sz val="12"/>
        <color rgb="FF757575"/>
        <rFont val="Calibri"/>
        <family val="2"/>
        <scheme val="minor"/>
      </rPr>
      <t>”</t>
    </r>
  </si>
  <si>
    <r>
      <rPr>
        <sz val="18"/>
        <color rgb="FF0F0F0F"/>
        <rFont val="Calibri"/>
        <family val="2"/>
        <scheme val="minor"/>
      </rPr>
      <t xml:space="preserve">Total </t>
    </r>
    <r>
      <rPr>
        <sz val="18"/>
        <rFont val="Calibri"/>
        <family val="2"/>
        <scheme val="minor"/>
      </rPr>
      <t>Cost of Works Rs.</t>
    </r>
  </si>
  <si>
    <r>
      <rPr>
        <sz val="11"/>
        <color rgb="FF757575"/>
        <rFont val="Calibri"/>
        <family val="2"/>
        <scheme val="minor"/>
      </rPr>
      <t>”</t>
    </r>
  </si>
  <si>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</si>
  <si>
    <t>Bank Al-Habib Limited</t>
  </si>
  <si>
    <t>HVAC &amp; Fire Fighting Work</t>
  </si>
  <si>
    <t>22nd &amp; 23rd Floor Centerpoint Karachi</t>
  </si>
  <si>
    <t>SUMMARY OF BILL OF QUANTITIES</t>
  </si>
  <si>
    <t>S.No</t>
  </si>
  <si>
    <t xml:space="preserve">Material </t>
  </si>
  <si>
    <t>Labour</t>
  </si>
  <si>
    <t xml:space="preserve">Total Amount HVAC </t>
  </si>
  <si>
    <t>Total Amount Fire Fighting</t>
  </si>
  <si>
    <t xml:space="preserve">Grand Total Amount </t>
  </si>
  <si>
    <t>HVAC 22nd Floor</t>
  </si>
  <si>
    <t>HVAC 23rd Floor</t>
  </si>
  <si>
    <t>Fire Fighting 22nd Floor</t>
  </si>
  <si>
    <t>Fire Fighting 23rd Floor</t>
  </si>
  <si>
    <r>
      <rPr>
        <b/>
        <sz val="14"/>
        <color rgb="FF0F0F0F"/>
        <rFont val="Calibri"/>
        <family val="2"/>
        <scheme val="minor"/>
      </rPr>
      <t xml:space="preserve">Total </t>
    </r>
    <r>
      <rPr>
        <b/>
        <sz val="14"/>
        <rFont val="Calibri"/>
        <family val="2"/>
        <scheme val="minor"/>
      </rPr>
      <t>Coat of Works Rs.</t>
    </r>
  </si>
  <si>
    <t>22 floor</t>
  </si>
  <si>
    <t>23rd floor</t>
  </si>
  <si>
    <t>only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</si>
</sst>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00" x14ac:knownFonts="1">
    <font>
      <sz val="10"/>
      <color rgb="FF000000"/>
      <name val="Times New Roman"/>
      <charset val="204"/>
    </font>
    <font>
      <sz val="14"/>
      <color rgb="FF000000"/>
      <name val="Calibri"/>
      <family val="2"/>
      <scheme val="minor"/>
    </font>
    <font>
      <b/>
      <sz val="14"/>
      <color rgb="FF1A1A1A"/>
      <name val="Calibri"/>
      <family val="2"/>
      <scheme val="minor"/>
    </font>
    <font>
      <b/>
      <sz val="14"/>
      <color rgb="FF3B3B3B"/>
      <name val="Calibri"/>
      <family val="2"/>
      <scheme val="minor"/>
    </font>
    <font>
      <b/>
      <sz val="14"/>
      <color rgb="FF010101"/>
      <name val="Calibri"/>
      <family val="2"/>
      <scheme val="minor"/>
    </font>
    <font>
      <sz val="14"/>
      <name val="Calibri"/>
      <family val="2"/>
      <scheme val="minor"/>
    </font>
    <font>
      <sz val="14"/>
      <color rgb="FF3A3A3A"/>
      <name val="Calibri"/>
      <family val="2"/>
      <scheme val="minor"/>
    </font>
    <font>
      <sz val="14"/>
      <color rgb="FF2F2F2F"/>
      <name val="Calibri"/>
      <family val="2"/>
      <scheme val="minor"/>
    </font>
    <font>
      <sz val="14"/>
      <color rgb="FF2A2A2A"/>
      <name val="Calibri"/>
      <family val="2"/>
      <scheme val="minor"/>
    </font>
    <font>
      <sz val="14"/>
      <color rgb="FF0F0F0F"/>
      <name val="Calibri"/>
      <family val="2"/>
      <scheme val="minor"/>
    </font>
    <font>
      <sz val="14"/>
      <color rgb="FF212121"/>
      <name val="Calibri"/>
      <family val="2"/>
      <scheme val="minor"/>
    </font>
    <font>
      <b/>
      <sz val="14"/>
      <name val="Calibri"/>
      <family val="2"/>
      <scheme val="minor"/>
    </font>
    <font>
      <sz val="14"/>
      <color rgb="FF131313"/>
      <name val="Calibri"/>
      <family val="2"/>
      <scheme val="minor"/>
    </font>
    <font>
      <b/>
      <sz val="14"/>
      <color rgb="FF080808"/>
      <name val="Calibri"/>
      <family val="2"/>
      <scheme val="minor"/>
    </font>
    <font>
      <sz val="14"/>
      <color rgb="FF080808"/>
      <name val="Calibri"/>
      <family val="2"/>
      <scheme val="minor"/>
    </font>
    <font>
      <u/>
      <sz val="14"/>
      <name val="Calibri"/>
      <family val="2"/>
      <scheme val="minor"/>
    </font>
    <font>
      <sz val="14"/>
      <color rgb="FF0C0C0C"/>
      <name val="Calibri"/>
      <family val="2"/>
      <scheme val="minor"/>
    </font>
    <font>
      <vertAlign val="superscript"/>
      <sz val="14"/>
      <name val="Calibri"/>
      <family val="2"/>
      <scheme val="minor"/>
    </font>
    <font>
      <i/>
      <sz val="14"/>
      <name val="Calibri"/>
      <family val="2"/>
      <scheme val="minor"/>
    </font>
    <font>
      <sz val="14"/>
      <color rgb="FF0A0A0A"/>
      <name val="Calibri"/>
      <family val="2"/>
      <scheme val="minor"/>
    </font>
    <font>
      <sz val="14"/>
      <color rgb="FF0E0E0E"/>
      <name val="Calibri"/>
      <family val="2"/>
      <scheme val="minor"/>
    </font>
    <font>
      <sz val="14"/>
      <color rgb="FF151515"/>
      <name val="Calibri"/>
      <family val="2"/>
      <scheme val="minor"/>
    </font>
    <font>
      <sz val="14"/>
      <color rgb="FF111111"/>
      <name val="Calibri"/>
      <family val="2"/>
      <scheme val="minor"/>
    </font>
    <font>
      <sz val="14"/>
      <color rgb="FF070707"/>
      <name val="Calibri"/>
      <family val="2"/>
      <scheme val="minor"/>
    </font>
    <font>
      <sz val="14"/>
      <color rgb="FF1A1A1A"/>
      <name val="Calibri"/>
      <family val="2"/>
      <scheme val="minor"/>
    </font>
    <font>
      <sz val="14"/>
      <color rgb="FF1C1C1C"/>
      <name val="Calibri"/>
      <family val="2"/>
      <scheme val="minor"/>
    </font>
    <font>
      <sz val="14"/>
      <color rgb="FF050505"/>
      <name val="Calibri"/>
      <family val="2"/>
      <scheme val="minor"/>
    </font>
    <font>
      <sz val="14"/>
      <color rgb="FF181818"/>
      <name val="Calibri"/>
      <family val="2"/>
      <scheme val="minor"/>
    </font>
    <font>
      <sz val="14"/>
      <color rgb="FF161616"/>
      <name val="Calibri"/>
      <family val="2"/>
      <scheme val="minor"/>
    </font>
    <font>
      <sz val="14"/>
      <color rgb="FF262626"/>
      <name val="Calibri"/>
      <family val="2"/>
      <scheme val="minor"/>
    </font>
    <font>
      <sz val="14"/>
      <color rgb="FF3D3D3D"/>
      <name val="Calibri"/>
      <family val="2"/>
      <scheme val="minor"/>
    </font>
    <font>
      <sz val="14"/>
      <color rgb="FF383838"/>
      <name val="Calibri"/>
      <family val="2"/>
      <scheme val="minor"/>
    </font>
    <font>
      <sz val="12"/>
      <color rgb="FF000000"/>
      <name val="Calibri"/>
      <family val="2"/>
      <scheme val="minor"/>
    </font>
    <font>
      <sz val="12"/>
      <name val="Calibri"/>
      <family val="2"/>
      <scheme val="minor"/>
    </font>
    <font>
      <b/>
      <sz val="16"/>
      <color rgb="FF000000"/>
      <name val="Calibri"/>
      <family val="2"/>
      <scheme val="minor"/>
    </font>
    <font>
      <b/>
      <sz val="12"/>
      <color rgb="FF000000"/>
      <name val="Calibri"/>
      <family val="2"/>
      <scheme val="minor"/>
    </font>
    <font>
      <sz val="8"/>
      <name val="Times New Roman"/>
      <family val="1"/>
    </font>
    <font>
      <sz val="10"/>
      <color rgb="FF000000"/>
      <name val="Times New Roman"/>
      <family val="1"/>
    </font>
    <font>
      <sz val="12"/>
      <color rgb="FF232323"/>
      <name val="Calibri"/>
      <family val="2"/>
      <scheme val="minor"/>
    </font>
    <font>
      <sz val="12"/>
      <color rgb="FF0F0F0F"/>
      <name val="Calibri"/>
      <family val="2"/>
      <scheme val="minor"/>
    </font>
    <font>
      <sz val="12"/>
      <color rgb="FF181818"/>
      <name val="Calibri"/>
      <family val="2"/>
      <scheme val="minor"/>
    </font>
    <font>
      <sz val="12"/>
      <color rgb="FF0C0C0C"/>
      <name val="Calibri"/>
      <family val="2"/>
      <scheme val="minor"/>
    </font>
    <font>
      <sz val="12"/>
      <color rgb="FF111111"/>
      <name val="Calibri"/>
      <family val="2"/>
      <scheme val="minor"/>
    </font>
    <font>
      <sz val="11"/>
      <name val="Calibri"/>
      <family val="2"/>
      <scheme val="minor"/>
    </font>
    <font>
      <sz val="11"/>
      <color rgb="FF000000"/>
      <name val="Calibri"/>
      <family val="2"/>
      <scheme val="minor"/>
    </font>
    <font>
      <sz val="11"/>
      <color rgb="FF232323"/>
      <name val="Calibri"/>
      <family val="2"/>
      <scheme val="minor"/>
    </font>
    <font>
      <sz val="11"/>
      <color rgb="FF0F0F0F"/>
      <name val="Calibri"/>
      <family val="2"/>
      <scheme val="minor"/>
    </font>
    <font>
      <sz val="11"/>
      <color rgb="FF181818"/>
      <name val="Calibri"/>
      <family val="2"/>
      <scheme val="minor"/>
    </font>
    <font>
      <sz val="11"/>
      <color rgb="FF0C0C0C"/>
      <name val="Calibri"/>
      <family val="2"/>
      <scheme val="minor"/>
    </font>
    <font>
      <sz val="11"/>
      <color rgb="FF111111"/>
      <name val="Calibri"/>
      <family val="2"/>
      <scheme val="minor"/>
    </font>
    <font>
      <sz val="8"/>
      <name val="Times New Roman"/>
      <family val="1"/>
    </font>
    <font>
      <sz val="10"/>
      <color rgb="FF000000"/>
      <name val="Calibri"/>
      <family val="2"/>
      <scheme val="minor"/>
    </font>
    <font>
      <b/>
      <sz val="12.5"/>
      <color rgb="FF4B4B4B"/>
      <name val="Calibri"/>
      <family val="2"/>
      <scheme val="minor"/>
    </font>
    <font>
      <b/>
      <sz val="12.5"/>
      <color rgb="FF262626"/>
      <name val="Calibri"/>
      <family val="2"/>
      <scheme val="minor"/>
    </font>
    <font>
      <sz val="10.5"/>
      <color rgb="FF161616"/>
      <name val="Calibri"/>
      <family val="2"/>
      <scheme val="minor"/>
    </font>
    <font>
      <sz val="10.5"/>
      <name val="Calibri"/>
      <family val="2"/>
      <scheme val="minor"/>
    </font>
    <font>
      <b/>
      <sz val="12"/>
      <color rgb="FF333333"/>
      <name val="Calibri"/>
      <family val="2"/>
      <scheme val="minor"/>
    </font>
    <font>
      <b/>
      <sz val="12"/>
      <color rgb="FF545454"/>
      <name val="Calibri"/>
      <family val="2"/>
      <scheme val="minor"/>
    </font>
    <font>
      <b/>
      <sz val="12"/>
      <name val="Calibri"/>
      <family val="2"/>
      <scheme val="minor"/>
    </font>
    <font>
      <b/>
      <sz val="12"/>
      <color rgb="FF2A2A2A"/>
      <name val="Calibri"/>
      <family val="2"/>
      <scheme val="minor"/>
    </font>
    <font>
      <b/>
      <sz val="12"/>
      <color rgb="FF212121"/>
      <name val="Calibri"/>
      <family val="2"/>
      <scheme val="minor"/>
    </font>
    <font>
      <b/>
      <sz val="12"/>
      <color rgb="FF282828"/>
      <name val="Calibri"/>
      <family val="2"/>
      <scheme val="minor"/>
    </font>
    <font>
      <sz val="9.5"/>
      <name val="Calibri"/>
      <family val="2"/>
      <scheme val="minor"/>
    </font>
    <font>
      <sz val="7.5"/>
      <name val="Calibri"/>
      <family val="2"/>
      <scheme val="minor"/>
    </font>
    <font>
      <b/>
      <sz val="12"/>
      <color rgb="FF232323"/>
      <name val="Calibri"/>
      <family val="2"/>
      <scheme val="minor"/>
    </font>
    <font>
      <sz val="12"/>
      <color rgb="FF0A0A0A"/>
      <name val="Calibri"/>
      <family val="2"/>
      <scheme val="minor"/>
    </font>
    <font>
      <b/>
      <sz val="12"/>
      <color rgb="FF464646"/>
      <name val="Calibri"/>
      <family val="2"/>
      <scheme val="minor"/>
    </font>
    <font>
      <b/>
      <sz val="12"/>
      <color rgb="FF676767"/>
      <name val="Calibri"/>
      <family val="2"/>
      <scheme val="minor"/>
    </font>
    <font>
      <b/>
      <sz val="12"/>
      <color rgb="FF565656"/>
      <name val="Calibri"/>
      <family val="2"/>
      <scheme val="minor"/>
    </font>
    <font>
      <b/>
      <sz val="12"/>
      <color rgb="FF0A0A0A"/>
      <name val="Calibri"/>
      <family val="2"/>
      <scheme val="minor"/>
    </font>
    <font>
      <b/>
      <sz val="12"/>
      <color rgb="FF313131"/>
      <name val="Calibri"/>
      <family val="2"/>
      <scheme val="minor"/>
    </font>
    <font>
      <b/>
      <sz val="12"/>
      <color rgb="FF3F3F3F"/>
      <name val="Calibri"/>
      <family val="2"/>
      <scheme val="minor"/>
    </font>
    <font>
      <b/>
      <sz val="12"/>
      <color rgb="FF181818"/>
      <name val="Calibri"/>
      <family val="2"/>
      <scheme val="minor"/>
    </font>
    <font>
      <b/>
      <sz val="12"/>
      <color rgb="FF363636"/>
      <name val="Calibri"/>
      <family val="2"/>
      <scheme val="minor"/>
    </font>
    <font>
      <sz val="11"/>
      <color rgb="FF1C1C1C"/>
      <name val="Calibri"/>
      <family val="2"/>
      <scheme val="minor"/>
    </font>
    <font>
      <sz val="11"/>
      <color rgb="FF383838"/>
      <name val="Calibri"/>
      <family val="2"/>
      <scheme val="minor"/>
    </font>
    <font>
      <b/>
      <sz val="12"/>
      <color rgb="FF1A1A1A"/>
      <name val="Calibri"/>
      <family val="2"/>
      <scheme val="minor"/>
    </font>
    <font>
      <b/>
      <sz val="12"/>
      <color rgb="FF131313"/>
      <name val="Calibri"/>
      <family val="2"/>
      <scheme val="minor"/>
    </font>
    <font>
      <b/>
      <sz val="12"/>
      <color rgb="FF161616"/>
      <name val="Calibri"/>
      <family val="2"/>
      <scheme val="minor"/>
    </font>
    <font>
      <u/>
      <sz val="12"/>
      <name val="Calibri"/>
      <family val="2"/>
      <scheme val="minor"/>
    </font>
    <font>
      <sz val="12"/>
      <color rgb="FF4B4B4B"/>
      <name val="Calibri"/>
      <family val="2"/>
      <scheme val="minor"/>
    </font>
    <font>
      <sz val="12"/>
      <color rgb="FF0E0E0E"/>
      <name val="Calibri"/>
      <family val="2"/>
      <scheme val="minor"/>
    </font>
    <font>
      <sz val="12"/>
      <color rgb="FF080808"/>
      <name val="Calibri"/>
      <family val="2"/>
      <scheme val="minor"/>
    </font>
    <font>
      <sz val="12"/>
      <color rgb="FF131313"/>
      <name val="Calibri"/>
      <family val="2"/>
      <scheme val="minor"/>
    </font>
    <font>
      <b/>
      <sz val="14"/>
      <color rgb="FF0A0A0A"/>
      <name val="Calibri"/>
      <family val="2"/>
      <scheme val="minor"/>
    </font>
    <font>
      <b/>
      <sz val="14"/>
      <color rgb="FF131313"/>
      <name val="Calibri"/>
      <family val="2"/>
      <scheme val="minor"/>
    </font>
    <font>
      <b/>
      <sz val="14"/>
      <color rgb="FF5B5B5B"/>
      <name val="Calibri"/>
      <family val="2"/>
      <scheme val="minor"/>
    </font>
    <font>
      <sz val="12"/>
      <color rgb="FF757575"/>
      <name val="Calibri"/>
      <family val="2"/>
      <scheme val="minor"/>
    </font>
    <font>
      <sz val="18"/>
      <name val="Calibri"/>
      <family val="2"/>
      <scheme val="minor"/>
    </font>
    <font>
      <sz val="18"/>
      <color rgb="FF0F0F0F"/>
      <name val="Calibri"/>
      <family val="2"/>
      <scheme val="minor"/>
    </font>
    <font>
      <sz val="11"/>
      <color rgb="FF2A2A2A"/>
      <name val="Calibri"/>
      <family val="2"/>
      <scheme val="minor"/>
    </font>
    <font>
      <sz val="11"/>
      <color rgb="FF757575"/>
      <name val="Calibri"/>
      <family val="2"/>
      <scheme val="minor"/>
    </font>
    <font>
      <sz val="11"/>
      <color rgb="FF1A1A1A"/>
      <name val="Calibri"/>
      <family val="2"/>
      <scheme val="minor"/>
    </font>
    <font>
      <b/>
      <sz val="14"/>
      <color rgb="FF000000"/>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1"/>
      <color rgb="FF000000"/>
      <name val="Calibri"/>
      <family val="2"/>
      <scheme val="minor"/>
    </font>
    <font>
      <b/>
      <sz val="14"/>
      <color rgb="FF0F0F0F"/>
      <name val="Calibri"/>
      <family val="2"/>
      <scheme val="minor"/>
    </font>
  </fonts>
  <fills count="3">
    <fill>
      <patternFill patternType="none"/>
    </fill>
    <fill>
      <patternFill patternType="gray125"/>
    </fill>
    <fill>
      <patternFill patternType="solid">
        <fgColor theme="0"/>
        <bgColor indexed="64"/>
      </patternFill>
    </fill>
  </fills>
  <borders count="38">
    <border>
      <left/>
      <right/>
      <top/>
      <bottom/>
      <diagonal/>
    </border>
    <border>
      <left/>
      <right style="thin">
        <color rgb="FF3B3F44"/>
      </right>
      <top/>
      <bottom style="thin">
        <color rgb="FF3B3F44"/>
      </bottom>
      <diagonal/>
    </border>
    <border>
      <left/>
      <right/>
      <top/>
      <bottom style="thin">
        <color rgb="FF3B3F44"/>
      </bottom>
      <diagonal/>
    </border>
    <border>
      <left style="thin">
        <color rgb="FF3B3F44"/>
      </left>
      <right style="thin">
        <color rgb="FF3B3F44"/>
      </right>
      <top style="thin">
        <color rgb="FF3B3F44"/>
      </top>
      <bottom style="thin">
        <color rgb="FF3B3F44"/>
      </bottom>
      <diagonal/>
    </border>
    <border>
      <left/>
      <right style="thin">
        <color rgb="FF3B3F44"/>
      </right>
      <top style="thin">
        <color rgb="FF3B3F44"/>
      </top>
      <bottom style="thin">
        <color rgb="FF3B3F44"/>
      </bottom>
      <diagonal/>
    </border>
    <border>
      <left style="thin">
        <color rgb="FF3B3F44"/>
      </left>
      <right/>
      <top style="thin">
        <color rgb="FF3B3F44"/>
      </top>
      <bottom/>
      <diagonal/>
    </border>
    <border>
      <left/>
      <right style="thin">
        <color rgb="FF3B3F44"/>
      </right>
      <top style="thin">
        <color rgb="FF3B3F44"/>
      </top>
      <bottom/>
      <diagonal/>
    </border>
    <border>
      <left style="thin">
        <color rgb="FF3B3F44"/>
      </left>
      <right style="thin">
        <color rgb="FF3B3F44"/>
      </right>
      <top style="thin">
        <color rgb="FF3B3F44"/>
      </top>
      <bottom/>
      <diagonal/>
    </border>
    <border>
      <left/>
      <right style="thin">
        <color rgb="FF3B3F44"/>
      </right>
      <top/>
      <bottom/>
      <diagonal/>
    </border>
    <border>
      <left style="thin">
        <color rgb="FF3B3F44"/>
      </left>
      <right style="thin">
        <color rgb="FF3B3F44"/>
      </right>
      <top/>
      <bottom/>
      <diagonal/>
    </border>
    <border>
      <left style="thin">
        <color rgb="FF3B3F44"/>
      </left>
      <right style="thin">
        <color rgb="FF3B3F44"/>
      </right>
      <top/>
      <bottom style="thin">
        <color rgb="FF3B3F44"/>
      </bottom>
      <diagonal/>
    </border>
    <border>
      <left/>
      <right style="thin">
        <color rgb="FF3B3B3F"/>
      </right>
      <top/>
      <bottom style="thin">
        <color rgb="FF3B3B3F"/>
      </bottom>
      <diagonal/>
    </border>
    <border>
      <left/>
      <right style="thin">
        <color rgb="FF3B3B3F"/>
      </right>
      <top style="thin">
        <color rgb="FF3B3B3F"/>
      </top>
      <bottom style="thin">
        <color rgb="FF3B3B3F"/>
      </bottom>
      <diagonal/>
    </border>
    <border>
      <left/>
      <right style="thin">
        <color rgb="FF3B3B3F"/>
      </right>
      <top style="thin">
        <color rgb="FF3B3B3F"/>
      </top>
      <bottom/>
      <diagonal/>
    </border>
    <border>
      <left/>
      <right style="thin">
        <color rgb="FF3B3B3F"/>
      </right>
      <top/>
      <bottom/>
      <diagonal/>
    </border>
    <border>
      <left/>
      <right style="thin">
        <color rgb="FF3B3F44"/>
      </right>
      <top/>
      <bottom style="thin">
        <color rgb="FF74747C"/>
      </bottom>
      <diagonal/>
    </border>
    <border>
      <left/>
      <right style="thin">
        <color rgb="FF3B3F44"/>
      </right>
      <top style="thin">
        <color rgb="FF74747C"/>
      </top>
      <bottom/>
      <diagonal/>
    </border>
    <border>
      <left/>
      <right style="thin">
        <color rgb="FF3B3F44"/>
      </right>
      <top style="thin">
        <color rgb="FF3B3F44"/>
      </top>
      <bottom style="thin">
        <color rgb="FF646467"/>
      </bottom>
      <diagonal/>
    </border>
    <border>
      <left/>
      <right style="thin">
        <color rgb="FF3B3F44"/>
      </right>
      <top style="thin">
        <color rgb="FF646467"/>
      </top>
      <bottom style="thin">
        <color rgb="FF3B3F4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4444B"/>
      </left>
      <right style="thin">
        <color rgb="FF44444B"/>
      </right>
      <top style="thin">
        <color rgb="FF44444B"/>
      </top>
      <bottom/>
      <diagonal/>
    </border>
    <border>
      <left style="thin">
        <color rgb="FF44444B"/>
      </left>
      <right/>
      <top style="thin">
        <color rgb="FF44444B"/>
      </top>
      <bottom style="thin">
        <color rgb="FF44444B"/>
      </bottom>
      <diagonal/>
    </border>
    <border>
      <left/>
      <right style="thin">
        <color rgb="FF44444B"/>
      </right>
      <top style="thin">
        <color rgb="FF44444B"/>
      </top>
      <bottom style="thin">
        <color rgb="FF44444B"/>
      </bottom>
      <diagonal/>
    </border>
    <border>
      <left style="thin">
        <color rgb="FF44444B"/>
      </left>
      <right style="thin">
        <color rgb="FF44444B"/>
      </right>
      <top/>
      <bottom style="thin">
        <color rgb="FF44444B"/>
      </bottom>
      <diagonal/>
    </border>
    <border>
      <left style="thin">
        <color rgb="FF44444B"/>
      </left>
      <right/>
      <top style="thin">
        <color rgb="FF44444B"/>
      </top>
      <bottom/>
      <diagonal/>
    </border>
    <border>
      <left style="thin">
        <color rgb="FF44444B"/>
      </left>
      <right style="thin">
        <color rgb="FF44444B"/>
      </right>
      <top/>
      <bottom/>
      <diagonal/>
    </border>
    <border>
      <left style="thin">
        <color rgb="FF34343B"/>
      </left>
      <right/>
      <top/>
      <bottom style="thin">
        <color rgb="FF34343B"/>
      </bottom>
      <diagonal/>
    </border>
    <border>
      <left style="thin">
        <color rgb="FF34343B"/>
      </left>
      <right/>
      <top style="thin">
        <color rgb="FF34343B"/>
      </top>
      <bottom style="thin">
        <color rgb="FF34343B"/>
      </bottom>
      <diagonal/>
    </border>
    <border>
      <left style="thin">
        <color rgb="FF44444B"/>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2">
    <xf numFmtId="0" fontId="0" fillId="0" borderId="0"/>
    <xf numFmtId="43" fontId="37" fillId="0" borderId="0" applyFont="0" applyFill="0" applyBorder="0" applyAlignment="0" applyProtection="0"/>
  </cellStyleXfs>
  <cellXfs count="195">
    <xf numFmtId="0" fontId="0" fillId="0" borderId="0" xfId="0" applyAlignment="1">
      <alignment horizontal="left" vertical="top"/>
    </xf>
    <xf numFmtId="0" fontId="1" fillId="0" borderId="0" xfId="0" applyFont="1" applyAlignment="1">
      <alignment horizontal="left" vertical="top"/>
    </xf>
    <xf numFmtId="0" fontId="1" fillId="0" borderId="10" xfId="0" applyFont="1" applyBorder="1" applyAlignment="1">
      <alignment horizontal="left" vertical="top" wrapText="1"/>
    </xf>
    <xf numFmtId="0" fontId="1" fillId="0" borderId="0" xfId="0" applyFont="1" applyAlignment="1">
      <alignment horizontal="left" vertical="top" wrapText="1"/>
    </xf>
    <xf numFmtId="0" fontId="1" fillId="0" borderId="12" xfId="0" applyFont="1" applyBorder="1" applyAlignment="1">
      <alignment horizontal="left" vertical="center" wrapText="1"/>
    </xf>
    <xf numFmtId="0" fontId="1" fillId="0" borderId="3" xfId="0" applyFont="1" applyBorder="1" applyAlignment="1">
      <alignment horizontal="left" vertical="center" wrapText="1"/>
    </xf>
    <xf numFmtId="0" fontId="32" fillId="0" borderId="0" xfId="0" applyFont="1" applyAlignment="1">
      <alignment horizontal="left" vertical="top"/>
    </xf>
    <xf numFmtId="0" fontId="32" fillId="0" borderId="0" xfId="0" applyFont="1" applyAlignment="1">
      <alignment horizontal="center" vertical="top"/>
    </xf>
    <xf numFmtId="0" fontId="34" fillId="0" borderId="19" xfId="0" applyFont="1" applyBorder="1" applyAlignment="1">
      <alignment horizontal="center" vertical="center"/>
    </xf>
    <xf numFmtId="0" fontId="33" fillId="0" borderId="19" xfId="0" applyFont="1" applyBorder="1" applyAlignment="1">
      <alignment vertical="top" wrapText="1"/>
    </xf>
    <xf numFmtId="0" fontId="32" fillId="0" borderId="19" xfId="0" applyFont="1" applyBorder="1" applyAlignment="1">
      <alignment horizontal="left" vertical="top"/>
    </xf>
    <xf numFmtId="0" fontId="32" fillId="0" borderId="19" xfId="0" applyFont="1" applyBorder="1" applyAlignment="1">
      <alignment vertical="top" wrapText="1"/>
    </xf>
    <xf numFmtId="0" fontId="33" fillId="0" borderId="19" xfId="0" applyFont="1" applyBorder="1" applyAlignment="1">
      <alignment horizontal="left" vertical="top" wrapText="1"/>
    </xf>
    <xf numFmtId="0" fontId="32" fillId="0" borderId="19" xfId="0" applyFont="1" applyBorder="1" applyAlignment="1">
      <alignment horizontal="center" vertical="top"/>
    </xf>
    <xf numFmtId="0" fontId="0" fillId="0" borderId="0" xfId="0" applyAlignment="1">
      <alignment horizontal="center" vertical="top"/>
    </xf>
    <xf numFmtId="0" fontId="34" fillId="0" borderId="20" xfId="0" applyFont="1" applyBorder="1" applyAlignment="1">
      <alignment horizontal="center" vertical="center"/>
    </xf>
    <xf numFmtId="0" fontId="35" fillId="0" borderId="19" xfId="0" applyFont="1" applyBorder="1" applyAlignment="1">
      <alignment horizontal="left" vertical="top"/>
    </xf>
    <xf numFmtId="0" fontId="1" fillId="0" borderId="0" xfId="0" applyFont="1" applyAlignment="1">
      <alignment horizontal="left" vertical="center" wrapText="1"/>
    </xf>
    <xf numFmtId="0" fontId="1" fillId="0" borderId="0" xfId="0" applyFont="1" applyAlignment="1">
      <alignment vertical="center" wrapText="1"/>
    </xf>
    <xf numFmtId="0" fontId="1" fillId="0" borderId="6" xfId="0" applyFont="1" applyBorder="1" applyAlignment="1">
      <alignment vertical="top" wrapText="1"/>
    </xf>
    <xf numFmtId="0" fontId="1" fillId="0" borderId="8" xfId="0" applyFont="1" applyBorder="1" applyAlignment="1">
      <alignment vertical="top" wrapText="1"/>
    </xf>
    <xf numFmtId="0" fontId="1" fillId="0" borderId="18" xfId="0" applyFont="1" applyBorder="1" applyAlignment="1">
      <alignment vertical="center" wrapText="1"/>
    </xf>
    <xf numFmtId="0" fontId="1" fillId="0" borderId="4" xfId="0" applyFont="1" applyBorder="1" applyAlignment="1">
      <alignment vertical="center" wrapText="1"/>
    </xf>
    <xf numFmtId="0" fontId="1" fillId="0" borderId="17" xfId="0" applyFont="1" applyBorder="1" applyAlignment="1">
      <alignment wrapText="1"/>
    </xf>
    <xf numFmtId="0" fontId="1" fillId="0" borderId="16" xfId="0" applyFont="1" applyBorder="1" applyAlignment="1">
      <alignment vertical="top" wrapText="1"/>
    </xf>
    <xf numFmtId="0" fontId="1" fillId="0" borderId="1" xfId="0" applyFont="1" applyBorder="1" applyAlignment="1">
      <alignment vertical="top" wrapText="1"/>
    </xf>
    <xf numFmtId="0" fontId="1" fillId="0" borderId="15" xfId="0" applyFont="1" applyBorder="1" applyAlignment="1">
      <alignment vertical="top" wrapText="1"/>
    </xf>
    <xf numFmtId="0" fontId="11" fillId="0" borderId="7" xfId="0" applyFont="1" applyBorder="1" applyAlignment="1">
      <alignment horizontal="center" vertical="top" wrapText="1"/>
    </xf>
    <xf numFmtId="0" fontId="5" fillId="0" borderId="19" xfId="0" applyFont="1" applyBorder="1" applyAlignment="1">
      <alignment horizontal="left" vertical="top" wrapText="1"/>
    </xf>
    <xf numFmtId="0" fontId="11" fillId="0" borderId="19" xfId="0" applyFont="1" applyBorder="1" applyAlignment="1">
      <alignment horizontal="center" vertical="top" wrapText="1"/>
    </xf>
    <xf numFmtId="0" fontId="11" fillId="0" borderId="19" xfId="0" applyFont="1" applyBorder="1" applyAlignment="1">
      <alignment horizontal="left" vertical="top" wrapText="1" indent="3"/>
    </xf>
    <xf numFmtId="0" fontId="11" fillId="0" borderId="19" xfId="0" applyFont="1" applyBorder="1" applyAlignment="1">
      <alignment horizontal="left" vertical="top" wrapText="1" indent="2"/>
    </xf>
    <xf numFmtId="0" fontId="11" fillId="0" borderId="19" xfId="0" applyFont="1" applyBorder="1" applyAlignment="1">
      <alignment horizontal="left" vertical="top" wrapText="1" indent="4"/>
    </xf>
    <xf numFmtId="0" fontId="1" fillId="0" borderId="19" xfId="0" applyFont="1" applyBorder="1" applyAlignment="1">
      <alignment horizontal="left" vertical="center" wrapText="1"/>
    </xf>
    <xf numFmtId="0" fontId="1" fillId="0" borderId="19" xfId="0" applyFont="1" applyBorder="1" applyAlignment="1">
      <alignment vertical="top" wrapText="1"/>
    </xf>
    <xf numFmtId="0" fontId="1" fillId="0" borderId="19" xfId="0" applyFont="1" applyBorder="1" applyAlignment="1">
      <alignment horizontal="left" vertical="top" wrapText="1"/>
    </xf>
    <xf numFmtId="1" fontId="1" fillId="0" borderId="19" xfId="0" applyNumberFormat="1" applyFont="1" applyBorder="1" applyAlignment="1">
      <alignment horizontal="center" vertical="center" shrinkToFit="1"/>
    </xf>
    <xf numFmtId="0" fontId="5" fillId="0" borderId="19" xfId="0" applyFont="1" applyBorder="1" applyAlignment="1">
      <alignment vertical="top" wrapText="1"/>
    </xf>
    <xf numFmtId="0" fontId="5" fillId="0" borderId="19" xfId="0" applyFont="1" applyBorder="1" applyAlignment="1">
      <alignment horizontal="center" wrapText="1"/>
    </xf>
    <xf numFmtId="0" fontId="1" fillId="0" borderId="19" xfId="0" applyFont="1" applyBorder="1" applyAlignment="1">
      <alignment vertical="center" wrapText="1"/>
    </xf>
    <xf numFmtId="0" fontId="5" fillId="0" borderId="19" xfId="0" applyFont="1" applyBorder="1" applyAlignment="1">
      <alignment horizontal="center" vertical="center" wrapText="1"/>
    </xf>
    <xf numFmtId="1" fontId="31" fillId="0" borderId="19" xfId="0" applyNumberFormat="1" applyFont="1" applyBorder="1" applyAlignment="1">
      <alignment horizontal="center" vertical="center" shrinkToFit="1"/>
    </xf>
    <xf numFmtId="1" fontId="1" fillId="0" borderId="19" xfId="0" applyNumberFormat="1" applyFont="1" applyBorder="1" applyAlignment="1">
      <alignment horizontal="center" shrinkToFit="1"/>
    </xf>
    <xf numFmtId="0" fontId="1" fillId="0" borderId="19" xfId="0" applyFont="1" applyBorder="1" applyAlignment="1">
      <alignment horizontal="center" vertical="center" wrapText="1"/>
    </xf>
    <xf numFmtId="1" fontId="8" fillId="0" borderId="19" xfId="0" applyNumberFormat="1" applyFont="1" applyBorder="1" applyAlignment="1">
      <alignment horizontal="center" vertical="center" shrinkToFit="1"/>
    </xf>
    <xf numFmtId="1" fontId="24" fillId="0" borderId="19" xfId="0" applyNumberFormat="1" applyFont="1" applyBorder="1" applyAlignment="1">
      <alignment horizontal="center" vertical="center" shrinkToFit="1"/>
    </xf>
    <xf numFmtId="1" fontId="25" fillId="0" borderId="19" xfId="0" applyNumberFormat="1" applyFont="1" applyBorder="1" applyAlignment="1">
      <alignment horizontal="center" vertical="center" shrinkToFit="1"/>
    </xf>
    <xf numFmtId="1" fontId="22" fillId="0" borderId="19" xfId="0" applyNumberFormat="1" applyFont="1" applyBorder="1" applyAlignment="1">
      <alignment horizontal="center" vertical="center" shrinkToFit="1"/>
    </xf>
    <xf numFmtId="0" fontId="1" fillId="0" borderId="0" xfId="0" applyFont="1" applyAlignment="1">
      <alignment horizontal="center" vertical="center"/>
    </xf>
    <xf numFmtId="0" fontId="1" fillId="0" borderId="19" xfId="0" applyFont="1" applyBorder="1" applyAlignment="1">
      <alignment horizontal="center" vertical="top" wrapText="1"/>
    </xf>
    <xf numFmtId="1" fontId="22" fillId="0" borderId="19" xfId="0" applyNumberFormat="1" applyFont="1" applyBorder="1" applyAlignment="1">
      <alignment vertical="center" shrinkToFit="1"/>
    </xf>
    <xf numFmtId="164" fontId="1" fillId="0" borderId="19" xfId="0" applyNumberFormat="1" applyFont="1" applyBorder="1" applyAlignment="1">
      <alignment vertical="center" shrinkToFit="1"/>
    </xf>
    <xf numFmtId="1" fontId="1" fillId="0" borderId="19" xfId="0" applyNumberFormat="1" applyFont="1" applyBorder="1" applyAlignment="1">
      <alignment vertical="center" shrinkToFit="1"/>
    </xf>
    <xf numFmtId="0" fontId="5" fillId="0" borderId="19" xfId="0" applyFont="1" applyBorder="1" applyAlignment="1">
      <alignment vertical="center" wrapText="1"/>
    </xf>
    <xf numFmtId="1" fontId="21" fillId="0" borderId="19" xfId="0" applyNumberFormat="1" applyFont="1" applyBorder="1" applyAlignment="1">
      <alignment vertical="center" shrinkToFit="1"/>
    </xf>
    <xf numFmtId="164" fontId="27" fillId="0" borderId="19" xfId="0" applyNumberFormat="1" applyFont="1" applyBorder="1" applyAlignment="1">
      <alignment vertical="center" shrinkToFit="1"/>
    </xf>
    <xf numFmtId="164" fontId="16" fillId="0" borderId="19" xfId="0" applyNumberFormat="1" applyFont="1" applyBorder="1" applyAlignment="1">
      <alignment vertical="center" shrinkToFit="1"/>
    </xf>
    <xf numFmtId="0" fontId="1" fillId="0" borderId="0" xfId="0" applyFont="1" applyAlignment="1">
      <alignment vertical="center"/>
    </xf>
    <xf numFmtId="0" fontId="32" fillId="0" borderId="19" xfId="0" applyFont="1" applyBorder="1" applyAlignment="1">
      <alignment horizontal="center" vertical="center" wrapText="1"/>
    </xf>
    <xf numFmtId="0" fontId="43" fillId="0" borderId="19" xfId="0" applyFont="1" applyBorder="1" applyAlignment="1">
      <alignment horizontal="center" vertical="center" wrapText="1"/>
    </xf>
    <xf numFmtId="0" fontId="44" fillId="0" borderId="19" xfId="0" applyFont="1" applyBorder="1" applyAlignment="1">
      <alignment horizontal="center" vertical="center" wrapText="1"/>
    </xf>
    <xf numFmtId="164" fontId="44" fillId="0" borderId="19" xfId="0" applyNumberFormat="1" applyFont="1" applyBorder="1" applyAlignment="1">
      <alignment horizontal="center" vertical="center" wrapText="1"/>
    </xf>
    <xf numFmtId="164" fontId="44" fillId="0" borderId="19" xfId="0" applyNumberFormat="1" applyFont="1" applyBorder="1" applyAlignment="1">
      <alignment horizontal="center" vertical="center" shrinkToFit="1"/>
    </xf>
    <xf numFmtId="164" fontId="45" fillId="0" borderId="19" xfId="0" applyNumberFormat="1" applyFont="1" applyBorder="1" applyAlignment="1">
      <alignment horizontal="center" vertical="center" shrinkToFit="1"/>
    </xf>
    <xf numFmtId="1" fontId="44" fillId="0" borderId="19" xfId="0" applyNumberFormat="1" applyFont="1" applyBorder="1" applyAlignment="1">
      <alignment horizontal="center" vertical="center" shrinkToFit="1"/>
    </xf>
    <xf numFmtId="164" fontId="46" fillId="0" borderId="19" xfId="0" applyNumberFormat="1" applyFont="1" applyBorder="1" applyAlignment="1">
      <alignment horizontal="center" vertical="center" shrinkToFit="1"/>
    </xf>
    <xf numFmtId="164" fontId="44" fillId="0" borderId="19" xfId="0" applyNumberFormat="1" applyFont="1" applyBorder="1" applyAlignment="1">
      <alignment vertical="center" shrinkToFit="1"/>
    </xf>
    <xf numFmtId="2" fontId="49" fillId="0" borderId="19" xfId="0" applyNumberFormat="1" applyFont="1" applyBorder="1" applyAlignment="1">
      <alignment horizontal="center" vertical="center" shrinkToFit="1"/>
    </xf>
    <xf numFmtId="0" fontId="44" fillId="0" borderId="0" xfId="0" applyFont="1" applyAlignment="1">
      <alignment horizontal="center" vertical="center"/>
    </xf>
    <xf numFmtId="164" fontId="47" fillId="0" borderId="19" xfId="0" applyNumberFormat="1" applyFont="1" applyBorder="1" applyAlignment="1">
      <alignment horizontal="center" vertical="center" shrinkToFit="1"/>
    </xf>
    <xf numFmtId="164" fontId="48" fillId="0" borderId="19" xfId="0" applyNumberFormat="1" applyFont="1" applyBorder="1" applyAlignment="1">
      <alignment horizontal="center" vertical="center" shrinkToFit="1"/>
    </xf>
    <xf numFmtId="165" fontId="8" fillId="0" borderId="19" xfId="1" applyNumberFormat="1" applyFont="1" applyBorder="1" applyAlignment="1">
      <alignment horizontal="right" vertical="center" shrinkToFit="1"/>
    </xf>
    <xf numFmtId="165" fontId="1" fillId="0" borderId="19" xfId="1" applyNumberFormat="1" applyFont="1" applyBorder="1" applyAlignment="1">
      <alignment horizontal="right" vertical="center" wrapText="1"/>
    </xf>
    <xf numFmtId="0" fontId="51" fillId="0" borderId="0" xfId="0" applyFont="1" applyAlignment="1">
      <alignment horizontal="left" vertical="top"/>
    </xf>
    <xf numFmtId="0" fontId="51" fillId="0" borderId="0" xfId="0" applyFont="1" applyAlignment="1">
      <alignment horizontal="center" vertical="top"/>
    </xf>
    <xf numFmtId="0" fontId="58" fillId="0" borderId="23" xfId="0" applyFont="1" applyBorder="1" applyAlignment="1">
      <alignment horizontal="center" vertical="center" wrapText="1"/>
    </xf>
    <xf numFmtId="0" fontId="32" fillId="0" borderId="30" xfId="0" applyFont="1" applyBorder="1" applyAlignment="1">
      <alignment horizontal="left" wrapText="1"/>
    </xf>
    <xf numFmtId="0" fontId="32" fillId="0" borderId="0" xfId="0" applyFont="1" applyAlignment="1">
      <alignment horizontal="left" vertical="top" wrapText="1" indent="1"/>
    </xf>
    <xf numFmtId="0" fontId="32" fillId="0" borderId="29" xfId="0" applyFont="1" applyBorder="1" applyAlignment="1">
      <alignment horizontal="left" vertical="top" wrapText="1" indent="1"/>
    </xf>
    <xf numFmtId="0" fontId="58" fillId="0" borderId="27" xfId="0" applyFont="1" applyBorder="1" applyAlignment="1">
      <alignment horizontal="center" vertical="center" wrapText="1"/>
    </xf>
    <xf numFmtId="0" fontId="32" fillId="0" borderId="19" xfId="0" applyFont="1" applyBorder="1" applyAlignment="1">
      <alignment horizontal="left" vertical="top" wrapText="1"/>
    </xf>
    <xf numFmtId="0" fontId="33" fillId="0" borderId="19" xfId="0" applyFont="1" applyBorder="1" applyAlignment="1">
      <alignment horizontal="center" wrapText="1"/>
    </xf>
    <xf numFmtId="1" fontId="32" fillId="0" borderId="19" xfId="0" applyNumberFormat="1" applyFont="1" applyBorder="1" applyAlignment="1">
      <alignment horizontal="center" shrinkToFit="1"/>
    </xf>
    <xf numFmtId="0" fontId="32" fillId="0" borderId="19" xfId="0" applyFont="1" applyBorder="1" applyAlignment="1">
      <alignment horizontal="center" vertical="top" wrapText="1"/>
    </xf>
    <xf numFmtId="0" fontId="11" fillId="0" borderId="7" xfId="0" applyFont="1" applyBorder="1" applyAlignment="1">
      <alignment horizontal="center" vertical="center" wrapText="1"/>
    </xf>
    <xf numFmtId="0" fontId="11" fillId="0" borderId="19" xfId="0" applyFont="1" applyBorder="1" applyAlignment="1">
      <alignment horizontal="left" vertical="center" wrapText="1"/>
    </xf>
    <xf numFmtId="0" fontId="1" fillId="0" borderId="0" xfId="0" applyFont="1" applyAlignment="1">
      <alignment horizontal="left" vertical="center"/>
    </xf>
    <xf numFmtId="165" fontId="43" fillId="2" borderId="19" xfId="1" applyNumberFormat="1" applyFont="1" applyFill="1" applyBorder="1" applyAlignment="1">
      <alignment horizontal="center" vertical="center"/>
    </xf>
    <xf numFmtId="165" fontId="43" fillId="2" borderId="19" xfId="1" applyNumberFormat="1" applyFont="1" applyFill="1" applyBorder="1" applyAlignment="1">
      <alignment horizontal="right" vertical="center"/>
    </xf>
    <xf numFmtId="165" fontId="32" fillId="0" borderId="19" xfId="1" applyNumberFormat="1" applyFont="1" applyBorder="1" applyAlignment="1">
      <alignment horizontal="right" vertical="center" wrapText="1"/>
    </xf>
    <xf numFmtId="165" fontId="32" fillId="0" borderId="19" xfId="1" applyNumberFormat="1" applyFont="1" applyBorder="1" applyAlignment="1">
      <alignment horizontal="right" wrapText="1"/>
    </xf>
    <xf numFmtId="165" fontId="33" fillId="2" borderId="19" xfId="1" applyNumberFormat="1" applyFont="1" applyFill="1" applyBorder="1" applyAlignment="1">
      <alignment horizontal="center" vertical="center"/>
    </xf>
    <xf numFmtId="165" fontId="33" fillId="2" borderId="19" xfId="1" applyNumberFormat="1" applyFont="1" applyFill="1" applyBorder="1" applyAlignment="1">
      <alignment horizontal="right" vertical="center"/>
    </xf>
    <xf numFmtId="165" fontId="32" fillId="0" borderId="19" xfId="1" applyNumberFormat="1" applyFont="1" applyBorder="1" applyAlignment="1">
      <alignment horizontal="left" vertical="center" wrapText="1"/>
    </xf>
    <xf numFmtId="165" fontId="32" fillId="0" borderId="19" xfId="1" applyNumberFormat="1" applyFont="1" applyBorder="1" applyAlignment="1">
      <alignment vertical="top" wrapText="1"/>
    </xf>
    <xf numFmtId="165" fontId="32" fillId="0" borderId="19" xfId="1" applyNumberFormat="1" applyFont="1" applyBorder="1" applyAlignment="1">
      <alignment vertical="center" wrapText="1"/>
    </xf>
    <xf numFmtId="165" fontId="33" fillId="0" borderId="19" xfId="1" applyNumberFormat="1" applyFont="1" applyBorder="1" applyAlignment="1">
      <alignment horizontal="right" vertical="center" wrapText="1"/>
    </xf>
    <xf numFmtId="165" fontId="32" fillId="0" borderId="19" xfId="1" applyNumberFormat="1" applyFont="1" applyBorder="1" applyAlignment="1">
      <alignment horizontal="left" vertical="top" wrapText="1"/>
    </xf>
    <xf numFmtId="165" fontId="32" fillId="0" borderId="19" xfId="1" applyNumberFormat="1" applyFont="1" applyBorder="1" applyAlignment="1">
      <alignment horizontal="left" vertical="center"/>
    </xf>
    <xf numFmtId="0" fontId="88" fillId="0" borderId="19" xfId="0" applyFont="1" applyBorder="1" applyAlignment="1">
      <alignment horizontal="center" vertical="center" wrapText="1"/>
    </xf>
    <xf numFmtId="165" fontId="35" fillId="0" borderId="19" xfId="1" applyNumberFormat="1" applyFont="1" applyBorder="1" applyAlignment="1">
      <alignment horizontal="left" vertical="center" wrapText="1"/>
    </xf>
    <xf numFmtId="165" fontId="43" fillId="0" borderId="19" xfId="1" applyNumberFormat="1" applyFont="1" applyFill="1" applyBorder="1" applyAlignment="1">
      <alignment horizontal="center" vertical="center"/>
    </xf>
    <xf numFmtId="0" fontId="44" fillId="0" borderId="19" xfId="0" applyFont="1" applyBorder="1" applyAlignment="1">
      <alignment vertical="top" wrapText="1"/>
    </xf>
    <xf numFmtId="0" fontId="44" fillId="0" borderId="19" xfId="0" applyFont="1" applyBorder="1" applyAlignment="1">
      <alignment horizontal="left" vertical="top" wrapText="1"/>
    </xf>
    <xf numFmtId="165" fontId="90" fillId="0" borderId="19" xfId="1" applyNumberFormat="1" applyFont="1" applyBorder="1" applyAlignment="1">
      <alignment horizontal="right" vertical="center" shrinkToFit="1"/>
    </xf>
    <xf numFmtId="165" fontId="44" fillId="0" borderId="19" xfId="1" applyNumberFormat="1" applyFont="1" applyBorder="1" applyAlignment="1">
      <alignment horizontal="right" vertical="center" wrapText="1"/>
    </xf>
    <xf numFmtId="1" fontId="90" fillId="0" borderId="19" xfId="0" applyNumberFormat="1" applyFont="1" applyBorder="1" applyAlignment="1">
      <alignment horizontal="center" vertical="center" shrinkToFit="1"/>
    </xf>
    <xf numFmtId="0" fontId="44" fillId="0" borderId="19" xfId="0" applyFont="1" applyBorder="1" applyAlignment="1">
      <alignment horizontal="left" vertical="center" wrapText="1"/>
    </xf>
    <xf numFmtId="0" fontId="43" fillId="0" borderId="19" xfId="0" applyFont="1" applyBorder="1" applyAlignment="1">
      <alignment horizontal="right" wrapText="1" indent="1"/>
    </xf>
    <xf numFmtId="1" fontId="92" fillId="0" borderId="19" xfId="0" applyNumberFormat="1" applyFont="1" applyBorder="1" applyAlignment="1">
      <alignment horizontal="center" vertical="center" shrinkToFit="1"/>
    </xf>
    <xf numFmtId="1" fontId="74" fillId="0" borderId="19" xfId="0" applyNumberFormat="1" applyFont="1" applyBorder="1" applyAlignment="1">
      <alignment horizontal="center" vertical="center" shrinkToFit="1"/>
    </xf>
    <xf numFmtId="1" fontId="44" fillId="0" borderId="19" xfId="0" applyNumberFormat="1" applyFont="1" applyBorder="1" applyAlignment="1">
      <alignment horizontal="center" shrinkToFit="1"/>
    </xf>
    <xf numFmtId="0" fontId="44" fillId="0" borderId="19" xfId="0" applyFont="1" applyBorder="1" applyAlignment="1">
      <alignment horizontal="center" vertical="top" wrapText="1"/>
    </xf>
    <xf numFmtId="0" fontId="44" fillId="0" borderId="19" xfId="0" applyFont="1" applyBorder="1" applyAlignment="1">
      <alignment horizontal="left" vertical="top"/>
    </xf>
    <xf numFmtId="1" fontId="49" fillId="0" borderId="19" xfId="0" applyNumberFormat="1" applyFont="1" applyBorder="1" applyAlignment="1">
      <alignment horizontal="center" vertical="center" shrinkToFit="1"/>
    </xf>
    <xf numFmtId="1" fontId="75" fillId="0" borderId="19" xfId="0" applyNumberFormat="1" applyFont="1" applyBorder="1" applyAlignment="1">
      <alignment horizontal="center" vertical="center" shrinkToFit="1"/>
    </xf>
    <xf numFmtId="165" fontId="43" fillId="2" borderId="19" xfId="1" applyNumberFormat="1" applyFont="1" applyFill="1" applyBorder="1" applyAlignment="1">
      <alignment horizontal="center"/>
    </xf>
    <xf numFmtId="165" fontId="44" fillId="0" borderId="19" xfId="1" applyNumberFormat="1" applyFont="1" applyBorder="1" applyAlignment="1">
      <alignment horizontal="right" wrapText="1"/>
    </xf>
    <xf numFmtId="165" fontId="33" fillId="2" borderId="19" xfId="1" applyNumberFormat="1" applyFont="1" applyFill="1" applyBorder="1" applyAlignment="1">
      <alignment horizontal="center"/>
    </xf>
    <xf numFmtId="0" fontId="11" fillId="0" borderId="32" xfId="0" applyFont="1" applyBorder="1" applyAlignment="1">
      <alignment vertical="center" wrapText="1"/>
    </xf>
    <xf numFmtId="0" fontId="11" fillId="0" borderId="21" xfId="0" applyFont="1" applyBorder="1" applyAlignment="1">
      <alignment horizontal="center" wrapText="1"/>
    </xf>
    <xf numFmtId="165" fontId="93" fillId="0" borderId="19" xfId="0" applyNumberFormat="1" applyFont="1" applyBorder="1" applyAlignment="1">
      <alignment vertical="center" wrapText="1"/>
    </xf>
    <xf numFmtId="0" fontId="11" fillId="0" borderId="0" xfId="0" applyFont="1" applyAlignment="1">
      <alignment vertical="center"/>
    </xf>
    <xf numFmtId="0" fontId="5" fillId="0" borderId="0" xfId="0" applyFont="1" applyAlignment="1">
      <alignment vertical="center"/>
    </xf>
    <xf numFmtId="0" fontId="11" fillId="0" borderId="0" xfId="0" applyFont="1" applyAlignment="1">
      <alignment horizontal="right" vertical="center"/>
    </xf>
    <xf numFmtId="0" fontId="11" fillId="0" borderId="0" xfId="0" applyFont="1" applyAlignment="1">
      <alignment horizontal="left" vertical="center"/>
    </xf>
    <xf numFmtId="15" fontId="33" fillId="0" borderId="0" xfId="0" applyNumberFormat="1" applyFont="1" applyAlignment="1">
      <alignment horizontal="right" vertical="center"/>
    </xf>
    <xf numFmtId="0" fontId="3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94" fillId="0" borderId="0" xfId="0" applyFont="1" applyAlignment="1">
      <alignment horizontal="center" vertical="center"/>
    </xf>
    <xf numFmtId="0" fontId="95" fillId="0" borderId="33" xfId="0" applyFont="1" applyBorder="1" applyAlignment="1">
      <alignment horizontal="center" vertical="center"/>
    </xf>
    <xf numFmtId="0" fontId="95" fillId="0" borderId="34" xfId="0" applyFont="1" applyBorder="1" applyAlignment="1">
      <alignment horizontal="center" vertical="center"/>
    </xf>
    <xf numFmtId="0" fontId="95" fillId="0" borderId="35" xfId="0" applyFont="1" applyBorder="1" applyAlignment="1">
      <alignment horizontal="center" vertical="center"/>
    </xf>
    <xf numFmtId="0" fontId="95" fillId="0" borderId="36" xfId="0" applyFont="1" applyBorder="1" applyAlignment="1">
      <alignment horizontal="center" vertical="center"/>
    </xf>
    <xf numFmtId="0" fontId="0" fillId="0" borderId="0" xfId="0"/>
    <xf numFmtId="0" fontId="96" fillId="0" borderId="20" xfId="0" applyFont="1" applyBorder="1" applyAlignment="1">
      <alignment horizontal="center" vertical="center"/>
    </xf>
    <xf numFmtId="165" fontId="96" fillId="0" borderId="20" xfId="1" applyNumberFormat="1" applyFont="1" applyBorder="1" applyAlignment="1">
      <alignment horizontal="center" vertical="center"/>
    </xf>
    <xf numFmtId="0" fontId="96" fillId="0" borderId="37" xfId="0" applyFont="1" applyBorder="1" applyAlignment="1">
      <alignment horizontal="center" vertical="center"/>
    </xf>
    <xf numFmtId="165" fontId="96" fillId="0" borderId="37" xfId="1" applyNumberFormat="1" applyFont="1" applyBorder="1" applyAlignment="1">
      <alignment horizontal="center" vertical="center"/>
    </xf>
    <xf numFmtId="165" fontId="95" fillId="0" borderId="36" xfId="1" applyNumberFormat="1" applyFont="1" applyBorder="1" applyAlignment="1">
      <alignment horizontal="center" vertical="center"/>
    </xf>
    <xf numFmtId="0" fontId="96" fillId="0" borderId="0" xfId="0" applyFont="1" applyAlignment="1">
      <alignment horizontal="center" vertical="center"/>
    </xf>
    <xf numFmtId="165" fontId="96" fillId="0" borderId="0" xfId="1" applyNumberFormat="1" applyFont="1" applyAlignment="1">
      <alignment horizontal="center" vertical="center"/>
    </xf>
    <xf numFmtId="0" fontId="96" fillId="0" borderId="19" xfId="0" applyFont="1" applyBorder="1" applyAlignment="1">
      <alignment horizontal="center" vertical="center"/>
    </xf>
    <xf numFmtId="165" fontId="96" fillId="0" borderId="19" xfId="1" applyNumberFormat="1" applyFont="1" applyBorder="1" applyAlignment="1">
      <alignment horizontal="center" vertical="center"/>
    </xf>
    <xf numFmtId="165" fontId="97" fillId="0" borderId="36" xfId="1" applyNumberFormat="1" applyFont="1" applyBorder="1" applyAlignment="1">
      <alignment horizontal="center" vertical="center"/>
    </xf>
    <xf numFmtId="0" fontId="0" fillId="0" borderId="0" xfId="0" applyAlignment="1">
      <alignment horizontal="center" vertical="center"/>
    </xf>
    <xf numFmtId="165" fontId="0" fillId="0" borderId="0" xfId="1" applyNumberFormat="1" applyFont="1" applyAlignment="1">
      <alignment horizontal="center" vertical="center"/>
    </xf>
    <xf numFmtId="165" fontId="0" fillId="0" borderId="0" xfId="0" applyNumberFormat="1" applyAlignment="1">
      <alignment horizontal="center" vertical="center"/>
    </xf>
    <xf numFmtId="165" fontId="95" fillId="0" borderId="35" xfId="1" applyNumberFormat="1" applyFont="1" applyBorder="1" applyAlignment="1">
      <alignment horizontal="center" vertical="center"/>
    </xf>
    <xf numFmtId="0" fontId="93" fillId="0" borderId="19" xfId="0" applyFont="1" applyBorder="1" applyAlignment="1">
      <alignment vertical="center" wrapText="1"/>
    </xf>
    <xf numFmtId="0" fontId="98" fillId="0" borderId="19" xfId="0" applyFont="1" applyBorder="1" applyAlignment="1">
      <alignment horizontal="center" vertical="center" wrapText="1"/>
    </xf>
    <xf numFmtId="0" fontId="11" fillId="0" borderId="19" xfId="0" applyFont="1" applyBorder="1" applyAlignment="1">
      <alignment horizontal="left" vertical="top" wrapText="1" indent="19"/>
    </xf>
    <xf numFmtId="0" fontId="93" fillId="0" borderId="19" xfId="0" applyFont="1" applyBorder="1" applyAlignment="1">
      <alignment horizontal="center" vertical="center" wrapText="1"/>
    </xf>
    <xf numFmtId="0" fontId="98" fillId="0" borderId="19" xfId="0" applyFont="1" applyBorder="1" applyAlignment="1">
      <alignment vertical="center" wrapText="1"/>
    </xf>
    <xf numFmtId="165" fontId="98" fillId="0" borderId="19" xfId="1" applyNumberFormat="1" applyFont="1" applyBorder="1" applyAlignment="1">
      <alignment horizontal="left" vertical="center" wrapText="1"/>
    </xf>
    <xf numFmtId="0" fontId="93" fillId="0" borderId="0" xfId="0" applyFont="1" applyAlignment="1">
      <alignment horizontal="left" vertical="top"/>
    </xf>
    <xf numFmtId="43" fontId="0" fillId="0" borderId="0" xfId="0" applyNumberFormat="1" applyAlignment="1">
      <alignment horizontal="center" vertical="center"/>
    </xf>
    <xf numFmtId="165" fontId="1" fillId="0" borderId="0" xfId="1" applyNumberFormat="1" applyFont="1" applyAlignment="1">
      <alignment horizontal="right" vertical="center"/>
    </xf>
    <xf numFmtId="0" fontId="33" fillId="0" borderId="0" xfId="0" applyFont="1" applyAlignment="1">
      <alignment horizontal="left" vertical="center"/>
    </xf>
    <xf numFmtId="0" fontId="94" fillId="0" borderId="0" xfId="0" applyFont="1" applyAlignment="1">
      <alignment horizontal="center" vertical="center"/>
    </xf>
    <xf numFmtId="0" fontId="1" fillId="0" borderId="13" xfId="0" applyFont="1" applyBorder="1" applyAlignment="1">
      <alignment horizontal="left" vertical="top" wrapText="1"/>
    </xf>
    <xf numFmtId="0" fontId="1" fillId="0" borderId="11"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0" xfId="0" applyFont="1" applyAlignment="1">
      <alignment vertical="top" wrapText="1"/>
    </xf>
    <xf numFmtId="0" fontId="1" fillId="0" borderId="2" xfId="0" applyFont="1" applyBorder="1" applyAlignment="1">
      <alignment horizontal="righ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1" fillId="0" borderId="5" xfId="0" applyFont="1" applyBorder="1" applyAlignment="1">
      <alignment horizontal="center" vertical="top" wrapText="1"/>
    </xf>
    <xf numFmtId="0" fontId="11" fillId="0" borderId="6" xfId="0" applyFont="1" applyBorder="1" applyAlignment="1">
      <alignment horizontal="center" vertical="top"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 fillId="0" borderId="14" xfId="0" applyFont="1" applyBorder="1" applyAlignment="1">
      <alignment horizontal="left" vertical="top" wrapText="1"/>
    </xf>
    <xf numFmtId="0" fontId="32" fillId="0" borderId="27" xfId="0" applyFont="1" applyBorder="1" applyAlignment="1">
      <alignment horizontal="left" vertical="top" wrapText="1" indent="1"/>
    </xf>
    <xf numFmtId="0" fontId="32" fillId="0" borderId="31" xfId="0" applyFont="1" applyBorder="1" applyAlignment="1">
      <alignment horizontal="left" vertical="top" wrapText="1" indent="1"/>
    </xf>
    <xf numFmtId="0" fontId="63" fillId="0" borderId="0" xfId="0" applyFont="1" applyAlignment="1">
      <alignment horizontal="left" vertical="top" wrapText="1" indent="3"/>
    </xf>
    <xf numFmtId="0" fontId="62" fillId="0" borderId="0" xfId="0" applyFont="1" applyAlignment="1">
      <alignment horizontal="right" vertical="top" wrapText="1" indent="3"/>
    </xf>
    <xf numFmtId="0" fontId="51" fillId="0" borderId="0" xfId="0" applyFont="1" applyAlignment="1">
      <alignment horizontal="left" vertical="top" wrapText="1" indent="1"/>
    </xf>
    <xf numFmtId="0" fontId="55" fillId="0" borderId="0" xfId="0" applyFont="1" applyAlignment="1">
      <alignment horizontal="right" vertical="center" wrapText="1" indent="1"/>
    </xf>
    <xf numFmtId="0" fontId="51" fillId="0" borderId="0" xfId="0" applyFont="1" applyAlignment="1">
      <alignment horizontal="left" vertical="top" wrapText="1"/>
    </xf>
    <xf numFmtId="0" fontId="51" fillId="0" borderId="0" xfId="0" applyFont="1" applyAlignment="1">
      <alignment horizontal="right" vertical="center" wrapText="1" indent="1"/>
    </xf>
    <xf numFmtId="0" fontId="58" fillId="0" borderId="23" xfId="0" applyFont="1" applyBorder="1" applyAlignment="1">
      <alignment horizontal="center" vertical="center" wrapText="1"/>
    </xf>
    <xf numFmtId="0" fontId="58" fillId="0" borderId="26"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28" xfId="0" applyFont="1" applyBorder="1" applyAlignment="1">
      <alignment horizontal="center" vertical="center" wrapText="1"/>
    </xf>
    <xf numFmtId="0" fontId="58" fillId="0" borderId="28" xfId="0" applyFont="1" applyBorder="1" applyAlignment="1">
      <alignment horizontal="center" vertical="center" wrapText="1"/>
    </xf>
    <xf numFmtId="0" fontId="58" fillId="0" borderId="24" xfId="0" applyFont="1" applyBorder="1" applyAlignment="1">
      <alignment horizontal="center" vertical="center" wrapText="1"/>
    </xf>
    <xf numFmtId="0" fontId="58" fillId="0" borderId="25" xfId="0" applyFont="1" applyBorder="1" applyAlignment="1">
      <alignment horizontal="center" vertical="center" wrapText="1"/>
    </xf>
    <xf numFmtId="0" fontId="34" fillId="0" borderId="19" xfId="0" applyFont="1" applyBorder="1" applyAlignment="1">
      <alignment horizontal="center" vertical="center"/>
    </xf>
    <xf numFmtId="0" fontId="34" fillId="0" borderId="21" xfId="0" applyFont="1" applyBorder="1" applyAlignment="1">
      <alignment horizontal="center" vertical="center"/>
    </xf>
    <xf numFmtId="0" fontId="34" fillId="0" borderId="22" xfId="0" applyFont="1" applyBorder="1" applyAlignment="1">
      <alignment horizontal="center" vertical="center"/>
    </xf>
    <xf numFmtId="165" fontId="1" fillId="0" borderId="0" xfId="1" applyNumberFormat="1" applyFont="1" applyAlignment="1">
      <alignment horizontal="right" wrapText="1"/>
    </xf>
    <xf numFmtId="165" fontId="1" fillId="0" borderId="0" xfId="0" applyNumberFormat="1" applyFont="1" applyAlignment="1">
      <alignment horizontal="lef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419100</xdr:colOff>
      <xdr:row>3</xdr:row>
      <xdr:rowOff>161925</xdr:rowOff>
    </xdr:from>
    <xdr:to>
      <xdr:col>20</xdr:col>
      <xdr:colOff>67668</xdr:colOff>
      <xdr:row>34</xdr:row>
      <xdr:rowOff>19695</xdr:rowOff>
    </xdr:to>
    <xdr:pic>
      <xdr:nvPicPr>
        <xdr:cNvPr id="2" name="Picture 1">
          <a:extLst>
            <a:ext uri="{FF2B5EF4-FFF2-40B4-BE49-F238E27FC236}">
              <a16:creationId xmlns:a16="http://schemas.microsoft.com/office/drawing/2014/main" id="{E07BE477-5112-4412-AF99-E45C08D00AC6}"/>
            </a:ext>
          </a:extLst>
        </xdr:cNvPr>
        <xdr:cNvPicPr>
          <a:picLocks noChangeAspect="1"/>
        </xdr:cNvPicPr>
      </xdr:nvPicPr>
      <xdr:blipFill>
        <a:blip xmlns:r="http://schemas.openxmlformats.org/officeDocument/2006/relationships" r:embed="rId1"/>
        <a:stretch>
          <a:fillRect/>
        </a:stretch>
      </xdr:blipFill>
      <xdr:spPr>
        <a:xfrm>
          <a:off x="7581900" y="733425"/>
          <a:ext cx="7116168" cy="46202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9</xdr:col>
      <xdr:colOff>53340</xdr:colOff>
      <xdr:row>9</xdr:row>
      <xdr:rowOff>18683</xdr:rowOff>
    </xdr:from>
    <xdr:ext cx="277495" cy="0"/>
    <xdr:sp macro="" textlink="">
      <xdr:nvSpPr>
        <xdr:cNvPr id="2" name="Shape 2">
          <a:extLst>
            <a:ext uri="{FF2B5EF4-FFF2-40B4-BE49-F238E27FC236}">
              <a16:creationId xmlns:a16="http://schemas.microsoft.com/office/drawing/2014/main" id="{764D1182-FC12-4CFA-B5F0-3B6F90734803}"/>
            </a:ext>
          </a:extLst>
        </xdr:cNvPr>
        <xdr:cNvSpPr/>
      </xdr:nvSpPr>
      <xdr:spPr>
        <a:xfrm>
          <a:off x="8854440" y="10848608"/>
          <a:ext cx="277495" cy="0"/>
        </a:xfrm>
        <a:custGeom>
          <a:avLst/>
          <a:gdLst/>
          <a:ahLst/>
          <a:cxnLst/>
          <a:rect l="0" t="0" r="0" b="0"/>
          <a:pathLst>
            <a:path w="277495">
              <a:moveTo>
                <a:pt x="0" y="0"/>
              </a:moveTo>
              <a:lnTo>
                <a:pt x="277368" y="0"/>
              </a:lnTo>
            </a:path>
          </a:pathLst>
        </a:custGeom>
        <a:ln w="12192">
          <a:solidFill>
            <a:srgbClr val="707477"/>
          </a:solidFill>
        </a:ln>
      </xdr:spPr>
    </xdr:sp>
    <xdr:clientData/>
  </xdr:oneCellAnchor>
  <xdr:oneCellAnchor>
    <xdr:from>
      <xdr:col>2</xdr:col>
      <xdr:colOff>1339596</xdr:colOff>
      <xdr:row>31</xdr:row>
      <xdr:rowOff>1524</xdr:rowOff>
    </xdr:from>
    <xdr:ext cx="573405" cy="0"/>
    <xdr:sp macro="" textlink="">
      <xdr:nvSpPr>
        <xdr:cNvPr id="3" name="Shape 29">
          <a:extLst>
            <a:ext uri="{FF2B5EF4-FFF2-40B4-BE49-F238E27FC236}">
              <a16:creationId xmlns:a16="http://schemas.microsoft.com/office/drawing/2014/main" id="{C7F51E89-F456-45F7-87FE-D7B0C0135D61}"/>
            </a:ext>
          </a:extLst>
        </xdr:cNvPr>
        <xdr:cNvSpPr/>
      </xdr:nvSpPr>
      <xdr:spPr>
        <a:xfrm>
          <a:off x="20920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31</xdr:row>
      <xdr:rowOff>1524</xdr:rowOff>
    </xdr:from>
    <xdr:ext cx="341630" cy="0"/>
    <xdr:sp macro="" textlink="">
      <xdr:nvSpPr>
        <xdr:cNvPr id="4" name="Shape 30">
          <a:extLst>
            <a:ext uri="{FF2B5EF4-FFF2-40B4-BE49-F238E27FC236}">
              <a16:creationId xmlns:a16="http://schemas.microsoft.com/office/drawing/2014/main" id="{7320A046-137A-468C-8964-0DDD143BA28E}"/>
            </a:ext>
          </a:extLst>
        </xdr:cNvPr>
        <xdr:cNvSpPr/>
      </xdr:nvSpPr>
      <xdr:spPr>
        <a:xfrm>
          <a:off x="34819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23</xdr:row>
      <xdr:rowOff>41147</xdr:rowOff>
    </xdr:from>
    <xdr:ext cx="54864" cy="77724"/>
    <xdr:pic>
      <xdr:nvPicPr>
        <xdr:cNvPr id="5" name="image6.png">
          <a:extLst>
            <a:ext uri="{FF2B5EF4-FFF2-40B4-BE49-F238E27FC236}">
              <a16:creationId xmlns:a16="http://schemas.microsoft.com/office/drawing/2014/main" id="{26D094ED-5382-40FE-9566-48634D25D2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19157822"/>
          <a:ext cx="54864" cy="77724"/>
        </a:xfrm>
        <a:prstGeom prst="rect">
          <a:avLst/>
        </a:prstGeom>
      </xdr:spPr>
    </xdr:pic>
    <xdr:clientData/>
  </xdr:oneCellAnchor>
  <xdr:oneCellAnchor>
    <xdr:from>
      <xdr:col>2</xdr:col>
      <xdr:colOff>1339596</xdr:colOff>
      <xdr:row>35</xdr:row>
      <xdr:rowOff>1524</xdr:rowOff>
    </xdr:from>
    <xdr:ext cx="573405" cy="0"/>
    <xdr:sp macro="" textlink="">
      <xdr:nvSpPr>
        <xdr:cNvPr id="6" name="Shape 29">
          <a:extLst>
            <a:ext uri="{FF2B5EF4-FFF2-40B4-BE49-F238E27FC236}">
              <a16:creationId xmlns:a16="http://schemas.microsoft.com/office/drawing/2014/main" id="{7AB11D46-8745-45D0-88C1-EC7BC66D4784}"/>
            </a:ext>
          </a:extLst>
        </xdr:cNvPr>
        <xdr:cNvSpPr/>
      </xdr:nvSpPr>
      <xdr:spPr>
        <a:xfrm>
          <a:off x="2092071" y="280716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35</xdr:row>
      <xdr:rowOff>1524</xdr:rowOff>
    </xdr:from>
    <xdr:ext cx="341630" cy="0"/>
    <xdr:sp macro="" textlink="">
      <xdr:nvSpPr>
        <xdr:cNvPr id="7" name="Shape 30">
          <a:extLst>
            <a:ext uri="{FF2B5EF4-FFF2-40B4-BE49-F238E27FC236}">
              <a16:creationId xmlns:a16="http://schemas.microsoft.com/office/drawing/2014/main" id="{A4A30FF8-C860-485D-B953-7C9B8C32EF26}"/>
            </a:ext>
          </a:extLst>
        </xdr:cNvPr>
        <xdr:cNvSpPr/>
      </xdr:nvSpPr>
      <xdr:spPr>
        <a:xfrm>
          <a:off x="3481958" y="280716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39</xdr:row>
      <xdr:rowOff>1524</xdr:rowOff>
    </xdr:from>
    <xdr:ext cx="573405" cy="0"/>
    <xdr:sp macro="" textlink="">
      <xdr:nvSpPr>
        <xdr:cNvPr id="8" name="Shape 29">
          <a:extLst>
            <a:ext uri="{FF2B5EF4-FFF2-40B4-BE49-F238E27FC236}">
              <a16:creationId xmlns:a16="http://schemas.microsoft.com/office/drawing/2014/main" id="{B31143B2-F3D2-4314-A4D4-39EDD066F88E}"/>
            </a:ext>
          </a:extLst>
        </xdr:cNvPr>
        <xdr:cNvSpPr/>
      </xdr:nvSpPr>
      <xdr:spPr>
        <a:xfrm>
          <a:off x="2092071" y="291765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39</xdr:row>
      <xdr:rowOff>1524</xdr:rowOff>
    </xdr:from>
    <xdr:ext cx="341630" cy="0"/>
    <xdr:sp macro="" textlink="">
      <xdr:nvSpPr>
        <xdr:cNvPr id="9" name="Shape 30">
          <a:extLst>
            <a:ext uri="{FF2B5EF4-FFF2-40B4-BE49-F238E27FC236}">
              <a16:creationId xmlns:a16="http://schemas.microsoft.com/office/drawing/2014/main" id="{97357E28-C171-43D4-8CF6-D361B61DB240}"/>
            </a:ext>
          </a:extLst>
        </xdr:cNvPr>
        <xdr:cNvSpPr/>
      </xdr:nvSpPr>
      <xdr:spPr>
        <a:xfrm>
          <a:off x="3481958" y="291765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40</xdr:row>
      <xdr:rowOff>0</xdr:rowOff>
    </xdr:from>
    <xdr:ext cx="573405" cy="0"/>
    <xdr:sp macro="" textlink="">
      <xdr:nvSpPr>
        <xdr:cNvPr id="10" name="Shape 29">
          <a:extLst>
            <a:ext uri="{FF2B5EF4-FFF2-40B4-BE49-F238E27FC236}">
              <a16:creationId xmlns:a16="http://schemas.microsoft.com/office/drawing/2014/main" id="{1562A3F5-85B9-420C-9C36-9D5F5B18FDFA}"/>
            </a:ext>
          </a:extLst>
        </xdr:cNvPr>
        <xdr:cNvSpPr/>
      </xdr:nvSpPr>
      <xdr:spPr>
        <a:xfrm>
          <a:off x="2092071" y="302814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40</xdr:row>
      <xdr:rowOff>0</xdr:rowOff>
    </xdr:from>
    <xdr:ext cx="341630" cy="0"/>
    <xdr:sp macro="" textlink="">
      <xdr:nvSpPr>
        <xdr:cNvPr id="11" name="Shape 30">
          <a:extLst>
            <a:ext uri="{FF2B5EF4-FFF2-40B4-BE49-F238E27FC236}">
              <a16:creationId xmlns:a16="http://schemas.microsoft.com/office/drawing/2014/main" id="{F020B3BA-5B12-4941-A30A-8F907941FE39}"/>
            </a:ext>
          </a:extLst>
        </xdr:cNvPr>
        <xdr:cNvSpPr/>
      </xdr:nvSpPr>
      <xdr:spPr>
        <a:xfrm>
          <a:off x="3481958" y="302814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1339596</xdr:colOff>
      <xdr:row>31</xdr:row>
      <xdr:rowOff>1524</xdr:rowOff>
    </xdr:from>
    <xdr:ext cx="573405" cy="0"/>
    <xdr:sp macro="" textlink="">
      <xdr:nvSpPr>
        <xdr:cNvPr id="8" name="Shape 29">
          <a:extLst>
            <a:ext uri="{FF2B5EF4-FFF2-40B4-BE49-F238E27FC236}">
              <a16:creationId xmlns:a16="http://schemas.microsoft.com/office/drawing/2014/main" id="{2E1651B9-D4C8-4BA4-AB41-D76FF81805D3}"/>
            </a:ext>
          </a:extLst>
        </xdr:cNvPr>
        <xdr:cNvSpPr/>
      </xdr:nvSpPr>
      <xdr:spPr>
        <a:xfrm>
          <a:off x="2053971" y="210654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31</xdr:row>
      <xdr:rowOff>1524</xdr:rowOff>
    </xdr:from>
    <xdr:ext cx="341630" cy="0"/>
    <xdr:sp macro="" textlink="">
      <xdr:nvSpPr>
        <xdr:cNvPr id="9" name="Shape 30">
          <a:extLst>
            <a:ext uri="{FF2B5EF4-FFF2-40B4-BE49-F238E27FC236}">
              <a16:creationId xmlns:a16="http://schemas.microsoft.com/office/drawing/2014/main" id="{CA003B22-7D95-4338-808C-D0EC64369FB3}"/>
            </a:ext>
          </a:extLst>
        </xdr:cNvPr>
        <xdr:cNvSpPr/>
      </xdr:nvSpPr>
      <xdr:spPr>
        <a:xfrm>
          <a:off x="3443858" y="210654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23</xdr:row>
      <xdr:rowOff>41147</xdr:rowOff>
    </xdr:from>
    <xdr:ext cx="54864" cy="77724"/>
    <xdr:pic>
      <xdr:nvPicPr>
        <xdr:cNvPr id="13" name="image6.png">
          <a:extLst>
            <a:ext uri="{FF2B5EF4-FFF2-40B4-BE49-F238E27FC236}">
              <a16:creationId xmlns:a16="http://schemas.microsoft.com/office/drawing/2014/main" id="{6993F560-9FB1-46C0-8957-5B0DB46B24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526922"/>
          <a:ext cx="54864" cy="77724"/>
        </a:xfrm>
        <a:prstGeom prst="rect">
          <a:avLst/>
        </a:prstGeom>
      </xdr:spPr>
    </xdr:pic>
    <xdr:clientData/>
  </xdr:oneCellAnchor>
  <xdr:oneCellAnchor>
    <xdr:from>
      <xdr:col>2</xdr:col>
      <xdr:colOff>1339596</xdr:colOff>
      <xdr:row>35</xdr:row>
      <xdr:rowOff>1524</xdr:rowOff>
    </xdr:from>
    <xdr:ext cx="573405" cy="0"/>
    <xdr:sp macro="" textlink="">
      <xdr:nvSpPr>
        <xdr:cNvPr id="3" name="Shape 29">
          <a:extLst>
            <a:ext uri="{FF2B5EF4-FFF2-40B4-BE49-F238E27FC236}">
              <a16:creationId xmlns:a16="http://schemas.microsoft.com/office/drawing/2014/main" id="{5C6897B2-450E-4E25-869C-13BEB7DAEFB3}"/>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35</xdr:row>
      <xdr:rowOff>1524</xdr:rowOff>
    </xdr:from>
    <xdr:ext cx="341630" cy="0"/>
    <xdr:sp macro="" textlink="">
      <xdr:nvSpPr>
        <xdr:cNvPr id="4" name="Shape 30">
          <a:extLst>
            <a:ext uri="{FF2B5EF4-FFF2-40B4-BE49-F238E27FC236}">
              <a16:creationId xmlns:a16="http://schemas.microsoft.com/office/drawing/2014/main" id="{9B42E4D8-049F-4998-89BB-8A359FE63EAA}"/>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39</xdr:row>
      <xdr:rowOff>1524</xdr:rowOff>
    </xdr:from>
    <xdr:ext cx="573405" cy="0"/>
    <xdr:sp macro="" textlink="">
      <xdr:nvSpPr>
        <xdr:cNvPr id="5" name="Shape 29">
          <a:extLst>
            <a:ext uri="{FF2B5EF4-FFF2-40B4-BE49-F238E27FC236}">
              <a16:creationId xmlns:a16="http://schemas.microsoft.com/office/drawing/2014/main" id="{DE84FCDC-CEA9-487C-BB66-F8AE246967BA}"/>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39</xdr:row>
      <xdr:rowOff>1524</xdr:rowOff>
    </xdr:from>
    <xdr:ext cx="341630" cy="0"/>
    <xdr:sp macro="" textlink="">
      <xdr:nvSpPr>
        <xdr:cNvPr id="10" name="Shape 30">
          <a:extLst>
            <a:ext uri="{FF2B5EF4-FFF2-40B4-BE49-F238E27FC236}">
              <a16:creationId xmlns:a16="http://schemas.microsoft.com/office/drawing/2014/main" id="{39BAE016-903F-4880-ABA0-0DBC80B4A482}"/>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43</xdr:row>
      <xdr:rowOff>1524</xdr:rowOff>
    </xdr:from>
    <xdr:ext cx="573405" cy="0"/>
    <xdr:sp macro="" textlink="">
      <xdr:nvSpPr>
        <xdr:cNvPr id="11" name="Shape 29">
          <a:extLst>
            <a:ext uri="{FF2B5EF4-FFF2-40B4-BE49-F238E27FC236}">
              <a16:creationId xmlns:a16="http://schemas.microsoft.com/office/drawing/2014/main" id="{42C01446-C534-4A00-BE69-87B4CFD3C629}"/>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43</xdr:row>
      <xdr:rowOff>1524</xdr:rowOff>
    </xdr:from>
    <xdr:ext cx="341630" cy="0"/>
    <xdr:sp macro="" textlink="">
      <xdr:nvSpPr>
        <xdr:cNvPr id="12" name="Shape 30">
          <a:extLst>
            <a:ext uri="{FF2B5EF4-FFF2-40B4-BE49-F238E27FC236}">
              <a16:creationId xmlns:a16="http://schemas.microsoft.com/office/drawing/2014/main" id="{7946CC64-FCDF-4EF9-B494-1E1ED360B16C}"/>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4.xml><?xml version="1.0" encoding="utf-8"?>
<xdr:wsDr xmlns:xdr="http://schemas.openxmlformats.org/drawingml/2006/spreadsheetDrawing" xmlns:a="http://schemas.openxmlformats.org/drawingml/2006/main">
  <xdr:oneCellAnchor>
    <xdr:from>
      <xdr:col>8</xdr:col>
      <xdr:colOff>602237</xdr:colOff>
      <xdr:row>17</xdr:row>
      <xdr:rowOff>0</xdr:rowOff>
    </xdr:from>
    <xdr:ext cx="332740" cy="0"/>
    <xdr:sp macro="" textlink="">
      <xdr:nvSpPr>
        <xdr:cNvPr id="2" name="Shape 17">
          <a:extLst>
            <a:ext uri="{FF2B5EF4-FFF2-40B4-BE49-F238E27FC236}">
              <a16:creationId xmlns:a16="http://schemas.microsoft.com/office/drawing/2014/main" id="{FE56DC22-44D0-4AB5-BFE9-9CCF1DE82027}"/>
            </a:ext>
          </a:extLst>
        </xdr:cNvPr>
        <xdr:cNvSpPr/>
      </xdr:nvSpPr>
      <xdr:spPr>
        <a:xfrm>
          <a:off x="8984237" y="10106025"/>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17</xdr:row>
      <xdr:rowOff>0</xdr:rowOff>
    </xdr:from>
    <xdr:ext cx="307975" cy="0"/>
    <xdr:sp macro="" textlink="">
      <xdr:nvSpPr>
        <xdr:cNvPr id="3" name="Shape 18">
          <a:extLst>
            <a:ext uri="{FF2B5EF4-FFF2-40B4-BE49-F238E27FC236}">
              <a16:creationId xmlns:a16="http://schemas.microsoft.com/office/drawing/2014/main" id="{E66C0D8C-13DF-4284-9D04-343BDF0B8E3B}"/>
            </a:ext>
          </a:extLst>
        </xdr:cNvPr>
        <xdr:cNvSpPr/>
      </xdr:nvSpPr>
      <xdr:spPr>
        <a:xfrm>
          <a:off x="702980" y="10106025"/>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17</xdr:row>
      <xdr:rowOff>0</xdr:rowOff>
    </xdr:from>
    <xdr:ext cx="180340" cy="0"/>
    <xdr:sp macro="" textlink="">
      <xdr:nvSpPr>
        <xdr:cNvPr id="4" name="Shape 19">
          <a:extLst>
            <a:ext uri="{FF2B5EF4-FFF2-40B4-BE49-F238E27FC236}">
              <a16:creationId xmlns:a16="http://schemas.microsoft.com/office/drawing/2014/main" id="{70B673C5-AB84-4916-B14A-90A710E33F7E}"/>
            </a:ext>
          </a:extLst>
        </xdr:cNvPr>
        <xdr:cNvSpPr/>
      </xdr:nvSpPr>
      <xdr:spPr>
        <a:xfrm>
          <a:off x="2102610" y="10106025"/>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17</xdr:row>
      <xdr:rowOff>0</xdr:rowOff>
    </xdr:from>
    <xdr:ext cx="170815" cy="0"/>
    <xdr:sp macro="" textlink="">
      <xdr:nvSpPr>
        <xdr:cNvPr id="5" name="Shape 20">
          <a:extLst>
            <a:ext uri="{FF2B5EF4-FFF2-40B4-BE49-F238E27FC236}">
              <a16:creationId xmlns:a16="http://schemas.microsoft.com/office/drawing/2014/main" id="{583C4461-6359-4456-A979-913852CB4FBE}"/>
            </a:ext>
          </a:extLst>
        </xdr:cNvPr>
        <xdr:cNvSpPr/>
      </xdr:nvSpPr>
      <xdr:spPr>
        <a:xfrm>
          <a:off x="2761260" y="10106025"/>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17</xdr:row>
      <xdr:rowOff>157733</xdr:rowOff>
    </xdr:from>
    <xdr:ext cx="387350" cy="12700"/>
    <xdr:grpSp>
      <xdr:nvGrpSpPr>
        <xdr:cNvPr id="6" name="Group 34">
          <a:extLst>
            <a:ext uri="{FF2B5EF4-FFF2-40B4-BE49-F238E27FC236}">
              <a16:creationId xmlns:a16="http://schemas.microsoft.com/office/drawing/2014/main" id="{4D819238-9EA5-4C63-B658-B445841CFC00}"/>
            </a:ext>
          </a:extLst>
        </xdr:cNvPr>
        <xdr:cNvGrpSpPr/>
      </xdr:nvGrpSpPr>
      <xdr:grpSpPr>
        <a:xfrm>
          <a:off x="678560" y="10095483"/>
          <a:ext cx="387350" cy="12700"/>
          <a:chOff x="0" y="0"/>
          <a:chExt cx="387350" cy="12700"/>
        </a:xfrm>
      </xdr:grpSpPr>
      <xdr:sp macro="" textlink="">
        <xdr:nvSpPr>
          <xdr:cNvPr id="7" name="Shape 35">
            <a:extLst>
              <a:ext uri="{FF2B5EF4-FFF2-40B4-BE49-F238E27FC236}">
                <a16:creationId xmlns:a16="http://schemas.microsoft.com/office/drawing/2014/main" id="{C0775D2B-1EFF-1DDC-435E-60FADD89E765}"/>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8" name="Shape 36">
            <a:extLst>
              <a:ext uri="{FF2B5EF4-FFF2-40B4-BE49-F238E27FC236}">
                <a16:creationId xmlns:a16="http://schemas.microsoft.com/office/drawing/2014/main" id="{F181A57E-7DBA-D3D9-874E-647EB6EF92D7}"/>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38099</xdr:colOff>
      <xdr:row>17</xdr:row>
      <xdr:rowOff>0</xdr:rowOff>
    </xdr:from>
    <xdr:ext cx="871855" cy="0"/>
    <xdr:sp macro="" textlink="">
      <xdr:nvSpPr>
        <xdr:cNvPr id="9" name="Shape 45">
          <a:extLst>
            <a:ext uri="{FF2B5EF4-FFF2-40B4-BE49-F238E27FC236}">
              <a16:creationId xmlns:a16="http://schemas.microsoft.com/office/drawing/2014/main" id="{A3F39928-0C1F-4B6C-926E-1AE870FABF03}"/>
            </a:ext>
          </a:extLst>
        </xdr:cNvPr>
        <xdr:cNvSpPr/>
      </xdr:nvSpPr>
      <xdr:spPr>
        <a:xfrm>
          <a:off x="5667374" y="10106025"/>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7</xdr:col>
      <xdr:colOff>62483</xdr:colOff>
      <xdr:row>17</xdr:row>
      <xdr:rowOff>0</xdr:rowOff>
    </xdr:from>
    <xdr:ext cx="716280" cy="0"/>
    <xdr:sp macro="" textlink="">
      <xdr:nvSpPr>
        <xdr:cNvPr id="10" name="Shape 47">
          <a:extLst>
            <a:ext uri="{FF2B5EF4-FFF2-40B4-BE49-F238E27FC236}">
              <a16:creationId xmlns:a16="http://schemas.microsoft.com/office/drawing/2014/main" id="{056E8529-33EC-4C11-A043-0F23BE9304C5}"/>
            </a:ext>
          </a:extLst>
        </xdr:cNvPr>
        <xdr:cNvSpPr/>
      </xdr:nvSpPr>
      <xdr:spPr>
        <a:xfrm>
          <a:off x="7463408" y="10106025"/>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drawings/drawing5.xml><?xml version="1.0" encoding="utf-8"?>
<xdr:wsDr xmlns:xdr="http://schemas.openxmlformats.org/drawingml/2006/spreadsheetDrawing" xmlns:a="http://schemas.openxmlformats.org/drawingml/2006/main">
  <xdr:oneCellAnchor>
    <xdr:from>
      <xdr:col>8</xdr:col>
      <xdr:colOff>602237</xdr:colOff>
      <xdr:row>18</xdr:row>
      <xdr:rowOff>0</xdr:rowOff>
    </xdr:from>
    <xdr:ext cx="332740" cy="0"/>
    <xdr:sp macro="" textlink="">
      <xdr:nvSpPr>
        <xdr:cNvPr id="6" name="Shape 17">
          <a:extLst>
            <a:ext uri="{FF2B5EF4-FFF2-40B4-BE49-F238E27FC236}">
              <a16:creationId xmlns:a16="http://schemas.microsoft.com/office/drawing/2014/main" id="{EBCB3140-7355-45C5-BE04-E1AAEC6CE272}"/>
            </a:ext>
          </a:extLst>
        </xdr:cNvPr>
        <xdr:cNvSpPr/>
      </xdr:nvSpPr>
      <xdr:spPr>
        <a:xfrm>
          <a:off x="9374762" y="5199126"/>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18</xdr:row>
      <xdr:rowOff>0</xdr:rowOff>
    </xdr:from>
    <xdr:ext cx="307975" cy="0"/>
    <xdr:sp macro="" textlink="">
      <xdr:nvSpPr>
        <xdr:cNvPr id="7" name="Shape 18">
          <a:extLst>
            <a:ext uri="{FF2B5EF4-FFF2-40B4-BE49-F238E27FC236}">
              <a16:creationId xmlns:a16="http://schemas.microsoft.com/office/drawing/2014/main" id="{F565C29A-5A5C-4354-9F5D-3BF832CC30F9}"/>
            </a:ext>
          </a:extLst>
        </xdr:cNvPr>
        <xdr:cNvSpPr/>
      </xdr:nvSpPr>
      <xdr:spPr>
        <a:xfrm>
          <a:off x="702980" y="5199126"/>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18</xdr:row>
      <xdr:rowOff>0</xdr:rowOff>
    </xdr:from>
    <xdr:ext cx="180340" cy="0"/>
    <xdr:sp macro="" textlink="">
      <xdr:nvSpPr>
        <xdr:cNvPr id="8" name="Shape 19">
          <a:extLst>
            <a:ext uri="{FF2B5EF4-FFF2-40B4-BE49-F238E27FC236}">
              <a16:creationId xmlns:a16="http://schemas.microsoft.com/office/drawing/2014/main" id="{841820BF-C382-4AE7-B106-F5FA282682B5}"/>
            </a:ext>
          </a:extLst>
        </xdr:cNvPr>
        <xdr:cNvSpPr/>
      </xdr:nvSpPr>
      <xdr:spPr>
        <a:xfrm>
          <a:off x="2102610" y="5199126"/>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18</xdr:row>
      <xdr:rowOff>0</xdr:rowOff>
    </xdr:from>
    <xdr:ext cx="170815" cy="0"/>
    <xdr:sp macro="" textlink="">
      <xdr:nvSpPr>
        <xdr:cNvPr id="9" name="Shape 20">
          <a:extLst>
            <a:ext uri="{FF2B5EF4-FFF2-40B4-BE49-F238E27FC236}">
              <a16:creationId xmlns:a16="http://schemas.microsoft.com/office/drawing/2014/main" id="{02A7C8A0-BDF5-4C49-A876-513BE951D1DD}"/>
            </a:ext>
          </a:extLst>
        </xdr:cNvPr>
        <xdr:cNvSpPr/>
      </xdr:nvSpPr>
      <xdr:spPr>
        <a:xfrm>
          <a:off x="2761260" y="5199126"/>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18</xdr:row>
      <xdr:rowOff>157733</xdr:rowOff>
    </xdr:from>
    <xdr:ext cx="387350" cy="12700"/>
    <xdr:grpSp>
      <xdr:nvGrpSpPr>
        <xdr:cNvPr id="21" name="Group 34">
          <a:extLst>
            <a:ext uri="{FF2B5EF4-FFF2-40B4-BE49-F238E27FC236}">
              <a16:creationId xmlns:a16="http://schemas.microsoft.com/office/drawing/2014/main" id="{9B268187-4CC3-4FFE-BAAC-C600642EF916}"/>
            </a:ext>
          </a:extLst>
        </xdr:cNvPr>
        <xdr:cNvGrpSpPr/>
      </xdr:nvGrpSpPr>
      <xdr:grpSpPr>
        <a:xfrm>
          <a:off x="678560" y="10197083"/>
          <a:ext cx="387350" cy="12700"/>
          <a:chOff x="0" y="0"/>
          <a:chExt cx="387350" cy="12700"/>
        </a:xfrm>
      </xdr:grpSpPr>
      <xdr:sp macro="" textlink="">
        <xdr:nvSpPr>
          <xdr:cNvPr id="22" name="Shape 35">
            <a:extLst>
              <a:ext uri="{FF2B5EF4-FFF2-40B4-BE49-F238E27FC236}">
                <a16:creationId xmlns:a16="http://schemas.microsoft.com/office/drawing/2014/main" id="{0DBA760F-289F-210C-1A3A-E97CED88BD6D}"/>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23" name="Shape 36">
            <a:extLst>
              <a:ext uri="{FF2B5EF4-FFF2-40B4-BE49-F238E27FC236}">
                <a16:creationId xmlns:a16="http://schemas.microsoft.com/office/drawing/2014/main" id="{F9268E68-6FD6-8292-0529-AC17DDBCCC2B}"/>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38099</xdr:colOff>
      <xdr:row>18</xdr:row>
      <xdr:rowOff>0</xdr:rowOff>
    </xdr:from>
    <xdr:ext cx="871855" cy="0"/>
    <xdr:sp macro="" textlink="">
      <xdr:nvSpPr>
        <xdr:cNvPr id="25" name="Shape 45">
          <a:extLst>
            <a:ext uri="{FF2B5EF4-FFF2-40B4-BE49-F238E27FC236}">
              <a16:creationId xmlns:a16="http://schemas.microsoft.com/office/drawing/2014/main" id="{F64E4959-E83B-4DEE-9134-91362F4A7BAC}"/>
            </a:ext>
          </a:extLst>
        </xdr:cNvPr>
        <xdr:cNvSpPr/>
      </xdr:nvSpPr>
      <xdr:spPr>
        <a:xfrm>
          <a:off x="5867399" y="7962900"/>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7</xdr:col>
      <xdr:colOff>62483</xdr:colOff>
      <xdr:row>18</xdr:row>
      <xdr:rowOff>0</xdr:rowOff>
    </xdr:from>
    <xdr:ext cx="716280" cy="0"/>
    <xdr:sp macro="" textlink="">
      <xdr:nvSpPr>
        <xdr:cNvPr id="27" name="Shape 47">
          <a:extLst>
            <a:ext uri="{FF2B5EF4-FFF2-40B4-BE49-F238E27FC236}">
              <a16:creationId xmlns:a16="http://schemas.microsoft.com/office/drawing/2014/main" id="{DB48A411-7F31-4FCB-B730-6D1AF7312B2C}"/>
            </a:ext>
          </a:extLst>
        </xdr:cNvPr>
        <xdr:cNvSpPr/>
      </xdr:nvSpPr>
      <xdr:spPr>
        <a:xfrm>
          <a:off x="7853933" y="9884092"/>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F929F-FB20-4935-9641-63EA9CE81B38}">
  <dimension ref="A4:E26"/>
  <sheetViews>
    <sheetView view="pageBreakPreview" zoomScale="60" zoomScaleNormal="100" workbookViewId="0">
      <selection activeCell="E26" sqref="E26"/>
    </sheetView>
  </sheetViews>
  <sheetFormatPr defaultRowHeight="12.75" x14ac:dyDescent="0.2"/>
  <cols>
    <col min="1" max="1" width="7.33203125" style="146" customWidth="1"/>
    <col min="2" max="2" width="47.83203125" style="146" customWidth="1"/>
    <col min="3" max="3" width="20.5" style="146" customWidth="1"/>
    <col min="4" max="4" width="18.6640625" style="146" customWidth="1"/>
    <col min="5" max="5" width="20.33203125" style="146" customWidth="1"/>
    <col min="6" max="16384" width="9.33203125" style="135"/>
  </cols>
  <sheetData>
    <row r="4" spans="1:5" s="123" customFormat="1" ht="18.75" x14ac:dyDescent="0.2">
      <c r="A4" s="122"/>
      <c r="E4" s="124" t="s">
        <v>152</v>
      </c>
    </row>
    <row r="5" spans="1:5" s="123" customFormat="1" ht="18.75" x14ac:dyDescent="0.2">
      <c r="A5" s="122"/>
      <c r="E5" s="124"/>
    </row>
    <row r="6" spans="1:5" s="123" customFormat="1" ht="18.75" x14ac:dyDescent="0.2">
      <c r="A6" s="122"/>
      <c r="E6" s="124"/>
    </row>
    <row r="7" spans="1:5" s="123" customFormat="1" ht="18.75" x14ac:dyDescent="0.2">
      <c r="A7" s="125" t="s">
        <v>153</v>
      </c>
      <c r="E7" s="126">
        <v>44973</v>
      </c>
    </row>
    <row r="8" spans="1:5" s="123" customFormat="1" ht="18.75" x14ac:dyDescent="0.2">
      <c r="A8" s="159" t="s">
        <v>154</v>
      </c>
      <c r="B8" s="159"/>
      <c r="C8" s="127"/>
      <c r="D8" s="127"/>
      <c r="E8" s="128"/>
    </row>
    <row r="9" spans="1:5" s="123" customFormat="1" ht="18.75" x14ac:dyDescent="0.2">
      <c r="A9" s="129"/>
      <c r="E9" s="128"/>
    </row>
    <row r="10" spans="1:5" s="123" customFormat="1" ht="28.5" x14ac:dyDescent="0.2">
      <c r="A10" s="160" t="s">
        <v>155</v>
      </c>
      <c r="B10" s="160"/>
      <c r="C10" s="160"/>
      <c r="D10" s="160"/>
      <c r="E10" s="160"/>
    </row>
    <row r="11" spans="1:5" s="123" customFormat="1" ht="29.25" thickBot="1" x14ac:dyDescent="0.25">
      <c r="A11" s="130"/>
      <c r="B11" s="130"/>
      <c r="C11" s="130"/>
      <c r="D11" s="130"/>
      <c r="E11" s="130"/>
    </row>
    <row r="12" spans="1:5" ht="19.5" thickBot="1" x14ac:dyDescent="0.25">
      <c r="A12" s="131" t="s">
        <v>156</v>
      </c>
      <c r="B12" s="132" t="s">
        <v>51</v>
      </c>
      <c r="C12" s="133" t="s">
        <v>157</v>
      </c>
      <c r="D12" s="133" t="s">
        <v>158</v>
      </c>
      <c r="E12" s="134" t="s">
        <v>123</v>
      </c>
    </row>
    <row r="13" spans="1:5" ht="18.75" x14ac:dyDescent="0.2">
      <c r="A13" s="136">
        <v>1</v>
      </c>
      <c r="B13" s="136" t="s">
        <v>162</v>
      </c>
      <c r="C13" s="137">
        <f>'HVAC 22nd Floor'!G68</f>
        <v>17760962.5</v>
      </c>
      <c r="D13" s="137">
        <f>'HVAC 22nd Floor'!I68</f>
        <v>1672237.5</v>
      </c>
      <c r="E13" s="137">
        <f>D13+C13</f>
        <v>19433200</v>
      </c>
    </row>
    <row r="14" spans="1:5" ht="19.5" thickBot="1" x14ac:dyDescent="0.25">
      <c r="A14" s="138">
        <v>2</v>
      </c>
      <c r="B14" s="138" t="s">
        <v>163</v>
      </c>
      <c r="C14" s="139">
        <f>'HVAC 23rd Floor'!G70</f>
        <v>17548495</v>
      </c>
      <c r="D14" s="139">
        <f>'HVAC 23rd Floor'!I70</f>
        <v>1565505</v>
      </c>
      <c r="E14" s="137">
        <f>D14+C14</f>
        <v>19114000</v>
      </c>
    </row>
    <row r="15" spans="1:5" ht="19.5" thickBot="1" x14ac:dyDescent="0.25">
      <c r="A15" s="131"/>
      <c r="B15" s="132" t="s">
        <v>159</v>
      </c>
      <c r="C15" s="149"/>
      <c r="D15" s="149"/>
      <c r="E15" s="140">
        <f>E14+E13</f>
        <v>38547200</v>
      </c>
    </row>
    <row r="16" spans="1:5" ht="18.75" x14ac:dyDescent="0.2">
      <c r="A16" s="141"/>
      <c r="B16" s="141"/>
      <c r="C16" s="141"/>
      <c r="D16" s="141"/>
      <c r="E16" s="142"/>
    </row>
    <row r="17" spans="1:5" ht="18.75" x14ac:dyDescent="0.2">
      <c r="A17" s="143">
        <v>3</v>
      </c>
      <c r="B17" s="143" t="s">
        <v>164</v>
      </c>
      <c r="C17" s="144">
        <f>'Fire 22nd'!F22</f>
        <v>2669832.5</v>
      </c>
      <c r="D17" s="144">
        <f>'Fire 22nd'!H22</f>
        <v>457900</v>
      </c>
      <c r="E17" s="137">
        <f>D17+C17</f>
        <v>3127732.5</v>
      </c>
    </row>
    <row r="18" spans="1:5" ht="19.5" thickBot="1" x14ac:dyDescent="0.25">
      <c r="A18" s="138">
        <v>4</v>
      </c>
      <c r="B18" s="138" t="s">
        <v>165</v>
      </c>
      <c r="C18" s="139">
        <f>'Fire 23rd'!F23</f>
        <v>2310400</v>
      </c>
      <c r="D18" s="139">
        <f>'Fire 23rd'!H23</f>
        <v>406600</v>
      </c>
      <c r="E18" s="137">
        <f>D18+C18</f>
        <v>2717000</v>
      </c>
    </row>
    <row r="19" spans="1:5" ht="19.5" thickBot="1" x14ac:dyDescent="0.25">
      <c r="A19" s="131"/>
      <c r="B19" s="132" t="s">
        <v>160</v>
      </c>
      <c r="C19" s="133"/>
      <c r="D19" s="133"/>
      <c r="E19" s="140">
        <f>E18+E17</f>
        <v>5844732.5</v>
      </c>
    </row>
    <row r="20" spans="1:5" ht="19.5" thickBot="1" x14ac:dyDescent="0.25">
      <c r="A20" s="141"/>
      <c r="B20" s="141"/>
      <c r="C20" s="141"/>
      <c r="D20" s="141"/>
      <c r="E20" s="142"/>
    </row>
    <row r="21" spans="1:5" ht="21.75" thickBot="1" x14ac:dyDescent="0.25">
      <c r="A21" s="131"/>
      <c r="B21" s="132" t="s">
        <v>161</v>
      </c>
      <c r="C21" s="145">
        <f>C18+C17+C14+C13</f>
        <v>40289690</v>
      </c>
      <c r="D21" s="145">
        <f>D18+D17+D14+D13</f>
        <v>4102242.5</v>
      </c>
      <c r="E21" s="145">
        <f>E19+E15</f>
        <v>44391932.5</v>
      </c>
    </row>
    <row r="22" spans="1:5" x14ac:dyDescent="0.2">
      <c r="E22" s="147"/>
    </row>
    <row r="23" spans="1:5" x14ac:dyDescent="0.2">
      <c r="E23" s="157"/>
    </row>
    <row r="25" spans="1:5" x14ac:dyDescent="0.2">
      <c r="D25" s="148"/>
      <c r="E25" s="157"/>
    </row>
    <row r="26" spans="1:5" x14ac:dyDescent="0.2">
      <c r="E26" s="148"/>
    </row>
  </sheetData>
  <mergeCells count="2">
    <mergeCell ref="A8:B8"/>
    <mergeCell ref="A10:E10"/>
  </mergeCells>
  <pageMargins left="0.7" right="0.7" top="0.75" bottom="0.75" header="0.3" footer="0.3"/>
  <pageSetup scale="81"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80CEF-CDBB-4B93-8860-904931DE0C82}">
  <dimension ref="A1:R68"/>
  <sheetViews>
    <sheetView tabSelected="1" topLeftCell="A34" zoomScaleNormal="100" workbookViewId="0">
      <selection activeCell="N44" sqref="N44"/>
    </sheetView>
  </sheetViews>
  <sheetFormatPr defaultRowHeight="18.75" x14ac:dyDescent="0.2"/>
  <cols>
    <col min="1" max="1" width="5.83203125" style="57" customWidth="1"/>
    <col min="2" max="2" width="7.33203125" style="68" customWidth="1"/>
    <col min="3" max="3" width="60.33203125" style="1" customWidth="1"/>
    <col min="4" max="4" width="7.83203125" style="48" customWidth="1"/>
    <col min="5" max="5" width="9.5" style="48" customWidth="1"/>
    <col min="6" max="6" width="14.33203125" style="1" bestFit="1" customWidth="1"/>
    <col min="7" max="7" width="18" style="1" customWidth="1"/>
    <col min="8" max="9" width="16.83203125" style="86" customWidth="1"/>
    <col min="10" max="10" width="22.6640625" style="86" customWidth="1"/>
    <col min="11" max="11" width="3.83203125" style="1" customWidth="1"/>
    <col min="12" max="12" width="9.33203125" style="1"/>
    <col min="13" max="14" width="14.83203125" style="158" customWidth="1"/>
    <col min="15" max="15" width="18.33203125" style="158" customWidth="1"/>
    <col min="16" max="16" width="20.6640625" style="158" customWidth="1"/>
    <col min="17" max="17" width="13.33203125" style="158" customWidth="1"/>
    <col min="18" max="18" width="17" style="158" bestFit="1" customWidth="1"/>
    <col min="19" max="16384" width="9.33203125" style="1"/>
  </cols>
  <sheetData>
    <row r="1" spans="1:11" ht="78" customHeight="1" x14ac:dyDescent="0.2">
      <c r="A1" s="166" t="s">
        <v>25</v>
      </c>
      <c r="B1" s="166"/>
      <c r="C1" s="166"/>
      <c r="D1" s="166"/>
      <c r="E1" s="166"/>
      <c r="F1" s="166"/>
      <c r="G1" s="167"/>
      <c r="H1" s="167"/>
      <c r="I1" s="167"/>
      <c r="J1" s="167"/>
      <c r="K1" s="18"/>
    </row>
    <row r="2" spans="1:11" ht="19.350000000000001" customHeight="1" x14ac:dyDescent="0.2">
      <c r="A2" s="168"/>
      <c r="B2" s="168"/>
      <c r="C2" s="168"/>
      <c r="D2" s="168"/>
      <c r="E2" s="169"/>
      <c r="F2" s="170" t="s">
        <v>0</v>
      </c>
      <c r="G2" s="171"/>
      <c r="H2" s="172" t="s">
        <v>1</v>
      </c>
      <c r="I2" s="173"/>
      <c r="J2" s="84" t="s">
        <v>2</v>
      </c>
    </row>
    <row r="3" spans="1:11" ht="20.25" customHeight="1" x14ac:dyDescent="0.2">
      <c r="A3" s="53" t="s">
        <v>3</v>
      </c>
      <c r="B3" s="59" t="s">
        <v>4</v>
      </c>
      <c r="C3" s="29" t="s">
        <v>5</v>
      </c>
      <c r="D3" s="40" t="s">
        <v>6</v>
      </c>
      <c r="E3" s="40" t="s">
        <v>26</v>
      </c>
      <c r="F3" s="30" t="s">
        <v>27</v>
      </c>
      <c r="G3" s="31" t="s">
        <v>7</v>
      </c>
      <c r="H3" s="85" t="s">
        <v>8</v>
      </c>
      <c r="I3" s="85" t="s">
        <v>7</v>
      </c>
      <c r="J3" s="85" t="s">
        <v>7</v>
      </c>
    </row>
    <row r="4" spans="1:11" ht="73.5" customHeight="1" x14ac:dyDescent="0.2">
      <c r="A4" s="39"/>
      <c r="B4" s="60"/>
      <c r="C4" s="28" t="s">
        <v>9</v>
      </c>
      <c r="D4" s="43"/>
      <c r="E4" s="43"/>
      <c r="F4" s="34"/>
      <c r="G4" s="34"/>
      <c r="H4" s="39"/>
      <c r="I4" s="39"/>
      <c r="J4" s="33"/>
    </row>
    <row r="5" spans="1:11" ht="135" customHeight="1" x14ac:dyDescent="0.2">
      <c r="A5" s="39"/>
      <c r="B5" s="60"/>
      <c r="C5" s="35" t="s">
        <v>88</v>
      </c>
      <c r="D5" s="43"/>
      <c r="E5" s="43"/>
      <c r="F5" s="34"/>
      <c r="G5" s="34"/>
      <c r="H5" s="39"/>
      <c r="I5" s="39"/>
      <c r="J5" s="33"/>
    </row>
    <row r="6" spans="1:11" ht="56.25" x14ac:dyDescent="0.2">
      <c r="A6" s="39">
        <v>1</v>
      </c>
      <c r="B6" s="60"/>
      <c r="C6" s="35" t="s">
        <v>89</v>
      </c>
      <c r="D6" s="40" t="s">
        <v>10</v>
      </c>
      <c r="E6" s="71">
        <v>1</v>
      </c>
      <c r="F6" s="89">
        <v>0</v>
      </c>
      <c r="G6" s="89">
        <f>F6*E6</f>
        <v>0</v>
      </c>
      <c r="H6" s="89">
        <v>95000</v>
      </c>
      <c r="I6" s="89">
        <f>H6*E6</f>
        <v>95000</v>
      </c>
      <c r="J6" s="89">
        <f>I6+G6</f>
        <v>95000</v>
      </c>
    </row>
    <row r="7" spans="1:11" ht="318.75" x14ac:dyDescent="0.3">
      <c r="A7" s="39">
        <v>2</v>
      </c>
      <c r="B7" s="60"/>
      <c r="C7" s="35" t="s">
        <v>99</v>
      </c>
      <c r="D7" s="38" t="s">
        <v>54</v>
      </c>
      <c r="E7" s="42">
        <v>2</v>
      </c>
      <c r="F7" s="90">
        <v>0</v>
      </c>
      <c r="G7" s="90">
        <f>F7*E7</f>
        <v>0</v>
      </c>
      <c r="H7" s="90">
        <v>4750</v>
      </c>
      <c r="I7" s="90">
        <f>H7*E7</f>
        <v>9500</v>
      </c>
      <c r="J7" s="90">
        <f>I7+G7</f>
        <v>9500</v>
      </c>
    </row>
    <row r="8" spans="1:11" ht="113.25" customHeight="1" x14ac:dyDescent="0.2">
      <c r="A8" s="39">
        <v>3</v>
      </c>
      <c r="B8" s="60"/>
      <c r="C8" s="34" t="s">
        <v>90</v>
      </c>
      <c r="D8" s="40"/>
      <c r="E8" s="44"/>
      <c r="F8" s="94">
        <v>0</v>
      </c>
      <c r="G8" s="94"/>
      <c r="H8" s="95">
        <v>0</v>
      </c>
      <c r="I8" s="95"/>
      <c r="J8" s="93"/>
    </row>
    <row r="9" spans="1:11" x14ac:dyDescent="0.2">
      <c r="A9" s="39"/>
      <c r="B9" s="60"/>
      <c r="C9" s="34" t="s">
        <v>46</v>
      </c>
      <c r="D9" s="40"/>
      <c r="E9" s="36"/>
      <c r="F9" s="94">
        <v>0</v>
      </c>
      <c r="G9" s="94"/>
      <c r="H9" s="95">
        <v>0</v>
      </c>
      <c r="I9" s="95"/>
      <c r="J9" s="93"/>
    </row>
    <row r="10" spans="1:11" x14ac:dyDescent="0.2">
      <c r="A10" s="54"/>
      <c r="B10" s="61">
        <v>3.1</v>
      </c>
      <c r="C10" s="34" t="s">
        <v>13</v>
      </c>
      <c r="D10" s="40" t="s">
        <v>54</v>
      </c>
      <c r="E10" s="36">
        <v>8</v>
      </c>
      <c r="F10" s="89">
        <v>7932.5</v>
      </c>
      <c r="G10" s="89">
        <f>F10*E10</f>
        <v>63460</v>
      </c>
      <c r="H10" s="89">
        <v>950</v>
      </c>
      <c r="I10" s="89">
        <f>H10*E10</f>
        <v>7600</v>
      </c>
      <c r="J10" s="89">
        <f>I10+G10</f>
        <v>71060</v>
      </c>
    </row>
    <row r="11" spans="1:11" ht="23.25" customHeight="1" x14ac:dyDescent="0.2">
      <c r="A11" s="50"/>
      <c r="B11" s="62"/>
      <c r="C11" s="28" t="s">
        <v>12</v>
      </c>
      <c r="D11" s="40"/>
      <c r="E11" s="36"/>
      <c r="F11" s="94">
        <v>0</v>
      </c>
      <c r="G11" s="94"/>
      <c r="H11" s="95">
        <v>0</v>
      </c>
      <c r="I11" s="95"/>
      <c r="J11" s="96" t="s">
        <v>148</v>
      </c>
    </row>
    <row r="12" spans="1:11" x14ac:dyDescent="0.2">
      <c r="A12" s="39"/>
      <c r="B12" s="62">
        <v>3.1</v>
      </c>
      <c r="C12" s="28" t="s">
        <v>13</v>
      </c>
      <c r="D12" s="40" t="s">
        <v>54</v>
      </c>
      <c r="E12" s="36">
        <v>2</v>
      </c>
      <c r="F12" s="89">
        <v>6887.5</v>
      </c>
      <c r="G12" s="89">
        <f>F12*E12</f>
        <v>13775</v>
      </c>
      <c r="H12" s="89">
        <v>950</v>
      </c>
      <c r="I12" s="89">
        <f>H12*E12</f>
        <v>1900</v>
      </c>
      <c r="J12" s="89">
        <f>I12+G12</f>
        <v>15675</v>
      </c>
    </row>
    <row r="13" spans="1:11" ht="37.5" x14ac:dyDescent="0.2">
      <c r="A13" s="39"/>
      <c r="B13" s="62">
        <v>3.3</v>
      </c>
      <c r="C13" s="37" t="s">
        <v>45</v>
      </c>
      <c r="D13" s="43"/>
      <c r="E13" s="43"/>
      <c r="F13" s="94">
        <v>0</v>
      </c>
      <c r="G13" s="94"/>
      <c r="H13" s="95">
        <v>0</v>
      </c>
      <c r="I13" s="95"/>
      <c r="J13" s="95"/>
      <c r="K13" s="161"/>
    </row>
    <row r="14" spans="1:11" ht="20.25" customHeight="1" x14ac:dyDescent="0.2">
      <c r="A14" s="39"/>
      <c r="B14" s="61"/>
      <c r="C14" s="34" t="s">
        <v>13</v>
      </c>
      <c r="D14" s="40" t="s">
        <v>11</v>
      </c>
      <c r="E14" s="44">
        <v>2</v>
      </c>
      <c r="F14" s="89">
        <v>17575</v>
      </c>
      <c r="G14" s="89">
        <f t="shared" ref="G14:G16" si="0">F14*E14</f>
        <v>35150</v>
      </c>
      <c r="H14" s="89">
        <v>950</v>
      </c>
      <c r="I14" s="89">
        <f t="shared" ref="I14:I16" si="1">H14*E14</f>
        <v>1900</v>
      </c>
      <c r="J14" s="89">
        <f t="shared" ref="J14:J16" si="2">I14+G14</f>
        <v>37050</v>
      </c>
      <c r="K14" s="174"/>
    </row>
    <row r="15" spans="1:11" ht="37.5" x14ac:dyDescent="0.2">
      <c r="A15" s="39"/>
      <c r="B15" s="62">
        <v>3.4</v>
      </c>
      <c r="C15" s="34" t="s">
        <v>40</v>
      </c>
      <c r="D15" s="40" t="s">
        <v>11</v>
      </c>
      <c r="E15" s="36">
        <v>4</v>
      </c>
      <c r="F15" s="89">
        <v>10450</v>
      </c>
      <c r="G15" s="89">
        <f t="shared" si="0"/>
        <v>41800</v>
      </c>
      <c r="H15" s="89">
        <v>950</v>
      </c>
      <c r="I15" s="89">
        <f t="shared" si="1"/>
        <v>3800</v>
      </c>
      <c r="J15" s="89">
        <f t="shared" si="2"/>
        <v>45600</v>
      </c>
      <c r="K15" s="174"/>
    </row>
    <row r="16" spans="1:11" ht="56.25" x14ac:dyDescent="0.2">
      <c r="A16" s="39"/>
      <c r="B16" s="62">
        <v>3.5</v>
      </c>
      <c r="C16" s="34" t="s">
        <v>100</v>
      </c>
      <c r="D16" s="40" t="s">
        <v>11</v>
      </c>
      <c r="E16" s="36">
        <v>4</v>
      </c>
      <c r="F16" s="89">
        <v>9025</v>
      </c>
      <c r="G16" s="89">
        <f t="shared" si="0"/>
        <v>36100</v>
      </c>
      <c r="H16" s="89">
        <v>950</v>
      </c>
      <c r="I16" s="89">
        <f t="shared" si="1"/>
        <v>3800</v>
      </c>
      <c r="J16" s="89">
        <f t="shared" si="2"/>
        <v>39900</v>
      </c>
      <c r="K16" s="174"/>
    </row>
    <row r="17" spans="1:12" ht="37.5" x14ac:dyDescent="0.2">
      <c r="A17" s="39"/>
      <c r="B17" s="62">
        <v>3.6</v>
      </c>
      <c r="C17" s="34" t="s">
        <v>42</v>
      </c>
      <c r="D17" s="43"/>
      <c r="E17" s="43"/>
      <c r="F17" s="94">
        <v>0</v>
      </c>
      <c r="G17" s="94"/>
      <c r="H17" s="95">
        <v>0</v>
      </c>
      <c r="I17" s="95"/>
      <c r="J17" s="95"/>
      <c r="K17" s="174"/>
    </row>
    <row r="18" spans="1:12" ht="18.75" customHeight="1" x14ac:dyDescent="0.2">
      <c r="A18" s="39"/>
      <c r="B18" s="61"/>
      <c r="C18" s="28" t="s">
        <v>13</v>
      </c>
      <c r="D18" s="40" t="s">
        <v>11</v>
      </c>
      <c r="E18" s="45">
        <v>2</v>
      </c>
      <c r="F18" s="89">
        <v>83600</v>
      </c>
      <c r="G18" s="89">
        <f>F18*E18</f>
        <v>167200</v>
      </c>
      <c r="H18" s="89">
        <v>950</v>
      </c>
      <c r="I18" s="89">
        <f>H18*E18</f>
        <v>1900</v>
      </c>
      <c r="J18" s="89">
        <f>I18+G18</f>
        <v>169100</v>
      </c>
      <c r="K18" s="174"/>
    </row>
    <row r="19" spans="1:12" ht="56.25" x14ac:dyDescent="0.2">
      <c r="A19" s="39"/>
      <c r="B19" s="62">
        <v>3.7</v>
      </c>
      <c r="C19" s="34" t="s">
        <v>43</v>
      </c>
      <c r="D19" s="40" t="s">
        <v>11</v>
      </c>
      <c r="E19" s="46">
        <v>2</v>
      </c>
      <c r="F19" s="95">
        <v>52250</v>
      </c>
      <c r="G19" s="95">
        <f>F19*E19</f>
        <v>104500</v>
      </c>
      <c r="H19" s="95">
        <v>950</v>
      </c>
      <c r="I19" s="89">
        <f>H19*E19</f>
        <v>1900</v>
      </c>
      <c r="J19" s="89">
        <f>I19+G19</f>
        <v>106400</v>
      </c>
      <c r="K19" s="174"/>
    </row>
    <row r="20" spans="1:12" ht="56.25" x14ac:dyDescent="0.2">
      <c r="A20" s="39"/>
      <c r="B20" s="62">
        <v>3.8</v>
      </c>
      <c r="C20" s="34" t="s">
        <v>44</v>
      </c>
      <c r="D20" s="40" t="s">
        <v>28</v>
      </c>
      <c r="E20" s="36">
        <v>2</v>
      </c>
      <c r="F20" s="89">
        <v>19000</v>
      </c>
      <c r="G20" s="89">
        <f>F20*E20</f>
        <v>38000</v>
      </c>
      <c r="H20" s="89">
        <v>2850</v>
      </c>
      <c r="I20" s="89">
        <f>H20*E20</f>
        <v>5700</v>
      </c>
      <c r="J20" s="89">
        <f>I20+G20</f>
        <v>43700</v>
      </c>
      <c r="K20" s="174"/>
    </row>
    <row r="21" spans="1:12" ht="232.5" customHeight="1" x14ac:dyDescent="0.2">
      <c r="A21" s="52">
        <v>4</v>
      </c>
      <c r="B21" s="60"/>
      <c r="C21" s="34" t="s">
        <v>91</v>
      </c>
      <c r="D21" s="43"/>
      <c r="E21" s="43"/>
      <c r="F21" s="94">
        <v>0</v>
      </c>
      <c r="G21" s="94"/>
      <c r="H21" s="95">
        <v>0</v>
      </c>
      <c r="I21" s="95"/>
      <c r="J21" s="95"/>
      <c r="K21" s="161"/>
    </row>
    <row r="22" spans="1:12" x14ac:dyDescent="0.2">
      <c r="A22" s="39"/>
      <c r="B22" s="62">
        <v>4.0999999999999996</v>
      </c>
      <c r="C22" s="34" t="s">
        <v>13</v>
      </c>
      <c r="D22" s="40" t="s">
        <v>14</v>
      </c>
      <c r="E22" s="36">
        <v>30</v>
      </c>
      <c r="F22" s="91">
        <v>2755</v>
      </c>
      <c r="G22" s="91">
        <f t="shared" ref="G22:G23" si="3">F22*E22</f>
        <v>82650</v>
      </c>
      <c r="H22" s="91">
        <v>665</v>
      </c>
      <c r="I22" s="89">
        <f>H22*E22</f>
        <v>19950</v>
      </c>
      <c r="J22" s="89">
        <f>I22+G22</f>
        <v>102600</v>
      </c>
      <c r="K22" s="162"/>
    </row>
    <row r="23" spans="1:12" ht="20.25" customHeight="1" x14ac:dyDescent="0.2">
      <c r="A23" s="39"/>
      <c r="B23" s="62">
        <v>4.2</v>
      </c>
      <c r="C23" s="28" t="s">
        <v>29</v>
      </c>
      <c r="D23" s="40" t="s">
        <v>30</v>
      </c>
      <c r="E23" s="36">
        <v>15</v>
      </c>
      <c r="F23" s="91">
        <v>3325</v>
      </c>
      <c r="G23" s="91">
        <f t="shared" si="3"/>
        <v>49875</v>
      </c>
      <c r="H23" s="91">
        <v>760</v>
      </c>
      <c r="I23" s="89">
        <f>H23*E23</f>
        <v>11400</v>
      </c>
      <c r="J23" s="89">
        <f>I23+G23</f>
        <v>61275</v>
      </c>
      <c r="K23" s="4"/>
    </row>
    <row r="24" spans="1:12" ht="156" customHeight="1" x14ac:dyDescent="0.2">
      <c r="A24" s="39">
        <v>5</v>
      </c>
      <c r="B24" s="60"/>
      <c r="C24" s="34" t="s">
        <v>81</v>
      </c>
      <c r="D24" s="43"/>
      <c r="E24" s="43"/>
      <c r="F24" s="94">
        <v>0</v>
      </c>
      <c r="G24" s="94"/>
      <c r="H24" s="95">
        <v>0</v>
      </c>
      <c r="I24" s="95"/>
      <c r="J24" s="95"/>
      <c r="K24" s="19"/>
      <c r="L24" s="163"/>
    </row>
    <row r="25" spans="1:12" x14ac:dyDescent="0.2">
      <c r="A25" s="39"/>
      <c r="B25" s="62">
        <v>5.0999999999999996</v>
      </c>
      <c r="C25" s="34" t="s">
        <v>13</v>
      </c>
      <c r="D25" s="40" t="s">
        <v>14</v>
      </c>
      <c r="E25" s="40">
        <v>30</v>
      </c>
      <c r="F25" s="91">
        <v>2565</v>
      </c>
      <c r="G25" s="91">
        <f t="shared" ref="G25:G27" si="4">F25*E25</f>
        <v>76950</v>
      </c>
      <c r="H25" s="91">
        <v>190</v>
      </c>
      <c r="I25" s="89">
        <f>H25*E25</f>
        <v>5700</v>
      </c>
      <c r="J25" s="89">
        <f>I25+G25</f>
        <v>82650</v>
      </c>
      <c r="K25" s="26"/>
      <c r="L25" s="164"/>
    </row>
    <row r="26" spans="1:12" ht="17.850000000000001" customHeight="1" x14ac:dyDescent="0.2">
      <c r="A26" s="39"/>
      <c r="B26" s="62">
        <v>5.2</v>
      </c>
      <c r="C26" s="34" t="s">
        <v>48</v>
      </c>
      <c r="D26" s="40" t="s">
        <v>14</v>
      </c>
      <c r="E26" s="36">
        <v>15</v>
      </c>
      <c r="F26" s="91">
        <v>3610</v>
      </c>
      <c r="G26" s="91">
        <f t="shared" si="4"/>
        <v>54150</v>
      </c>
      <c r="H26" s="91">
        <v>285</v>
      </c>
      <c r="I26" s="89">
        <f>H26*E26</f>
        <v>4275</v>
      </c>
      <c r="J26" s="89">
        <f>I26+G26</f>
        <v>58425</v>
      </c>
      <c r="K26" s="24"/>
      <c r="L26" s="164"/>
    </row>
    <row r="27" spans="1:12" ht="176.25" customHeight="1" x14ac:dyDescent="0.3">
      <c r="A27" s="39">
        <v>6</v>
      </c>
      <c r="B27" s="63">
        <v>6.1</v>
      </c>
      <c r="C27" s="34" t="s">
        <v>82</v>
      </c>
      <c r="D27" s="38" t="s">
        <v>14</v>
      </c>
      <c r="E27" s="42">
        <v>20</v>
      </c>
      <c r="F27" s="118">
        <v>1520</v>
      </c>
      <c r="G27" s="118">
        <f t="shared" si="4"/>
        <v>30400</v>
      </c>
      <c r="H27" s="118">
        <v>285</v>
      </c>
      <c r="I27" s="90">
        <f>H27*E27</f>
        <v>5700</v>
      </c>
      <c r="J27" s="90">
        <f>I27+G27</f>
        <v>36100</v>
      </c>
      <c r="K27" s="20"/>
      <c r="L27" s="164"/>
    </row>
    <row r="28" spans="1:12" ht="193.5" customHeight="1" x14ac:dyDescent="0.2">
      <c r="A28" s="52">
        <v>7</v>
      </c>
      <c r="B28" s="60"/>
      <c r="C28" s="34" t="s">
        <v>92</v>
      </c>
      <c r="D28" s="43"/>
      <c r="E28" s="43"/>
      <c r="F28" s="89">
        <v>0</v>
      </c>
      <c r="G28" s="89">
        <f>F28*E28</f>
        <v>0</v>
      </c>
      <c r="H28" s="89">
        <v>0</v>
      </c>
      <c r="I28" s="89">
        <f>H28*E28</f>
        <v>0</v>
      </c>
      <c r="J28" s="89">
        <f>I28+G28</f>
        <v>0</v>
      </c>
      <c r="K28" s="25"/>
      <c r="L28" s="165"/>
    </row>
    <row r="29" spans="1:12" x14ac:dyDescent="0.2">
      <c r="A29" s="39"/>
      <c r="B29" s="62"/>
      <c r="C29" s="34" t="s">
        <v>83</v>
      </c>
      <c r="D29" s="40" t="s">
        <v>31</v>
      </c>
      <c r="E29" s="36">
        <v>1</v>
      </c>
      <c r="F29" s="92">
        <v>267330</v>
      </c>
      <c r="G29" s="91">
        <f t="shared" ref="G29:G40" si="5">F29*E29</f>
        <v>267330</v>
      </c>
      <c r="H29" s="91">
        <v>2850</v>
      </c>
      <c r="I29" s="89">
        <f t="shared" ref="I29:I40" si="6">H29*E29</f>
        <v>2850</v>
      </c>
      <c r="J29" s="89">
        <f t="shared" ref="J29:J40" si="7">I29+G29</f>
        <v>270180</v>
      </c>
      <c r="K29" s="25"/>
      <c r="L29" s="2"/>
    </row>
    <row r="30" spans="1:12" ht="19.5" customHeight="1" x14ac:dyDescent="0.2">
      <c r="A30" s="39"/>
      <c r="B30" s="64"/>
      <c r="C30" s="28" t="s">
        <v>15</v>
      </c>
      <c r="D30" s="40" t="s">
        <v>31</v>
      </c>
      <c r="E30" s="43">
        <v>1</v>
      </c>
      <c r="F30" s="92">
        <v>279300</v>
      </c>
      <c r="G30" s="91">
        <f t="shared" si="5"/>
        <v>279300</v>
      </c>
      <c r="H30" s="91">
        <v>2850</v>
      </c>
      <c r="I30" s="89">
        <f t="shared" si="6"/>
        <v>2850</v>
      </c>
      <c r="J30" s="89">
        <f t="shared" si="7"/>
        <v>282150</v>
      </c>
      <c r="K30" s="22"/>
      <c r="L30" s="5"/>
    </row>
    <row r="31" spans="1:12" ht="18" customHeight="1" x14ac:dyDescent="0.3">
      <c r="A31" s="39"/>
      <c r="B31" s="62"/>
      <c r="C31" s="28" t="s">
        <v>16</v>
      </c>
      <c r="D31" s="40" t="s">
        <v>11</v>
      </c>
      <c r="E31" s="49">
        <v>1</v>
      </c>
      <c r="F31" s="92">
        <v>258020</v>
      </c>
      <c r="G31" s="91">
        <f t="shared" si="5"/>
        <v>258020</v>
      </c>
      <c r="H31" s="91">
        <v>2850</v>
      </c>
      <c r="I31" s="89">
        <f t="shared" si="6"/>
        <v>2850</v>
      </c>
      <c r="J31" s="89">
        <f t="shared" si="7"/>
        <v>260870</v>
      </c>
      <c r="K31" s="23"/>
      <c r="L31" s="163"/>
    </row>
    <row r="32" spans="1:12" ht="21.95" customHeight="1" x14ac:dyDescent="0.2">
      <c r="A32" s="39"/>
      <c r="B32" s="65"/>
      <c r="C32" s="28" t="s">
        <v>17</v>
      </c>
      <c r="D32" s="40" t="s">
        <v>4</v>
      </c>
      <c r="E32" s="49">
        <v>1</v>
      </c>
      <c r="F32" s="92">
        <v>267995</v>
      </c>
      <c r="G32" s="91">
        <f t="shared" si="5"/>
        <v>267995</v>
      </c>
      <c r="H32" s="91">
        <v>2850</v>
      </c>
      <c r="I32" s="89">
        <f t="shared" si="6"/>
        <v>2850</v>
      </c>
      <c r="J32" s="89">
        <f t="shared" si="7"/>
        <v>270845</v>
      </c>
      <c r="K32" s="21"/>
      <c r="L32" s="165"/>
    </row>
    <row r="33" spans="1:16" ht="21.95" customHeight="1" x14ac:dyDescent="0.2">
      <c r="A33" s="39"/>
      <c r="B33" s="62"/>
      <c r="C33" s="34" t="s">
        <v>101</v>
      </c>
      <c r="D33" s="40" t="s">
        <v>11</v>
      </c>
      <c r="E33" s="49">
        <v>3</v>
      </c>
      <c r="F33" s="92">
        <v>279300</v>
      </c>
      <c r="G33" s="91">
        <f t="shared" si="5"/>
        <v>837900</v>
      </c>
      <c r="H33" s="91">
        <v>2850</v>
      </c>
      <c r="I33" s="89">
        <f t="shared" si="6"/>
        <v>8550</v>
      </c>
      <c r="J33" s="89">
        <f t="shared" si="7"/>
        <v>846450</v>
      </c>
      <c r="K33" s="18"/>
      <c r="L33" s="3"/>
    </row>
    <row r="34" spans="1:16" ht="21.95" customHeight="1" x14ac:dyDescent="0.2">
      <c r="A34" s="39"/>
      <c r="B34" s="65"/>
      <c r="C34" s="28" t="s">
        <v>102</v>
      </c>
      <c r="D34" s="40" t="s">
        <v>11</v>
      </c>
      <c r="E34" s="49">
        <v>1</v>
      </c>
      <c r="F34" s="92">
        <v>279300</v>
      </c>
      <c r="G34" s="91">
        <f t="shared" si="5"/>
        <v>279300</v>
      </c>
      <c r="H34" s="91">
        <v>2850</v>
      </c>
      <c r="I34" s="89">
        <f t="shared" si="6"/>
        <v>2850</v>
      </c>
      <c r="J34" s="89">
        <f t="shared" si="7"/>
        <v>282150</v>
      </c>
      <c r="K34" s="18"/>
      <c r="L34" s="3"/>
    </row>
    <row r="35" spans="1:16" ht="21.95" customHeight="1" x14ac:dyDescent="0.2">
      <c r="A35" s="39"/>
      <c r="B35" s="65"/>
      <c r="C35" s="28" t="s">
        <v>103</v>
      </c>
      <c r="D35" s="40" t="s">
        <v>4</v>
      </c>
      <c r="E35" s="49">
        <v>1</v>
      </c>
      <c r="F35" s="92">
        <v>258020</v>
      </c>
      <c r="G35" s="91">
        <f t="shared" si="5"/>
        <v>258020</v>
      </c>
      <c r="H35" s="91">
        <v>2850</v>
      </c>
      <c r="I35" s="89">
        <f t="shared" si="6"/>
        <v>2850</v>
      </c>
      <c r="J35" s="89">
        <f t="shared" si="7"/>
        <v>260870</v>
      </c>
      <c r="K35" s="18"/>
      <c r="L35" s="3"/>
    </row>
    <row r="36" spans="1:16" ht="21.95" customHeight="1" x14ac:dyDescent="0.2">
      <c r="A36" s="39"/>
      <c r="B36" s="65"/>
      <c r="C36" s="28" t="s">
        <v>104</v>
      </c>
      <c r="D36" s="40" t="s">
        <v>4</v>
      </c>
      <c r="E36" s="49">
        <v>1</v>
      </c>
      <c r="F36" s="92">
        <v>267330</v>
      </c>
      <c r="G36" s="91">
        <f t="shared" si="5"/>
        <v>267330</v>
      </c>
      <c r="H36" s="91">
        <v>2850</v>
      </c>
      <c r="I36" s="89">
        <f t="shared" si="6"/>
        <v>2850</v>
      </c>
      <c r="J36" s="89">
        <f t="shared" si="7"/>
        <v>270180</v>
      </c>
      <c r="K36" s="18"/>
      <c r="L36" s="3"/>
    </row>
    <row r="37" spans="1:16" ht="21.95" customHeight="1" x14ac:dyDescent="0.2">
      <c r="A37" s="39"/>
      <c r="B37" s="65"/>
      <c r="C37" s="34" t="s">
        <v>105</v>
      </c>
      <c r="D37" s="40" t="s">
        <v>4</v>
      </c>
      <c r="E37" s="49">
        <v>2</v>
      </c>
      <c r="F37" s="92">
        <v>267330</v>
      </c>
      <c r="G37" s="91">
        <f t="shared" si="5"/>
        <v>534660</v>
      </c>
      <c r="H37" s="91">
        <v>2850</v>
      </c>
      <c r="I37" s="89">
        <f t="shared" si="6"/>
        <v>5700</v>
      </c>
      <c r="J37" s="89">
        <f t="shared" si="7"/>
        <v>540360</v>
      </c>
      <c r="K37" s="18"/>
      <c r="L37" s="3"/>
    </row>
    <row r="38" spans="1:16" ht="21.95" customHeight="1" x14ac:dyDescent="0.2">
      <c r="A38" s="39"/>
      <c r="B38" s="65"/>
      <c r="C38" s="28" t="s">
        <v>106</v>
      </c>
      <c r="D38" s="40" t="s">
        <v>4</v>
      </c>
      <c r="E38" s="49">
        <v>1</v>
      </c>
      <c r="F38" s="92">
        <v>251037.5</v>
      </c>
      <c r="G38" s="91">
        <f t="shared" si="5"/>
        <v>251037.5</v>
      </c>
      <c r="H38" s="91">
        <v>2850</v>
      </c>
      <c r="I38" s="89">
        <f t="shared" si="6"/>
        <v>2850</v>
      </c>
      <c r="J38" s="89">
        <f t="shared" si="7"/>
        <v>253887.5</v>
      </c>
      <c r="K38" s="18"/>
      <c r="L38" s="3"/>
    </row>
    <row r="39" spans="1:16" ht="21.95" customHeight="1" x14ac:dyDescent="0.2">
      <c r="A39" s="39"/>
      <c r="B39" s="65"/>
      <c r="C39" s="28" t="s">
        <v>107</v>
      </c>
      <c r="D39" s="40" t="s">
        <v>4</v>
      </c>
      <c r="E39" s="49">
        <v>2</v>
      </c>
      <c r="F39" s="92">
        <v>267330</v>
      </c>
      <c r="G39" s="91">
        <f t="shared" si="5"/>
        <v>534660</v>
      </c>
      <c r="H39" s="91">
        <v>2850</v>
      </c>
      <c r="I39" s="89">
        <f t="shared" si="6"/>
        <v>5700</v>
      </c>
      <c r="J39" s="89">
        <f t="shared" si="7"/>
        <v>540360</v>
      </c>
      <c r="K39" s="18"/>
      <c r="L39" s="3"/>
    </row>
    <row r="40" spans="1:16" ht="21.95" customHeight="1" x14ac:dyDescent="0.2">
      <c r="A40" s="39"/>
      <c r="B40" s="65"/>
      <c r="C40" s="28" t="s">
        <v>108</v>
      </c>
      <c r="D40" s="40" t="s">
        <v>4</v>
      </c>
      <c r="E40" s="49">
        <v>1</v>
      </c>
      <c r="F40" s="92">
        <v>251037.5</v>
      </c>
      <c r="G40" s="91">
        <f t="shared" si="5"/>
        <v>251037.5</v>
      </c>
      <c r="H40" s="91">
        <v>2850</v>
      </c>
      <c r="I40" s="89">
        <f t="shared" si="6"/>
        <v>2850</v>
      </c>
      <c r="J40" s="89">
        <f t="shared" si="7"/>
        <v>253887.5</v>
      </c>
      <c r="K40" s="18"/>
      <c r="L40" s="3"/>
    </row>
    <row r="41" spans="1:16" ht="196.5" customHeight="1" x14ac:dyDescent="0.3">
      <c r="A41" s="39">
        <v>8</v>
      </c>
      <c r="B41" s="65"/>
      <c r="C41" s="34" t="s">
        <v>84</v>
      </c>
      <c r="D41" s="40"/>
      <c r="E41" s="36"/>
      <c r="F41" s="97">
        <v>0</v>
      </c>
      <c r="G41" s="97"/>
      <c r="H41" s="93">
        <v>0</v>
      </c>
      <c r="I41" s="93"/>
      <c r="J41" s="93"/>
      <c r="K41" s="17"/>
      <c r="L41" s="3"/>
      <c r="P41" s="193" t="s">
        <v>169</v>
      </c>
    </row>
    <row r="42" spans="1:16" x14ac:dyDescent="0.2">
      <c r="A42" s="51">
        <v>8.1</v>
      </c>
      <c r="B42" s="62">
        <v>8.1</v>
      </c>
      <c r="C42" s="34" t="s">
        <v>85</v>
      </c>
      <c r="D42" s="40" t="s">
        <v>11</v>
      </c>
      <c r="E42" s="43">
        <v>1</v>
      </c>
      <c r="F42" s="91">
        <v>22800</v>
      </c>
      <c r="G42" s="91">
        <f t="shared" ref="G42:G49" si="8">F42*E42</f>
        <v>22800</v>
      </c>
      <c r="H42" s="91">
        <v>2850</v>
      </c>
      <c r="I42" s="89">
        <f t="shared" ref="I42:I46" si="9">H42*E42</f>
        <v>2850</v>
      </c>
      <c r="J42" s="89">
        <f t="shared" ref="J42:J46" si="10">I42+G42</f>
        <v>25650</v>
      </c>
      <c r="O42" s="158" t="s">
        <v>167</v>
      </c>
      <c r="P42" s="158">
        <f>G46+G45+G44+G43+G42</f>
        <v>413250</v>
      </c>
    </row>
    <row r="43" spans="1:16" ht="19.7" customHeight="1" x14ac:dyDescent="0.2">
      <c r="A43" s="51">
        <v>8.1999999999999993</v>
      </c>
      <c r="B43" s="62">
        <v>8.1999999999999993</v>
      </c>
      <c r="C43" s="34" t="s">
        <v>86</v>
      </c>
      <c r="D43" s="40" t="s">
        <v>11</v>
      </c>
      <c r="E43" s="36">
        <v>2</v>
      </c>
      <c r="F43" s="91">
        <v>59375</v>
      </c>
      <c r="G43" s="91">
        <f t="shared" si="8"/>
        <v>118750</v>
      </c>
      <c r="H43" s="91">
        <v>2850</v>
      </c>
      <c r="I43" s="89">
        <f t="shared" si="9"/>
        <v>5700</v>
      </c>
      <c r="J43" s="89">
        <f t="shared" si="10"/>
        <v>124450</v>
      </c>
      <c r="O43" s="158" t="s">
        <v>168</v>
      </c>
      <c r="P43" s="158">
        <f>'HVAC 23rd Floor'!G47+'HVAC 23rd Floor'!G48+'HVAC 23rd Floor'!G49</f>
        <v>253175</v>
      </c>
    </row>
    <row r="44" spans="1:16" ht="19.7" customHeight="1" x14ac:dyDescent="0.2">
      <c r="A44" s="51"/>
      <c r="B44" s="62">
        <v>8.3000000000000007</v>
      </c>
      <c r="C44" s="34" t="s">
        <v>87</v>
      </c>
      <c r="D44" s="40" t="s">
        <v>11</v>
      </c>
      <c r="E44" s="36">
        <v>1</v>
      </c>
      <c r="F44" s="91">
        <v>65550</v>
      </c>
      <c r="G44" s="91">
        <f t="shared" si="8"/>
        <v>65550</v>
      </c>
      <c r="H44" s="91">
        <v>2850</v>
      </c>
      <c r="I44" s="89">
        <f t="shared" si="9"/>
        <v>2850</v>
      </c>
      <c r="J44" s="89">
        <f t="shared" si="10"/>
        <v>68400</v>
      </c>
      <c r="P44" s="158">
        <f>P43+P42</f>
        <v>666425</v>
      </c>
    </row>
    <row r="45" spans="1:16" ht="19.7" customHeight="1" x14ac:dyDescent="0.2">
      <c r="A45" s="51"/>
      <c r="B45" s="62">
        <v>8.4</v>
      </c>
      <c r="C45" s="34" t="s">
        <v>118</v>
      </c>
      <c r="D45" s="40" t="s">
        <v>11</v>
      </c>
      <c r="E45" s="36">
        <v>2</v>
      </c>
      <c r="F45" s="91">
        <v>65550</v>
      </c>
      <c r="G45" s="91">
        <f t="shared" si="8"/>
        <v>131100</v>
      </c>
      <c r="H45" s="91">
        <v>2850</v>
      </c>
      <c r="I45" s="89">
        <f t="shared" si="9"/>
        <v>5700</v>
      </c>
      <c r="J45" s="89">
        <f t="shared" si="10"/>
        <v>136800</v>
      </c>
    </row>
    <row r="46" spans="1:16" ht="19.7" customHeight="1" x14ac:dyDescent="0.2">
      <c r="A46" s="51"/>
      <c r="B46" s="62">
        <v>8.5</v>
      </c>
      <c r="C46" s="34" t="s">
        <v>119</v>
      </c>
      <c r="D46" s="40" t="s">
        <v>11</v>
      </c>
      <c r="E46" s="36">
        <v>1</v>
      </c>
      <c r="F46" s="91">
        <v>75050</v>
      </c>
      <c r="G46" s="91">
        <f t="shared" si="8"/>
        <v>75050</v>
      </c>
      <c r="H46" s="91">
        <v>2850</v>
      </c>
      <c r="I46" s="89">
        <f t="shared" si="9"/>
        <v>2850</v>
      </c>
      <c r="J46" s="89">
        <f t="shared" si="10"/>
        <v>77900</v>
      </c>
    </row>
    <row r="47" spans="1:16" ht="206.25" x14ac:dyDescent="0.2">
      <c r="A47" s="52">
        <v>9</v>
      </c>
      <c r="B47" s="64"/>
      <c r="C47" s="34" t="s">
        <v>114</v>
      </c>
      <c r="D47" s="40" t="s">
        <v>18</v>
      </c>
      <c r="E47" s="36">
        <v>1000</v>
      </c>
      <c r="F47" s="91">
        <v>5225</v>
      </c>
      <c r="G47" s="91">
        <f>F47*E47</f>
        <v>5225000</v>
      </c>
      <c r="H47" s="91">
        <v>627</v>
      </c>
      <c r="I47" s="89">
        <f>H47*E47</f>
        <v>627000</v>
      </c>
      <c r="J47" s="89">
        <f>I47+G47</f>
        <v>5852000</v>
      </c>
    </row>
    <row r="48" spans="1:16" ht="135.75" customHeight="1" x14ac:dyDescent="0.2">
      <c r="A48" s="52">
        <v>10</v>
      </c>
      <c r="B48" s="62"/>
      <c r="C48" s="34" t="s">
        <v>93</v>
      </c>
      <c r="D48" s="40" t="s">
        <v>18</v>
      </c>
      <c r="E48" s="36">
        <v>1000</v>
      </c>
      <c r="F48" s="91">
        <v>5462.5</v>
      </c>
      <c r="G48" s="91">
        <f t="shared" si="8"/>
        <v>5462500</v>
      </c>
      <c r="H48" s="91">
        <v>522.5</v>
      </c>
      <c r="I48" s="89">
        <f>H48*E48</f>
        <v>522500</v>
      </c>
      <c r="J48" s="89">
        <f>I48+G48</f>
        <v>5985000</v>
      </c>
    </row>
    <row r="49" spans="1:10" ht="116.25" customHeight="1" x14ac:dyDescent="0.2">
      <c r="A49" s="52">
        <v>11</v>
      </c>
      <c r="B49" s="64"/>
      <c r="C49" s="34" t="s">
        <v>94</v>
      </c>
      <c r="D49" s="40" t="s">
        <v>18</v>
      </c>
      <c r="E49" s="36">
        <v>60</v>
      </c>
      <c r="F49" s="91">
        <v>5177.5</v>
      </c>
      <c r="G49" s="91">
        <f t="shared" si="8"/>
        <v>310650</v>
      </c>
      <c r="H49" s="91">
        <v>522.5</v>
      </c>
      <c r="I49" s="89">
        <f>H49*E49</f>
        <v>31350</v>
      </c>
      <c r="J49" s="89">
        <f>I49+G49</f>
        <v>342000</v>
      </c>
    </row>
    <row r="50" spans="1:10" ht="175.5" customHeight="1" x14ac:dyDescent="0.2">
      <c r="A50" s="52">
        <v>12</v>
      </c>
      <c r="B50" s="64"/>
      <c r="C50" s="35" t="s">
        <v>32</v>
      </c>
      <c r="D50" s="43"/>
      <c r="E50" s="43"/>
      <c r="F50" s="94">
        <v>0</v>
      </c>
      <c r="G50" s="94"/>
      <c r="H50" s="95">
        <v>0</v>
      </c>
      <c r="I50" s="98"/>
      <c r="J50" s="98"/>
    </row>
    <row r="51" spans="1:10" ht="37.5" x14ac:dyDescent="0.2">
      <c r="A51" s="51"/>
      <c r="B51" s="64"/>
      <c r="C51" s="28" t="s">
        <v>19</v>
      </c>
      <c r="D51" s="43"/>
      <c r="E51" s="43"/>
      <c r="F51" s="94">
        <v>0</v>
      </c>
      <c r="G51" s="94"/>
      <c r="H51" s="95">
        <v>0</v>
      </c>
      <c r="I51" s="98"/>
      <c r="J51" s="98"/>
    </row>
    <row r="52" spans="1:10" ht="20.45" customHeight="1" x14ac:dyDescent="0.2">
      <c r="A52" s="39"/>
      <c r="B52" s="61">
        <v>12.1</v>
      </c>
      <c r="C52" s="28" t="s">
        <v>33</v>
      </c>
      <c r="D52" s="40" t="s">
        <v>11</v>
      </c>
      <c r="E52" s="47">
        <v>6</v>
      </c>
      <c r="F52" s="91">
        <v>3800</v>
      </c>
      <c r="G52" s="91">
        <f t="shared" ref="G52:G54" si="11">F52*E52</f>
        <v>22800</v>
      </c>
      <c r="H52" s="91">
        <v>665</v>
      </c>
      <c r="I52" s="89">
        <f t="shared" ref="I52:I54" si="12">H52*E52</f>
        <v>3990</v>
      </c>
      <c r="J52" s="89">
        <f t="shared" ref="J52:J54" si="13">I52+G52</f>
        <v>26790</v>
      </c>
    </row>
    <row r="53" spans="1:10" ht="20.45" customHeight="1" x14ac:dyDescent="0.2">
      <c r="A53" s="39"/>
      <c r="B53" s="61"/>
      <c r="C53" s="28" t="s">
        <v>120</v>
      </c>
      <c r="D53" s="40" t="s">
        <v>11</v>
      </c>
      <c r="E53" s="47">
        <v>2</v>
      </c>
      <c r="F53" s="91">
        <v>5462.5</v>
      </c>
      <c r="G53" s="91">
        <f t="shared" si="11"/>
        <v>10925</v>
      </c>
      <c r="H53" s="91">
        <v>665</v>
      </c>
      <c r="I53" s="89">
        <f t="shared" ref="I53" si="14">H53*E53</f>
        <v>1330</v>
      </c>
      <c r="J53" s="89">
        <f t="shared" ref="J53" si="15">I53+G53</f>
        <v>12255</v>
      </c>
    </row>
    <row r="54" spans="1:10" ht="19.5" customHeight="1" x14ac:dyDescent="0.2">
      <c r="A54" s="39"/>
      <c r="B54" s="61">
        <v>12.2</v>
      </c>
      <c r="C54" s="28" t="s">
        <v>20</v>
      </c>
      <c r="D54" s="40" t="s">
        <v>11</v>
      </c>
      <c r="E54" s="36">
        <v>4</v>
      </c>
      <c r="F54" s="91">
        <v>8550</v>
      </c>
      <c r="G54" s="91">
        <f t="shared" si="11"/>
        <v>34200</v>
      </c>
      <c r="H54" s="91">
        <v>950</v>
      </c>
      <c r="I54" s="89">
        <f t="shared" si="12"/>
        <v>3800</v>
      </c>
      <c r="J54" s="89">
        <f t="shared" si="13"/>
        <v>38000</v>
      </c>
    </row>
    <row r="55" spans="1:10" ht="18.75" customHeight="1" x14ac:dyDescent="0.2">
      <c r="A55" s="55"/>
      <c r="B55" s="69"/>
      <c r="C55" s="28" t="s">
        <v>34</v>
      </c>
      <c r="D55" s="43"/>
      <c r="E55" s="43"/>
      <c r="F55" s="94">
        <v>0</v>
      </c>
      <c r="G55" s="94"/>
      <c r="H55" s="95">
        <v>0</v>
      </c>
      <c r="I55" s="98"/>
      <c r="J55" s="98"/>
    </row>
    <row r="56" spans="1:10" ht="19.5" customHeight="1" x14ac:dyDescent="0.2">
      <c r="A56" s="39"/>
      <c r="B56" s="61">
        <v>12.3</v>
      </c>
      <c r="C56" s="28" t="s">
        <v>35</v>
      </c>
      <c r="D56" s="40" t="s">
        <v>11</v>
      </c>
      <c r="E56" s="36">
        <v>2</v>
      </c>
      <c r="F56" s="91">
        <v>4275</v>
      </c>
      <c r="G56" s="91">
        <f t="shared" ref="G56:G57" si="16">F56*E56</f>
        <v>8550</v>
      </c>
      <c r="H56" s="91">
        <v>665</v>
      </c>
      <c r="I56" s="89">
        <f t="shared" ref="I56:I57" si="17">H56*E56</f>
        <v>1330</v>
      </c>
      <c r="J56" s="89">
        <f t="shared" ref="J56:J57" si="18">I56+G56</f>
        <v>9880</v>
      </c>
    </row>
    <row r="57" spans="1:10" ht="19.5" customHeight="1" x14ac:dyDescent="0.2">
      <c r="A57" s="51"/>
      <c r="B57" s="61">
        <v>12.4</v>
      </c>
      <c r="C57" s="28" t="s">
        <v>95</v>
      </c>
      <c r="D57" s="40" t="s">
        <v>36</v>
      </c>
      <c r="E57" s="36">
        <v>3</v>
      </c>
      <c r="F57" s="91">
        <v>2850</v>
      </c>
      <c r="G57" s="91">
        <f t="shared" si="16"/>
        <v>8550</v>
      </c>
      <c r="H57" s="91">
        <v>475</v>
      </c>
      <c r="I57" s="89">
        <f t="shared" si="17"/>
        <v>1425</v>
      </c>
      <c r="J57" s="89">
        <f t="shared" si="18"/>
        <v>9975</v>
      </c>
    </row>
    <row r="58" spans="1:10" ht="18.95" customHeight="1" x14ac:dyDescent="0.2">
      <c r="A58" s="56"/>
      <c r="B58" s="70"/>
      <c r="C58" s="28" t="s">
        <v>115</v>
      </c>
      <c r="D58" s="43"/>
      <c r="E58" s="43"/>
      <c r="F58" s="94">
        <v>0</v>
      </c>
      <c r="G58" s="94"/>
      <c r="H58" s="95">
        <v>0</v>
      </c>
      <c r="I58" s="98"/>
      <c r="J58" s="98"/>
    </row>
    <row r="59" spans="1:10" ht="18.2" customHeight="1" x14ac:dyDescent="0.2">
      <c r="A59" s="39"/>
      <c r="B59" s="61">
        <v>12.5</v>
      </c>
      <c r="C59" s="28" t="s">
        <v>22</v>
      </c>
      <c r="D59" s="40" t="s">
        <v>37</v>
      </c>
      <c r="E59" s="36">
        <v>110</v>
      </c>
      <c r="F59" s="91">
        <v>4275</v>
      </c>
      <c r="G59" s="91">
        <f t="shared" ref="G59" si="19">F59*E59</f>
        <v>470250</v>
      </c>
      <c r="H59" s="91">
        <v>665</v>
      </c>
      <c r="I59" s="89">
        <f>H59*E59</f>
        <v>73150</v>
      </c>
      <c r="J59" s="89">
        <f>I59+G59</f>
        <v>543400</v>
      </c>
    </row>
    <row r="60" spans="1:10" ht="79.5" customHeight="1" x14ac:dyDescent="0.2">
      <c r="A60" s="50">
        <v>13</v>
      </c>
      <c r="B60" s="67"/>
      <c r="C60" s="28" t="s">
        <v>38</v>
      </c>
      <c r="D60" s="43"/>
      <c r="E60" s="43"/>
      <c r="F60" s="94">
        <v>0</v>
      </c>
      <c r="G60" s="94"/>
      <c r="H60" s="95">
        <v>0</v>
      </c>
      <c r="I60" s="98"/>
      <c r="J60" s="98"/>
    </row>
    <row r="61" spans="1:10" ht="21" customHeight="1" x14ac:dyDescent="0.2">
      <c r="A61" s="51"/>
      <c r="B61" s="62">
        <v>13.1</v>
      </c>
      <c r="C61" s="28" t="s">
        <v>23</v>
      </c>
      <c r="D61" s="40" t="s">
        <v>14</v>
      </c>
      <c r="E61" s="36">
        <v>110</v>
      </c>
      <c r="F61" s="91">
        <v>1377.5</v>
      </c>
      <c r="G61" s="91">
        <f t="shared" ref="G61" si="20">F61*E61</f>
        <v>151525</v>
      </c>
      <c r="H61" s="91">
        <v>285</v>
      </c>
      <c r="I61" s="89">
        <f>H61*E61</f>
        <v>31350</v>
      </c>
      <c r="J61" s="89">
        <f>I61+G61</f>
        <v>182875</v>
      </c>
    </row>
    <row r="62" spans="1:10" ht="96" customHeight="1" x14ac:dyDescent="0.2">
      <c r="A62" s="52">
        <v>14</v>
      </c>
      <c r="B62" s="64"/>
      <c r="C62" s="35" t="s">
        <v>96</v>
      </c>
      <c r="D62" s="43"/>
      <c r="E62" s="43"/>
      <c r="F62" s="94">
        <v>0</v>
      </c>
      <c r="G62" s="94"/>
      <c r="H62" s="95">
        <v>0</v>
      </c>
      <c r="I62" s="98"/>
      <c r="J62" s="98"/>
    </row>
    <row r="63" spans="1:10" ht="19.350000000000001" customHeight="1" x14ac:dyDescent="0.2">
      <c r="A63" s="51"/>
      <c r="B63" s="62">
        <v>14.1</v>
      </c>
      <c r="C63" s="28" t="s">
        <v>23</v>
      </c>
      <c r="D63" s="40" t="s">
        <v>11</v>
      </c>
      <c r="E63" s="36">
        <v>105</v>
      </c>
      <c r="F63" s="91">
        <v>2612.5</v>
      </c>
      <c r="G63" s="91">
        <f t="shared" ref="G63:G67" si="21">F63*E63</f>
        <v>274312.5</v>
      </c>
      <c r="H63" s="91">
        <v>237.5</v>
      </c>
      <c r="I63" s="89">
        <f>H63*E63</f>
        <v>24937.5</v>
      </c>
      <c r="J63" s="89">
        <f>I63+G63</f>
        <v>299250</v>
      </c>
    </row>
    <row r="64" spans="1:10" ht="120" customHeight="1" x14ac:dyDescent="0.2">
      <c r="A64" s="52">
        <v>15</v>
      </c>
      <c r="B64" s="64"/>
      <c r="C64" s="34" t="s">
        <v>97</v>
      </c>
      <c r="D64" s="40" t="s">
        <v>36</v>
      </c>
      <c r="E64" s="43">
        <v>6</v>
      </c>
      <c r="F64" s="91">
        <v>43225</v>
      </c>
      <c r="G64" s="91">
        <f t="shared" si="21"/>
        <v>259350</v>
      </c>
      <c r="H64" s="91">
        <v>4750</v>
      </c>
      <c r="I64" s="89">
        <f>H64*E64</f>
        <v>28500</v>
      </c>
      <c r="J64" s="89">
        <f>I64+G64</f>
        <v>287850</v>
      </c>
    </row>
    <row r="65" spans="1:10" ht="157.5" customHeight="1" x14ac:dyDescent="0.2">
      <c r="A65" s="52">
        <v>16</v>
      </c>
      <c r="B65" s="64"/>
      <c r="C65" s="34" t="s">
        <v>98</v>
      </c>
      <c r="D65" s="40" t="s">
        <v>24</v>
      </c>
      <c r="E65" s="43">
        <v>1</v>
      </c>
      <c r="F65" s="91">
        <v>19000</v>
      </c>
      <c r="G65" s="91">
        <f t="shared" si="21"/>
        <v>19000</v>
      </c>
      <c r="H65" s="91">
        <v>14250</v>
      </c>
      <c r="I65" s="89">
        <f>H65*E65</f>
        <v>14250</v>
      </c>
      <c r="J65" s="89">
        <f>I65+G65</f>
        <v>33250</v>
      </c>
    </row>
    <row r="66" spans="1:10" ht="153.75" customHeight="1" x14ac:dyDescent="0.2">
      <c r="A66" s="52">
        <v>17</v>
      </c>
      <c r="B66" s="64"/>
      <c r="C66" s="34" t="s">
        <v>116</v>
      </c>
      <c r="D66" s="40" t="s">
        <v>39</v>
      </c>
      <c r="E66" s="41">
        <v>1</v>
      </c>
      <c r="F66" s="91">
        <v>0</v>
      </c>
      <c r="G66" s="91">
        <f t="shared" si="21"/>
        <v>0</v>
      </c>
      <c r="H66" s="91">
        <v>47500</v>
      </c>
      <c r="I66" s="89">
        <f>H66*E66</f>
        <v>47500</v>
      </c>
      <c r="J66" s="89">
        <f>I66+G66</f>
        <v>47500</v>
      </c>
    </row>
    <row r="67" spans="1:10" ht="150" x14ac:dyDescent="0.2">
      <c r="A67" s="52">
        <v>18</v>
      </c>
      <c r="B67" s="64"/>
      <c r="C67" s="37" t="s">
        <v>117</v>
      </c>
      <c r="D67" s="40" t="s">
        <v>39</v>
      </c>
      <c r="E67" s="41">
        <v>1</v>
      </c>
      <c r="F67" s="91">
        <v>9500</v>
      </c>
      <c r="G67" s="91">
        <f t="shared" si="21"/>
        <v>9500</v>
      </c>
      <c r="H67" s="91">
        <v>14250</v>
      </c>
      <c r="I67" s="89">
        <f>H67*E67</f>
        <v>14250</v>
      </c>
      <c r="J67" s="89">
        <f>I67+G67</f>
        <v>23750</v>
      </c>
    </row>
    <row r="68" spans="1:10" ht="39" customHeight="1" x14ac:dyDescent="0.2">
      <c r="A68" s="39"/>
      <c r="B68" s="60"/>
      <c r="C68" s="99" t="s">
        <v>149</v>
      </c>
      <c r="D68" s="43"/>
      <c r="E68" s="43"/>
      <c r="F68" s="95"/>
      <c r="G68" s="100">
        <f>SUM(G5:G67)</f>
        <v>17760962.5</v>
      </c>
      <c r="H68" s="100"/>
      <c r="I68" s="100">
        <f>SUM(I5:I67)</f>
        <v>1672237.5</v>
      </c>
      <c r="J68" s="100">
        <f>SUM(J5:J67)</f>
        <v>19433200</v>
      </c>
    </row>
  </sheetData>
  <mergeCells count="9">
    <mergeCell ref="K21:K22"/>
    <mergeCell ref="L24:L28"/>
    <mergeCell ref="L31:L32"/>
    <mergeCell ref="A1:F1"/>
    <mergeCell ref="G1:J1"/>
    <mergeCell ref="A2:E2"/>
    <mergeCell ref="F2:G2"/>
    <mergeCell ref="H2:I2"/>
    <mergeCell ref="K13:K20"/>
  </mergeCells>
  <phoneticPr fontId="50" type="noConversion"/>
  <pageMargins left="0.7" right="0.7" top="0.75" bottom="0.75" header="0.3" footer="0.3"/>
  <pageSetup scale="76"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
  <sheetViews>
    <sheetView view="pageBreakPreview" topLeftCell="A34" zoomScale="60" zoomScaleNormal="100" workbookViewId="0">
      <selection activeCell="O50" sqref="O50"/>
    </sheetView>
  </sheetViews>
  <sheetFormatPr defaultRowHeight="18.75" x14ac:dyDescent="0.2"/>
  <cols>
    <col min="1" max="1" width="5.83203125" style="57" customWidth="1"/>
    <col min="2" max="2" width="7.33203125" style="68" customWidth="1"/>
    <col min="3" max="3" width="57.33203125" style="1" customWidth="1"/>
    <col min="4" max="4" width="7.83203125" style="48" customWidth="1"/>
    <col min="5" max="5" width="9.5" style="48" customWidth="1"/>
    <col min="6" max="6" width="15.83203125" style="1" customWidth="1"/>
    <col min="7" max="7" width="18" style="1" customWidth="1"/>
    <col min="8" max="8" width="16.83203125" style="1" customWidth="1"/>
    <col min="9" max="9" width="18" style="1" customWidth="1"/>
    <col min="10" max="10" width="22.6640625" style="1" customWidth="1"/>
    <col min="11" max="11" width="3.83203125" style="1" customWidth="1"/>
    <col min="12" max="15" width="9.33203125" style="1"/>
    <col min="16" max="16" width="14.5" style="1" bestFit="1" customWidth="1"/>
    <col min="17" max="16384" width="9.33203125" style="1"/>
  </cols>
  <sheetData>
    <row r="1" spans="1:11" ht="78" customHeight="1" x14ac:dyDescent="0.2">
      <c r="A1" s="166" t="s">
        <v>25</v>
      </c>
      <c r="B1" s="166"/>
      <c r="C1" s="166"/>
      <c r="D1" s="166"/>
      <c r="E1" s="166"/>
      <c r="F1" s="166"/>
      <c r="G1" s="167"/>
      <c r="H1" s="167"/>
      <c r="I1" s="167"/>
      <c r="J1" s="167"/>
      <c r="K1" s="18"/>
    </row>
    <row r="2" spans="1:11" ht="19.350000000000001" customHeight="1" x14ac:dyDescent="0.2">
      <c r="A2" s="168"/>
      <c r="B2" s="168"/>
      <c r="C2" s="168"/>
      <c r="D2" s="168"/>
      <c r="E2" s="169"/>
      <c r="F2" s="170" t="s">
        <v>0</v>
      </c>
      <c r="G2" s="171"/>
      <c r="H2" s="170" t="s">
        <v>1</v>
      </c>
      <c r="I2" s="171"/>
      <c r="J2" s="27" t="s">
        <v>2</v>
      </c>
    </row>
    <row r="3" spans="1:11" ht="20.25" customHeight="1" x14ac:dyDescent="0.2">
      <c r="A3" s="53" t="s">
        <v>3</v>
      </c>
      <c r="B3" s="59" t="s">
        <v>4</v>
      </c>
      <c r="C3" s="29" t="s">
        <v>5</v>
      </c>
      <c r="D3" s="40" t="s">
        <v>6</v>
      </c>
      <c r="E3" s="40" t="s">
        <v>26</v>
      </c>
      <c r="F3" s="30" t="s">
        <v>27</v>
      </c>
      <c r="G3" s="31" t="s">
        <v>7</v>
      </c>
      <c r="H3" s="31" t="s">
        <v>8</v>
      </c>
      <c r="I3" s="31" t="s">
        <v>7</v>
      </c>
      <c r="J3" s="32" t="s">
        <v>7</v>
      </c>
    </row>
    <row r="4" spans="1:11" ht="73.5" customHeight="1" x14ac:dyDescent="0.2">
      <c r="A4" s="39"/>
      <c r="B4" s="60"/>
      <c r="C4" s="28" t="s">
        <v>9</v>
      </c>
      <c r="D4" s="43"/>
      <c r="E4" s="43"/>
      <c r="F4" s="34"/>
      <c r="G4" s="34"/>
      <c r="H4" s="34"/>
      <c r="I4" s="34"/>
      <c r="J4" s="33"/>
    </row>
    <row r="5" spans="1:11" ht="168.75" x14ac:dyDescent="0.2">
      <c r="A5" s="39"/>
      <c r="B5" s="60"/>
      <c r="C5" s="35" t="s">
        <v>88</v>
      </c>
      <c r="D5" s="43"/>
      <c r="E5" s="60"/>
      <c r="F5" s="102"/>
      <c r="G5" s="102"/>
      <c r="H5" s="102"/>
      <c r="I5" s="102"/>
      <c r="J5" s="103"/>
    </row>
    <row r="6" spans="1:11" ht="56.25" x14ac:dyDescent="0.2">
      <c r="A6" s="39">
        <v>1</v>
      </c>
      <c r="B6" s="60"/>
      <c r="C6" s="35" t="s">
        <v>89</v>
      </c>
      <c r="D6" s="40" t="s">
        <v>10</v>
      </c>
      <c r="E6" s="104">
        <v>1</v>
      </c>
      <c r="F6" s="87">
        <v>0</v>
      </c>
      <c r="G6" s="87">
        <f>F6*E6</f>
        <v>0</v>
      </c>
      <c r="H6" s="87">
        <v>95000</v>
      </c>
      <c r="I6" s="105">
        <f>H6*E6</f>
        <v>95000</v>
      </c>
      <c r="J6" s="105">
        <f>I6+G6</f>
        <v>95000</v>
      </c>
    </row>
    <row r="7" spans="1:11" ht="305.25" customHeight="1" x14ac:dyDescent="0.2">
      <c r="A7" s="39">
        <v>2</v>
      </c>
      <c r="B7" s="60"/>
      <c r="C7" s="35" t="s">
        <v>99</v>
      </c>
      <c r="D7" s="40" t="s">
        <v>54</v>
      </c>
      <c r="E7" s="64">
        <v>2</v>
      </c>
      <c r="F7" s="87">
        <v>0</v>
      </c>
      <c r="G7" s="87">
        <f t="shared" ref="G7" si="0">F7*E7</f>
        <v>0</v>
      </c>
      <c r="H7" s="87">
        <v>4750</v>
      </c>
      <c r="I7" s="105">
        <f>H7*E7</f>
        <v>9500</v>
      </c>
      <c r="J7" s="105">
        <f>I7+G7</f>
        <v>9500</v>
      </c>
    </row>
    <row r="8" spans="1:11" ht="113.25" customHeight="1" x14ac:dyDescent="0.2">
      <c r="A8" s="39">
        <v>3</v>
      </c>
      <c r="B8" s="60"/>
      <c r="C8" s="34" t="s">
        <v>90</v>
      </c>
      <c r="D8" s="40"/>
      <c r="E8" s="106"/>
      <c r="F8" s="102"/>
      <c r="G8" s="102"/>
      <c r="H8" s="102"/>
      <c r="I8" s="102"/>
      <c r="J8" s="107"/>
    </row>
    <row r="9" spans="1:11" x14ac:dyDescent="0.2">
      <c r="A9" s="39"/>
      <c r="B9" s="60"/>
      <c r="C9" s="34" t="s">
        <v>46</v>
      </c>
      <c r="D9" s="40"/>
      <c r="E9" s="64"/>
      <c r="F9" s="102"/>
      <c r="G9" s="102"/>
      <c r="H9" s="102"/>
      <c r="I9" s="102"/>
      <c r="J9" s="107"/>
    </row>
    <row r="10" spans="1:11" x14ac:dyDescent="0.2">
      <c r="A10" s="54"/>
      <c r="B10" s="61">
        <v>3.1</v>
      </c>
      <c r="C10" s="34" t="s">
        <v>13</v>
      </c>
      <c r="D10" s="40" t="s">
        <v>54</v>
      </c>
      <c r="E10" s="64">
        <v>8</v>
      </c>
      <c r="F10" s="87">
        <v>7932.5</v>
      </c>
      <c r="G10" s="87">
        <f t="shared" ref="G10" si="1">F10*E10</f>
        <v>63460</v>
      </c>
      <c r="H10" s="87">
        <v>950</v>
      </c>
      <c r="I10" s="105">
        <f>H10*E10</f>
        <v>7600</v>
      </c>
      <c r="J10" s="105">
        <f>I10+G10</f>
        <v>71060</v>
      </c>
    </row>
    <row r="11" spans="1:11" ht="23.25" customHeight="1" x14ac:dyDescent="0.25">
      <c r="A11" s="50"/>
      <c r="B11" s="62"/>
      <c r="C11" s="28" t="s">
        <v>12</v>
      </c>
      <c r="D11" s="40"/>
      <c r="E11" s="64"/>
      <c r="F11" s="102"/>
      <c r="G11" s="102"/>
      <c r="H11" s="102"/>
      <c r="I11" s="102"/>
      <c r="J11" s="108" t="s">
        <v>150</v>
      </c>
    </row>
    <row r="12" spans="1:11" x14ac:dyDescent="0.2">
      <c r="A12" s="39"/>
      <c r="B12" s="62">
        <v>3.1</v>
      </c>
      <c r="C12" s="28" t="s">
        <v>13</v>
      </c>
      <c r="D12" s="40" t="s">
        <v>54</v>
      </c>
      <c r="E12" s="64">
        <v>2</v>
      </c>
      <c r="F12" s="87">
        <v>6887.5</v>
      </c>
      <c r="G12" s="87">
        <f t="shared" ref="G12" si="2">F12*E12</f>
        <v>13775</v>
      </c>
      <c r="H12" s="87">
        <v>950</v>
      </c>
      <c r="I12" s="105">
        <f>H12*E12</f>
        <v>1900</v>
      </c>
      <c r="J12" s="105">
        <f>I12+G12</f>
        <v>15675</v>
      </c>
    </row>
    <row r="13" spans="1:11" ht="37.5" x14ac:dyDescent="0.2">
      <c r="A13" s="39"/>
      <c r="B13" s="62">
        <v>3.3</v>
      </c>
      <c r="C13" s="37" t="s">
        <v>45</v>
      </c>
      <c r="D13" s="43"/>
      <c r="E13" s="60"/>
      <c r="F13" s="102"/>
      <c r="G13" s="102"/>
      <c r="H13" s="102"/>
      <c r="I13" s="102"/>
      <c r="J13" s="102"/>
      <c r="K13" s="161"/>
    </row>
    <row r="14" spans="1:11" ht="20.25" customHeight="1" x14ac:dyDescent="0.2">
      <c r="A14" s="39"/>
      <c r="B14" s="61"/>
      <c r="C14" s="34" t="s">
        <v>13</v>
      </c>
      <c r="D14" s="40" t="s">
        <v>11</v>
      </c>
      <c r="E14" s="106">
        <v>2</v>
      </c>
      <c r="F14" s="87">
        <v>17575</v>
      </c>
      <c r="G14" s="87">
        <f t="shared" ref="G14:G16" si="3">F14*E14</f>
        <v>35150</v>
      </c>
      <c r="H14" s="87">
        <v>950</v>
      </c>
      <c r="I14" s="105">
        <f t="shared" ref="I14:I16" si="4">H14*E14</f>
        <v>1900</v>
      </c>
      <c r="J14" s="105">
        <f t="shared" ref="J14:J16" si="5">I14+G14</f>
        <v>37050</v>
      </c>
      <c r="K14" s="174"/>
    </row>
    <row r="15" spans="1:11" ht="37.5" x14ac:dyDescent="0.2">
      <c r="A15" s="39"/>
      <c r="B15" s="62">
        <v>3.4</v>
      </c>
      <c r="C15" s="34" t="s">
        <v>40</v>
      </c>
      <c r="D15" s="40" t="s">
        <v>11</v>
      </c>
      <c r="E15" s="64">
        <v>4</v>
      </c>
      <c r="F15" s="87">
        <v>10450</v>
      </c>
      <c r="G15" s="87">
        <f t="shared" si="3"/>
        <v>41800</v>
      </c>
      <c r="H15" s="87">
        <v>950</v>
      </c>
      <c r="I15" s="105">
        <f t="shared" si="4"/>
        <v>3800</v>
      </c>
      <c r="J15" s="105">
        <f t="shared" si="5"/>
        <v>45600</v>
      </c>
      <c r="K15" s="174"/>
    </row>
    <row r="16" spans="1:11" ht="56.25" x14ac:dyDescent="0.2">
      <c r="A16" s="39"/>
      <c r="B16" s="62">
        <v>3.5</v>
      </c>
      <c r="C16" s="34" t="s">
        <v>100</v>
      </c>
      <c r="D16" s="40" t="s">
        <v>11</v>
      </c>
      <c r="E16" s="64">
        <v>4</v>
      </c>
      <c r="F16" s="87">
        <v>9025</v>
      </c>
      <c r="G16" s="87">
        <f t="shared" si="3"/>
        <v>36100</v>
      </c>
      <c r="H16" s="87">
        <v>950</v>
      </c>
      <c r="I16" s="105">
        <f t="shared" si="4"/>
        <v>3800</v>
      </c>
      <c r="J16" s="105">
        <f t="shared" si="5"/>
        <v>39900</v>
      </c>
      <c r="K16" s="174"/>
    </row>
    <row r="17" spans="1:11" ht="37.5" x14ac:dyDescent="0.2">
      <c r="A17" s="39"/>
      <c r="B17" s="62">
        <v>3.6</v>
      </c>
      <c r="C17" s="34" t="s">
        <v>42</v>
      </c>
      <c r="D17" s="43"/>
      <c r="E17" s="60"/>
      <c r="F17" s="102"/>
      <c r="G17" s="102"/>
      <c r="H17" s="102"/>
      <c r="I17" s="102"/>
      <c r="J17" s="102"/>
      <c r="K17" s="174"/>
    </row>
    <row r="18" spans="1:11" ht="18.75" customHeight="1" x14ac:dyDescent="0.2">
      <c r="A18" s="39"/>
      <c r="B18" s="61"/>
      <c r="C18" s="28" t="s">
        <v>13</v>
      </c>
      <c r="D18" s="40" t="s">
        <v>11</v>
      </c>
      <c r="E18" s="109">
        <v>2</v>
      </c>
      <c r="F18" s="87">
        <v>83600</v>
      </c>
      <c r="G18" s="87">
        <f t="shared" ref="G18:G20" si="6">F18*E18</f>
        <v>167200</v>
      </c>
      <c r="H18" s="87">
        <v>950</v>
      </c>
      <c r="I18" s="105">
        <f>H18*E18</f>
        <v>1900</v>
      </c>
      <c r="J18" s="105">
        <f>I18+G18</f>
        <v>169100</v>
      </c>
      <c r="K18" s="174"/>
    </row>
    <row r="19" spans="1:11" ht="56.25" x14ac:dyDescent="0.2">
      <c r="A19" s="39"/>
      <c r="B19" s="62">
        <v>3.7</v>
      </c>
      <c r="C19" s="34" t="s">
        <v>43</v>
      </c>
      <c r="D19" s="40" t="s">
        <v>11</v>
      </c>
      <c r="E19" s="110">
        <v>2</v>
      </c>
      <c r="F19" s="101">
        <v>52250</v>
      </c>
      <c r="G19" s="87">
        <f t="shared" si="6"/>
        <v>104500</v>
      </c>
      <c r="H19" s="87">
        <v>950</v>
      </c>
      <c r="I19" s="105">
        <f>H19*E19</f>
        <v>1900</v>
      </c>
      <c r="J19" s="105">
        <f>I19+G19</f>
        <v>106400</v>
      </c>
      <c r="K19" s="174"/>
    </row>
    <row r="20" spans="1:11" ht="56.25" x14ac:dyDescent="0.2">
      <c r="A20" s="39"/>
      <c r="B20" s="62">
        <v>3.8</v>
      </c>
      <c r="C20" s="34" t="s">
        <v>44</v>
      </c>
      <c r="D20" s="40" t="s">
        <v>28</v>
      </c>
      <c r="E20" s="64">
        <v>2</v>
      </c>
      <c r="F20" s="87">
        <v>19000</v>
      </c>
      <c r="G20" s="87">
        <f t="shared" si="6"/>
        <v>38000</v>
      </c>
      <c r="H20" s="87">
        <v>950</v>
      </c>
      <c r="I20" s="105">
        <f>H20*E20</f>
        <v>1900</v>
      </c>
      <c r="J20" s="105">
        <f>I20+G20</f>
        <v>39900</v>
      </c>
      <c r="K20" s="174"/>
    </row>
    <row r="21" spans="1:11" ht="232.5" customHeight="1" x14ac:dyDescent="0.2">
      <c r="A21" s="52">
        <v>4</v>
      </c>
      <c r="B21" s="60"/>
      <c r="C21" s="34" t="s">
        <v>91</v>
      </c>
      <c r="D21" s="43"/>
      <c r="E21" s="60"/>
      <c r="F21" s="102"/>
      <c r="G21" s="102"/>
      <c r="H21" s="102"/>
      <c r="I21" s="102"/>
      <c r="J21" s="102"/>
      <c r="K21" s="161"/>
    </row>
    <row r="22" spans="1:11" x14ac:dyDescent="0.2">
      <c r="A22" s="39"/>
      <c r="B22" s="62">
        <v>4.0999999999999996</v>
      </c>
      <c r="C22" s="34" t="s">
        <v>13</v>
      </c>
      <c r="D22" s="40" t="s">
        <v>14</v>
      </c>
      <c r="E22" s="64">
        <v>25</v>
      </c>
      <c r="F22" s="87">
        <v>2755</v>
      </c>
      <c r="G22" s="87">
        <f t="shared" ref="G22:G23" si="7">F22*E22</f>
        <v>68875</v>
      </c>
      <c r="H22" s="87">
        <v>665</v>
      </c>
      <c r="I22" s="105">
        <f>H22*E22</f>
        <v>16625</v>
      </c>
      <c r="J22" s="105">
        <f>I22+G22</f>
        <v>85500</v>
      </c>
      <c r="K22" s="162"/>
    </row>
    <row r="23" spans="1:11" ht="20.25" customHeight="1" x14ac:dyDescent="0.2">
      <c r="A23" s="39"/>
      <c r="B23" s="62">
        <v>4.2</v>
      </c>
      <c r="C23" s="28" t="s">
        <v>29</v>
      </c>
      <c r="D23" s="40" t="s">
        <v>30</v>
      </c>
      <c r="E23" s="64">
        <v>15</v>
      </c>
      <c r="F23" s="87">
        <v>3325</v>
      </c>
      <c r="G23" s="87">
        <f t="shared" si="7"/>
        <v>49875</v>
      </c>
      <c r="H23" s="87">
        <v>760</v>
      </c>
      <c r="I23" s="105">
        <f>H23*E23</f>
        <v>11400</v>
      </c>
      <c r="J23" s="105">
        <f>I23+G23</f>
        <v>61275</v>
      </c>
      <c r="K23" s="4"/>
    </row>
    <row r="24" spans="1:11" ht="156" customHeight="1" x14ac:dyDescent="0.2">
      <c r="A24" s="39">
        <v>5</v>
      </c>
      <c r="B24" s="60"/>
      <c r="C24" s="34" t="s">
        <v>81</v>
      </c>
      <c r="D24" s="43"/>
      <c r="E24" s="60"/>
      <c r="F24" s="102"/>
      <c r="G24" s="102"/>
      <c r="H24" s="102"/>
      <c r="I24" s="102"/>
      <c r="J24" s="102"/>
      <c r="K24" s="19"/>
    </row>
    <row r="25" spans="1:11" x14ac:dyDescent="0.2">
      <c r="A25" s="39"/>
      <c r="B25" s="62">
        <v>5.0999999999999996</v>
      </c>
      <c r="C25" s="34" t="s">
        <v>13</v>
      </c>
      <c r="D25" s="40" t="s">
        <v>14</v>
      </c>
      <c r="E25" s="59">
        <v>25</v>
      </c>
      <c r="F25" s="87">
        <v>2565</v>
      </c>
      <c r="G25" s="87">
        <f t="shared" ref="G25:G27" si="8">F25*E25</f>
        <v>64125</v>
      </c>
      <c r="H25" s="87">
        <v>190</v>
      </c>
      <c r="I25" s="105">
        <f>H25*E25</f>
        <v>4750</v>
      </c>
      <c r="J25" s="105">
        <f>I25+G25</f>
        <v>68875</v>
      </c>
      <c r="K25" s="26"/>
    </row>
    <row r="26" spans="1:11" ht="17.850000000000001" customHeight="1" x14ac:dyDescent="0.2">
      <c r="A26" s="39"/>
      <c r="B26" s="62">
        <v>5.2</v>
      </c>
      <c r="C26" s="34" t="s">
        <v>48</v>
      </c>
      <c r="D26" s="40" t="s">
        <v>14</v>
      </c>
      <c r="E26" s="64">
        <v>15</v>
      </c>
      <c r="F26" s="87">
        <v>3610</v>
      </c>
      <c r="G26" s="87">
        <f t="shared" si="8"/>
        <v>54150</v>
      </c>
      <c r="H26" s="87">
        <v>285</v>
      </c>
      <c r="I26" s="105">
        <f>H26*E26</f>
        <v>4275</v>
      </c>
      <c r="J26" s="105">
        <f>I26+G26</f>
        <v>58425</v>
      </c>
      <c r="K26" s="24"/>
    </row>
    <row r="27" spans="1:11" ht="176.25" customHeight="1" x14ac:dyDescent="0.3">
      <c r="A27" s="39">
        <v>6</v>
      </c>
      <c r="B27" s="63">
        <v>6.1</v>
      </c>
      <c r="C27" s="34" t="s">
        <v>82</v>
      </c>
      <c r="D27" s="38" t="s">
        <v>14</v>
      </c>
      <c r="E27" s="111">
        <v>20</v>
      </c>
      <c r="F27" s="116">
        <v>1520</v>
      </c>
      <c r="G27" s="116">
        <f t="shared" si="8"/>
        <v>30400</v>
      </c>
      <c r="H27" s="116">
        <v>285</v>
      </c>
      <c r="I27" s="117">
        <f>H27*E27</f>
        <v>5700</v>
      </c>
      <c r="J27" s="117">
        <f>I27+G27</f>
        <v>36100</v>
      </c>
      <c r="K27" s="20"/>
    </row>
    <row r="28" spans="1:11" ht="193.5" customHeight="1" x14ac:dyDescent="0.2">
      <c r="A28" s="52">
        <v>7</v>
      </c>
      <c r="B28" s="60"/>
      <c r="C28" s="34" t="s">
        <v>92</v>
      </c>
      <c r="D28" s="43"/>
      <c r="E28" s="60"/>
      <c r="F28" s="105">
        <v>0</v>
      </c>
      <c r="G28" s="105">
        <f>F28*E28</f>
        <v>0</v>
      </c>
      <c r="H28" s="105">
        <v>0</v>
      </c>
      <c r="I28" s="105">
        <f>H28*E28</f>
        <v>0</v>
      </c>
      <c r="J28" s="105">
        <f>I28+G28</f>
        <v>0</v>
      </c>
      <c r="K28" s="25"/>
    </row>
    <row r="29" spans="1:11" x14ac:dyDescent="0.2">
      <c r="A29" s="39"/>
      <c r="B29" s="62"/>
      <c r="C29" s="34" t="s">
        <v>83</v>
      </c>
      <c r="D29" s="40" t="s">
        <v>31</v>
      </c>
      <c r="E29" s="64">
        <v>1</v>
      </c>
      <c r="F29" s="88">
        <v>244719.99999999997</v>
      </c>
      <c r="G29" s="87">
        <f t="shared" ref="G29:G45" si="9">F29*E29</f>
        <v>244719.99999999997</v>
      </c>
      <c r="H29" s="87">
        <v>2850</v>
      </c>
      <c r="I29" s="105">
        <f t="shared" ref="I29:I45" si="10">H29*E29</f>
        <v>2850</v>
      </c>
      <c r="J29" s="105">
        <f t="shared" ref="J29:J45" si="11">I29+G29</f>
        <v>247569.99999999997</v>
      </c>
      <c r="K29" s="25"/>
    </row>
    <row r="30" spans="1:11" ht="19.5" customHeight="1" x14ac:dyDescent="0.2">
      <c r="A30" s="39"/>
      <c r="B30" s="64"/>
      <c r="C30" s="28" t="s">
        <v>15</v>
      </c>
      <c r="D30" s="40" t="s">
        <v>31</v>
      </c>
      <c r="E30" s="60">
        <v>1</v>
      </c>
      <c r="F30" s="88">
        <v>251037.5</v>
      </c>
      <c r="G30" s="87">
        <f t="shared" si="9"/>
        <v>251037.5</v>
      </c>
      <c r="H30" s="87">
        <v>2850</v>
      </c>
      <c r="I30" s="105">
        <f t="shared" si="10"/>
        <v>2850</v>
      </c>
      <c r="J30" s="105">
        <f t="shared" si="11"/>
        <v>253887.5</v>
      </c>
      <c r="K30" s="22"/>
    </row>
    <row r="31" spans="1:11" ht="18" customHeight="1" x14ac:dyDescent="0.3">
      <c r="A31" s="39"/>
      <c r="B31" s="62"/>
      <c r="C31" s="28" t="s">
        <v>16</v>
      </c>
      <c r="D31" s="40" t="s">
        <v>11</v>
      </c>
      <c r="E31" s="112">
        <v>2</v>
      </c>
      <c r="F31" s="88">
        <v>280630</v>
      </c>
      <c r="G31" s="87">
        <f t="shared" si="9"/>
        <v>561260</v>
      </c>
      <c r="H31" s="87">
        <v>2850</v>
      </c>
      <c r="I31" s="105">
        <f t="shared" si="10"/>
        <v>5700</v>
      </c>
      <c r="J31" s="105">
        <f t="shared" si="11"/>
        <v>566960</v>
      </c>
      <c r="K31" s="23"/>
    </row>
    <row r="32" spans="1:11" ht="21.95" customHeight="1" x14ac:dyDescent="0.2">
      <c r="A32" s="39"/>
      <c r="B32" s="65"/>
      <c r="C32" s="28" t="s">
        <v>17</v>
      </c>
      <c r="D32" s="40" t="s">
        <v>4</v>
      </c>
      <c r="E32" s="112">
        <v>1</v>
      </c>
      <c r="F32" s="88">
        <v>267330</v>
      </c>
      <c r="G32" s="87">
        <f t="shared" si="9"/>
        <v>267330</v>
      </c>
      <c r="H32" s="87">
        <v>2850</v>
      </c>
      <c r="I32" s="105">
        <f t="shared" si="10"/>
        <v>2850</v>
      </c>
      <c r="J32" s="105">
        <f t="shared" si="11"/>
        <v>270180</v>
      </c>
      <c r="K32" s="21"/>
    </row>
    <row r="33" spans="1:16" ht="21.95" customHeight="1" x14ac:dyDescent="0.2">
      <c r="A33" s="39"/>
      <c r="B33" s="62"/>
      <c r="C33" s="34" t="s">
        <v>101</v>
      </c>
      <c r="D33" s="40" t="s">
        <v>11</v>
      </c>
      <c r="E33" s="112">
        <v>2</v>
      </c>
      <c r="F33" s="88">
        <v>258020</v>
      </c>
      <c r="G33" s="87">
        <f t="shared" si="9"/>
        <v>516040</v>
      </c>
      <c r="H33" s="87">
        <v>2850</v>
      </c>
      <c r="I33" s="105">
        <f t="shared" si="10"/>
        <v>5700</v>
      </c>
      <c r="J33" s="105">
        <f t="shared" si="11"/>
        <v>521740</v>
      </c>
      <c r="K33" s="18"/>
    </row>
    <row r="34" spans="1:16" ht="21.95" customHeight="1" x14ac:dyDescent="0.2">
      <c r="A34" s="39"/>
      <c r="B34" s="65"/>
      <c r="C34" s="28" t="s">
        <v>102</v>
      </c>
      <c r="D34" s="40" t="s">
        <v>11</v>
      </c>
      <c r="E34" s="112">
        <v>2</v>
      </c>
      <c r="F34" s="88">
        <v>267330</v>
      </c>
      <c r="G34" s="87">
        <f t="shared" si="9"/>
        <v>534660</v>
      </c>
      <c r="H34" s="87">
        <v>2850</v>
      </c>
      <c r="I34" s="105">
        <f t="shared" si="10"/>
        <v>5700</v>
      </c>
      <c r="J34" s="105">
        <f t="shared" si="11"/>
        <v>540360</v>
      </c>
      <c r="K34" s="18"/>
    </row>
    <row r="35" spans="1:16" ht="21.95" customHeight="1" x14ac:dyDescent="0.2">
      <c r="A35" s="39"/>
      <c r="B35" s="65"/>
      <c r="C35" s="28" t="s">
        <v>103</v>
      </c>
      <c r="D35" s="40" t="s">
        <v>4</v>
      </c>
      <c r="E35" s="112">
        <v>1</v>
      </c>
      <c r="F35" s="88">
        <v>279300</v>
      </c>
      <c r="G35" s="87">
        <f t="shared" si="9"/>
        <v>279300</v>
      </c>
      <c r="H35" s="87">
        <v>2850</v>
      </c>
      <c r="I35" s="105">
        <f t="shared" si="10"/>
        <v>2850</v>
      </c>
      <c r="J35" s="105">
        <f t="shared" si="11"/>
        <v>282150</v>
      </c>
      <c r="K35" s="18"/>
    </row>
    <row r="36" spans="1:16" ht="21.95" customHeight="1" x14ac:dyDescent="0.2">
      <c r="A36" s="39"/>
      <c r="B36" s="65"/>
      <c r="C36" s="28" t="s">
        <v>104</v>
      </c>
      <c r="D36" s="40" t="s">
        <v>4</v>
      </c>
      <c r="E36" s="112">
        <v>1</v>
      </c>
      <c r="F36" s="88">
        <v>267330</v>
      </c>
      <c r="G36" s="87">
        <f t="shared" si="9"/>
        <v>267330</v>
      </c>
      <c r="H36" s="87">
        <v>2850</v>
      </c>
      <c r="I36" s="105">
        <f t="shared" si="10"/>
        <v>2850</v>
      </c>
      <c r="J36" s="105">
        <f t="shared" si="11"/>
        <v>270180</v>
      </c>
      <c r="K36" s="18"/>
    </row>
    <row r="37" spans="1:16" ht="21.95" customHeight="1" x14ac:dyDescent="0.2">
      <c r="A37" s="39"/>
      <c r="B37" s="65"/>
      <c r="C37" s="34" t="s">
        <v>105</v>
      </c>
      <c r="D37" s="40" t="s">
        <v>4</v>
      </c>
      <c r="E37" s="112">
        <v>1</v>
      </c>
      <c r="F37" s="88">
        <v>258020</v>
      </c>
      <c r="G37" s="87">
        <f t="shared" si="9"/>
        <v>258020</v>
      </c>
      <c r="H37" s="87">
        <v>2850</v>
      </c>
      <c r="I37" s="105">
        <f t="shared" si="10"/>
        <v>2850</v>
      </c>
      <c r="J37" s="105">
        <f t="shared" si="11"/>
        <v>260870</v>
      </c>
      <c r="K37" s="18"/>
    </row>
    <row r="38" spans="1:16" ht="21.95" customHeight="1" x14ac:dyDescent="0.2">
      <c r="A38" s="39"/>
      <c r="B38" s="65"/>
      <c r="C38" s="28" t="s">
        <v>106</v>
      </c>
      <c r="D38" s="40" t="s">
        <v>4</v>
      </c>
      <c r="E38" s="112">
        <v>1</v>
      </c>
      <c r="F38" s="88">
        <v>267330</v>
      </c>
      <c r="G38" s="87">
        <f t="shared" si="9"/>
        <v>267330</v>
      </c>
      <c r="H38" s="87">
        <v>2850</v>
      </c>
      <c r="I38" s="105">
        <f t="shared" si="10"/>
        <v>2850</v>
      </c>
      <c r="J38" s="105">
        <f t="shared" si="11"/>
        <v>270180</v>
      </c>
      <c r="K38" s="18"/>
    </row>
    <row r="39" spans="1:16" ht="21.95" customHeight="1" x14ac:dyDescent="0.2">
      <c r="A39" s="39"/>
      <c r="B39" s="65"/>
      <c r="C39" s="28" t="s">
        <v>107</v>
      </c>
      <c r="D39" s="40" t="s">
        <v>4</v>
      </c>
      <c r="E39" s="112">
        <v>1</v>
      </c>
      <c r="F39" s="88">
        <v>258020</v>
      </c>
      <c r="G39" s="87">
        <f t="shared" si="9"/>
        <v>258020</v>
      </c>
      <c r="H39" s="87">
        <v>2850</v>
      </c>
      <c r="I39" s="105">
        <f t="shared" si="10"/>
        <v>2850</v>
      </c>
      <c r="J39" s="105">
        <f t="shared" si="11"/>
        <v>260870</v>
      </c>
      <c r="K39" s="18"/>
    </row>
    <row r="40" spans="1:16" ht="21.95" customHeight="1" x14ac:dyDescent="0.2">
      <c r="A40" s="39"/>
      <c r="B40" s="65"/>
      <c r="C40" s="28" t="s">
        <v>108</v>
      </c>
      <c r="D40" s="40" t="s">
        <v>4</v>
      </c>
      <c r="E40" s="112">
        <v>1</v>
      </c>
      <c r="F40" s="88">
        <v>258020</v>
      </c>
      <c r="G40" s="87">
        <f t="shared" si="9"/>
        <v>258020</v>
      </c>
      <c r="H40" s="87">
        <v>2850</v>
      </c>
      <c r="I40" s="105">
        <f t="shared" si="10"/>
        <v>2850</v>
      </c>
      <c r="J40" s="105">
        <f t="shared" si="11"/>
        <v>260870</v>
      </c>
      <c r="K40" s="18"/>
    </row>
    <row r="41" spans="1:16" ht="21.95" customHeight="1" x14ac:dyDescent="0.2">
      <c r="A41" s="39"/>
      <c r="B41" s="65"/>
      <c r="C41" s="34" t="s">
        <v>109</v>
      </c>
      <c r="D41" s="40" t="s">
        <v>4</v>
      </c>
      <c r="E41" s="112">
        <v>1</v>
      </c>
      <c r="F41" s="88">
        <v>258020</v>
      </c>
      <c r="G41" s="87">
        <f t="shared" si="9"/>
        <v>258020</v>
      </c>
      <c r="H41" s="87">
        <v>2850</v>
      </c>
      <c r="I41" s="105">
        <f t="shared" si="10"/>
        <v>2850</v>
      </c>
      <c r="J41" s="105">
        <f t="shared" si="11"/>
        <v>260870</v>
      </c>
      <c r="K41" s="18"/>
    </row>
    <row r="42" spans="1:16" ht="21.95" customHeight="1" x14ac:dyDescent="0.2">
      <c r="A42" s="39"/>
      <c r="B42" s="65"/>
      <c r="C42" s="28" t="s">
        <v>110</v>
      </c>
      <c r="D42" s="40" t="s">
        <v>4</v>
      </c>
      <c r="E42" s="112">
        <v>1</v>
      </c>
      <c r="F42" s="88">
        <v>267995</v>
      </c>
      <c r="G42" s="87">
        <f t="shared" si="9"/>
        <v>267995</v>
      </c>
      <c r="H42" s="87">
        <v>2850</v>
      </c>
      <c r="I42" s="105">
        <f t="shared" si="10"/>
        <v>2850</v>
      </c>
      <c r="J42" s="105">
        <f t="shared" si="11"/>
        <v>270845</v>
      </c>
      <c r="K42" s="18"/>
    </row>
    <row r="43" spans="1:16" ht="21.95" customHeight="1" x14ac:dyDescent="0.2">
      <c r="A43" s="39"/>
      <c r="B43" s="65"/>
      <c r="C43" s="28" t="s">
        <v>111</v>
      </c>
      <c r="D43" s="40" t="s">
        <v>4</v>
      </c>
      <c r="E43" s="112">
        <v>1</v>
      </c>
      <c r="F43" s="88">
        <v>258020</v>
      </c>
      <c r="G43" s="87">
        <f t="shared" si="9"/>
        <v>258020</v>
      </c>
      <c r="H43" s="87">
        <v>2850</v>
      </c>
      <c r="I43" s="105">
        <f t="shared" si="10"/>
        <v>2850</v>
      </c>
      <c r="J43" s="105">
        <f t="shared" si="11"/>
        <v>260870</v>
      </c>
      <c r="K43" s="18"/>
    </row>
    <row r="44" spans="1:16" ht="21.95" customHeight="1" x14ac:dyDescent="0.2">
      <c r="A44" s="39"/>
      <c r="B44" s="65"/>
      <c r="C44" s="28" t="s">
        <v>112</v>
      </c>
      <c r="D44" s="40" t="s">
        <v>4</v>
      </c>
      <c r="E44" s="112">
        <v>1</v>
      </c>
      <c r="F44" s="88">
        <v>251037.5</v>
      </c>
      <c r="G44" s="87">
        <f t="shared" si="9"/>
        <v>251037.5</v>
      </c>
      <c r="H44" s="87">
        <v>2850</v>
      </c>
      <c r="I44" s="105">
        <f t="shared" si="10"/>
        <v>2850</v>
      </c>
      <c r="J44" s="105">
        <f t="shared" si="11"/>
        <v>253887.5</v>
      </c>
      <c r="K44" s="18"/>
    </row>
    <row r="45" spans="1:16" ht="21.95" customHeight="1" x14ac:dyDescent="0.2">
      <c r="A45" s="39"/>
      <c r="B45" s="65"/>
      <c r="C45" s="34" t="s">
        <v>113</v>
      </c>
      <c r="D45" s="40" t="s">
        <v>4</v>
      </c>
      <c r="E45" s="112">
        <v>1</v>
      </c>
      <c r="F45" s="87">
        <v>258020</v>
      </c>
      <c r="G45" s="87">
        <f t="shared" si="9"/>
        <v>258020</v>
      </c>
      <c r="H45" s="87">
        <v>2850</v>
      </c>
      <c r="I45" s="105">
        <f t="shared" si="10"/>
        <v>2850</v>
      </c>
      <c r="J45" s="105">
        <f t="shared" si="11"/>
        <v>260870</v>
      </c>
      <c r="K45" s="18"/>
    </row>
    <row r="46" spans="1:16" ht="196.5" customHeight="1" x14ac:dyDescent="0.2">
      <c r="A46" s="39">
        <v>8</v>
      </c>
      <c r="B46" s="65"/>
      <c r="C46" s="34" t="s">
        <v>84</v>
      </c>
      <c r="D46" s="40"/>
      <c r="E46" s="64"/>
      <c r="F46" s="103"/>
      <c r="G46" s="103"/>
      <c r="H46" s="107"/>
      <c r="I46" s="103"/>
      <c r="J46" s="107"/>
      <c r="K46" s="17"/>
    </row>
    <row r="47" spans="1:16" x14ac:dyDescent="0.2">
      <c r="A47" s="51">
        <v>8.1</v>
      </c>
      <c r="B47" s="66">
        <v>8.1</v>
      </c>
      <c r="C47" s="34" t="s">
        <v>85</v>
      </c>
      <c r="D47" s="40" t="s">
        <v>11</v>
      </c>
      <c r="E47" s="60">
        <v>1</v>
      </c>
      <c r="F47" s="87">
        <v>22325</v>
      </c>
      <c r="G47" s="87">
        <f t="shared" ref="G47:G52" si="12">F47*E47</f>
        <v>22325</v>
      </c>
      <c r="H47" s="87">
        <v>2850</v>
      </c>
      <c r="I47" s="105">
        <f t="shared" ref="I47:I49" si="13">H47*E47</f>
        <v>2850</v>
      </c>
      <c r="J47" s="105">
        <f t="shared" ref="J47:J49" si="14">I47+G47</f>
        <v>25175</v>
      </c>
    </row>
    <row r="48" spans="1:16" ht="19.7" customHeight="1" x14ac:dyDescent="0.2">
      <c r="A48" s="51">
        <v>8.1999999999999993</v>
      </c>
      <c r="B48" s="66">
        <v>8.1999999999999993</v>
      </c>
      <c r="C48" s="34" t="s">
        <v>86</v>
      </c>
      <c r="D48" s="40" t="s">
        <v>11</v>
      </c>
      <c r="E48" s="64">
        <v>2</v>
      </c>
      <c r="F48" s="87">
        <v>54150</v>
      </c>
      <c r="G48" s="87">
        <f t="shared" si="12"/>
        <v>108300</v>
      </c>
      <c r="H48" s="87">
        <v>2850</v>
      </c>
      <c r="I48" s="105">
        <f t="shared" si="13"/>
        <v>5700</v>
      </c>
      <c r="J48" s="105">
        <f t="shared" si="14"/>
        <v>114000</v>
      </c>
      <c r="P48" s="194">
        <f>G49+G48+G47</f>
        <v>253175</v>
      </c>
    </row>
    <row r="49" spans="1:10" ht="19.7" customHeight="1" x14ac:dyDescent="0.2">
      <c r="A49" s="51"/>
      <c r="B49" s="62">
        <v>8.3000000000000007</v>
      </c>
      <c r="C49" s="34" t="s">
        <v>87</v>
      </c>
      <c r="D49" s="40" t="s">
        <v>11</v>
      </c>
      <c r="E49" s="64">
        <v>2</v>
      </c>
      <c r="F49" s="87">
        <v>61275</v>
      </c>
      <c r="G49" s="87">
        <f t="shared" si="12"/>
        <v>122550</v>
      </c>
      <c r="H49" s="87">
        <v>2850</v>
      </c>
      <c r="I49" s="105">
        <f t="shared" si="13"/>
        <v>5700</v>
      </c>
      <c r="J49" s="105">
        <f t="shared" si="14"/>
        <v>128250</v>
      </c>
    </row>
    <row r="50" spans="1:10" ht="206.25" x14ac:dyDescent="0.2">
      <c r="A50" s="52">
        <v>9</v>
      </c>
      <c r="B50" s="64"/>
      <c r="C50" s="34" t="s">
        <v>114</v>
      </c>
      <c r="D50" s="40" t="s">
        <v>18</v>
      </c>
      <c r="E50" s="64">
        <v>900</v>
      </c>
      <c r="F50" s="87">
        <v>5225</v>
      </c>
      <c r="G50" s="87">
        <f t="shared" si="12"/>
        <v>4702500</v>
      </c>
      <c r="H50" s="87">
        <v>627</v>
      </c>
      <c r="I50" s="105">
        <f>H50*E50</f>
        <v>564300</v>
      </c>
      <c r="J50" s="105">
        <f>I50+G50</f>
        <v>5266800</v>
      </c>
    </row>
    <row r="51" spans="1:10" ht="135.75" customHeight="1" x14ac:dyDescent="0.2">
      <c r="A51" s="52">
        <v>10</v>
      </c>
      <c r="B51" s="62"/>
      <c r="C51" s="34" t="s">
        <v>93</v>
      </c>
      <c r="D51" s="40" t="s">
        <v>18</v>
      </c>
      <c r="E51" s="64">
        <v>900</v>
      </c>
      <c r="F51" s="87">
        <v>5462.5</v>
      </c>
      <c r="G51" s="87">
        <f t="shared" si="12"/>
        <v>4916250</v>
      </c>
      <c r="H51" s="87">
        <v>522.5</v>
      </c>
      <c r="I51" s="105">
        <f>H51*E51</f>
        <v>470250</v>
      </c>
      <c r="J51" s="105">
        <f>I51+G51</f>
        <v>5386500</v>
      </c>
    </row>
    <row r="52" spans="1:10" ht="123" customHeight="1" x14ac:dyDescent="0.2">
      <c r="A52" s="52">
        <v>11</v>
      </c>
      <c r="B52" s="64"/>
      <c r="C52" s="34" t="s">
        <v>94</v>
      </c>
      <c r="D52" s="40" t="s">
        <v>18</v>
      </c>
      <c r="E52" s="64">
        <v>60</v>
      </c>
      <c r="F52" s="87">
        <v>5177.5</v>
      </c>
      <c r="G52" s="87">
        <f t="shared" si="12"/>
        <v>310650</v>
      </c>
      <c r="H52" s="87">
        <v>522.5</v>
      </c>
      <c r="I52" s="105">
        <f>H52*E52</f>
        <v>31350</v>
      </c>
      <c r="J52" s="105">
        <f>I52+G52</f>
        <v>342000</v>
      </c>
    </row>
    <row r="53" spans="1:10" ht="175.5" customHeight="1" x14ac:dyDescent="0.2">
      <c r="A53" s="52">
        <v>12</v>
      </c>
      <c r="B53" s="64"/>
      <c r="C53" s="35" t="s">
        <v>32</v>
      </c>
      <c r="D53" s="43"/>
      <c r="E53" s="60"/>
      <c r="F53" s="102"/>
      <c r="G53" s="102"/>
      <c r="H53" s="102"/>
      <c r="I53" s="113"/>
      <c r="J53" s="113"/>
    </row>
    <row r="54" spans="1:10" ht="37.5" x14ac:dyDescent="0.2">
      <c r="A54" s="51"/>
      <c r="B54" s="64"/>
      <c r="C54" s="28" t="s">
        <v>19</v>
      </c>
      <c r="D54" s="43"/>
      <c r="E54" s="60"/>
      <c r="F54" s="102"/>
      <c r="G54" s="102"/>
      <c r="H54" s="102"/>
      <c r="I54" s="113"/>
      <c r="J54" s="113"/>
    </row>
    <row r="55" spans="1:10" ht="20.45" customHeight="1" x14ac:dyDescent="0.2">
      <c r="A55" s="39"/>
      <c r="B55" s="61">
        <v>12.1</v>
      </c>
      <c r="C55" s="28" t="s">
        <v>33</v>
      </c>
      <c r="D55" s="40" t="s">
        <v>11</v>
      </c>
      <c r="E55" s="114">
        <v>15</v>
      </c>
      <c r="F55" s="87">
        <v>3800</v>
      </c>
      <c r="G55" s="87">
        <f t="shared" ref="G55:G56" si="15">F55*E55</f>
        <v>57000</v>
      </c>
      <c r="H55" s="87">
        <v>665</v>
      </c>
      <c r="I55" s="105">
        <f t="shared" ref="I55:I56" si="16">H55*E55</f>
        <v>9975</v>
      </c>
      <c r="J55" s="105">
        <f t="shared" ref="J55:J56" si="17">I55+G55</f>
        <v>66975</v>
      </c>
    </row>
    <row r="56" spans="1:10" ht="19.5" customHeight="1" x14ac:dyDescent="0.2">
      <c r="A56" s="39"/>
      <c r="B56" s="61">
        <v>12.2</v>
      </c>
      <c r="C56" s="28" t="s">
        <v>20</v>
      </c>
      <c r="D56" s="40" t="s">
        <v>11</v>
      </c>
      <c r="E56" s="64">
        <v>4</v>
      </c>
      <c r="F56" s="87">
        <v>8550</v>
      </c>
      <c r="G56" s="87">
        <f t="shared" si="15"/>
        <v>34200</v>
      </c>
      <c r="H56" s="87">
        <v>950</v>
      </c>
      <c r="I56" s="105">
        <f t="shared" si="16"/>
        <v>3800</v>
      </c>
      <c r="J56" s="105">
        <f t="shared" si="17"/>
        <v>38000</v>
      </c>
    </row>
    <row r="57" spans="1:10" ht="18.75" customHeight="1" x14ac:dyDescent="0.2">
      <c r="A57" s="55"/>
      <c r="B57" s="69"/>
      <c r="C57" s="28" t="s">
        <v>34</v>
      </c>
      <c r="D57" s="43"/>
      <c r="E57" s="60"/>
      <c r="F57" s="102"/>
      <c r="G57" s="102"/>
      <c r="H57" s="102"/>
      <c r="I57" s="113"/>
      <c r="J57" s="113"/>
    </row>
    <row r="58" spans="1:10" ht="19.5" customHeight="1" x14ac:dyDescent="0.2">
      <c r="A58" s="39"/>
      <c r="B58" s="61">
        <v>12.3</v>
      </c>
      <c r="C58" s="28" t="s">
        <v>35</v>
      </c>
      <c r="D58" s="40" t="s">
        <v>11</v>
      </c>
      <c r="E58" s="64">
        <v>2</v>
      </c>
      <c r="F58" s="87">
        <v>4275</v>
      </c>
      <c r="G58" s="87">
        <f t="shared" ref="G58:G59" si="18">F58*E58</f>
        <v>8550</v>
      </c>
      <c r="H58" s="87">
        <v>665</v>
      </c>
      <c r="I58" s="105">
        <f t="shared" ref="I58:I59" si="19">H58*E58</f>
        <v>1330</v>
      </c>
      <c r="J58" s="105">
        <f t="shared" ref="J58:J59" si="20">I58+G58</f>
        <v>9880</v>
      </c>
    </row>
    <row r="59" spans="1:10" ht="19.5" customHeight="1" x14ac:dyDescent="0.2">
      <c r="A59" s="51"/>
      <c r="B59" s="61">
        <v>12.4</v>
      </c>
      <c r="C59" s="28" t="s">
        <v>95</v>
      </c>
      <c r="D59" s="40" t="s">
        <v>36</v>
      </c>
      <c r="E59" s="64">
        <v>2</v>
      </c>
      <c r="F59" s="87">
        <v>2850</v>
      </c>
      <c r="G59" s="87">
        <f t="shared" si="18"/>
        <v>5700</v>
      </c>
      <c r="H59" s="87">
        <v>475</v>
      </c>
      <c r="I59" s="105">
        <f t="shared" si="19"/>
        <v>950</v>
      </c>
      <c r="J59" s="105">
        <f t="shared" si="20"/>
        <v>6650</v>
      </c>
    </row>
    <row r="60" spans="1:10" ht="18.95" customHeight="1" x14ac:dyDescent="0.2">
      <c r="A60" s="56"/>
      <c r="B60" s="70"/>
      <c r="C60" s="28" t="s">
        <v>115</v>
      </c>
      <c r="D60" s="43"/>
      <c r="E60" s="60"/>
      <c r="F60" s="102"/>
      <c r="G60" s="102"/>
      <c r="H60" s="102"/>
      <c r="I60" s="113"/>
      <c r="J60" s="113"/>
    </row>
    <row r="61" spans="1:10" ht="18.2" customHeight="1" x14ac:dyDescent="0.2">
      <c r="A61" s="39"/>
      <c r="B61" s="61">
        <v>12.5</v>
      </c>
      <c r="C61" s="28" t="s">
        <v>22</v>
      </c>
      <c r="D61" s="40" t="s">
        <v>37</v>
      </c>
      <c r="E61" s="64">
        <v>110</v>
      </c>
      <c r="F61" s="87">
        <v>4275</v>
      </c>
      <c r="G61" s="87">
        <f t="shared" ref="G61" si="21">F61*E61</f>
        <v>470250</v>
      </c>
      <c r="H61" s="87">
        <v>665</v>
      </c>
      <c r="I61" s="105">
        <f>H61*E61</f>
        <v>73150</v>
      </c>
      <c r="J61" s="105">
        <f>I61+G61</f>
        <v>543400</v>
      </c>
    </row>
    <row r="62" spans="1:10" ht="79.5" customHeight="1" x14ac:dyDescent="0.2">
      <c r="A62" s="50">
        <v>13</v>
      </c>
      <c r="B62" s="67"/>
      <c r="C62" s="28" t="s">
        <v>38</v>
      </c>
      <c r="D62" s="43"/>
      <c r="E62" s="60"/>
      <c r="F62" s="102"/>
      <c r="G62" s="102"/>
      <c r="H62" s="102"/>
      <c r="I62" s="113"/>
      <c r="J62" s="113"/>
    </row>
    <row r="63" spans="1:10" ht="21" customHeight="1" x14ac:dyDescent="0.2">
      <c r="A63" s="51"/>
      <c r="B63" s="62">
        <v>13.1</v>
      </c>
      <c r="C63" s="28" t="s">
        <v>23</v>
      </c>
      <c r="D63" s="40" t="s">
        <v>14</v>
      </c>
      <c r="E63" s="64">
        <v>120</v>
      </c>
      <c r="F63" s="87">
        <v>1377.5</v>
      </c>
      <c r="G63" s="87">
        <f t="shared" ref="G63" si="22">F63*E63</f>
        <v>165300</v>
      </c>
      <c r="H63" s="87">
        <v>285</v>
      </c>
      <c r="I63" s="105">
        <f>H63*E63</f>
        <v>34200</v>
      </c>
      <c r="J63" s="105">
        <f>I63+G63</f>
        <v>199500</v>
      </c>
    </row>
    <row r="64" spans="1:10" ht="96" customHeight="1" x14ac:dyDescent="0.2">
      <c r="A64" s="52">
        <v>14</v>
      </c>
      <c r="B64" s="64"/>
      <c r="C64" s="35" t="s">
        <v>96</v>
      </c>
      <c r="D64" s="43"/>
      <c r="E64" s="60"/>
      <c r="F64" s="102">
        <v>0</v>
      </c>
      <c r="G64" s="102"/>
      <c r="H64" s="102">
        <v>0</v>
      </c>
      <c r="I64" s="113"/>
      <c r="J64" s="113"/>
    </row>
    <row r="65" spans="1:10" ht="19.350000000000001" customHeight="1" x14ac:dyDescent="0.2">
      <c r="A65" s="51"/>
      <c r="B65" s="62">
        <v>14.1</v>
      </c>
      <c r="C65" s="28" t="s">
        <v>23</v>
      </c>
      <c r="D65" s="40" t="s">
        <v>11</v>
      </c>
      <c r="E65" s="64">
        <v>120</v>
      </c>
      <c r="F65" s="87">
        <v>2612.5</v>
      </c>
      <c r="G65" s="87">
        <f t="shared" ref="G65:G69" si="23">F65*E65</f>
        <v>313500</v>
      </c>
      <c r="H65" s="87">
        <v>237.5</v>
      </c>
      <c r="I65" s="105">
        <f>H65*E65</f>
        <v>28500</v>
      </c>
      <c r="J65" s="105">
        <f>I65+G65</f>
        <v>342000</v>
      </c>
    </row>
    <row r="66" spans="1:10" ht="120" customHeight="1" x14ac:dyDescent="0.2">
      <c r="A66" s="52">
        <v>15</v>
      </c>
      <c r="B66" s="64"/>
      <c r="C66" s="34" t="s">
        <v>97</v>
      </c>
      <c r="D66" s="40" t="s">
        <v>36</v>
      </c>
      <c r="E66" s="60">
        <v>6</v>
      </c>
      <c r="F66" s="87">
        <v>43225</v>
      </c>
      <c r="G66" s="87">
        <f t="shared" si="23"/>
        <v>259350</v>
      </c>
      <c r="H66" s="87">
        <v>4750</v>
      </c>
      <c r="I66" s="105">
        <f>H66*E66</f>
        <v>28500</v>
      </c>
      <c r="J66" s="105">
        <f>I66+G66</f>
        <v>287850</v>
      </c>
    </row>
    <row r="67" spans="1:10" ht="157.5" customHeight="1" x14ac:dyDescent="0.2">
      <c r="A67" s="52">
        <v>16</v>
      </c>
      <c r="B67" s="64"/>
      <c r="C67" s="34" t="s">
        <v>98</v>
      </c>
      <c r="D67" s="40" t="s">
        <v>24</v>
      </c>
      <c r="E67" s="60">
        <v>1</v>
      </c>
      <c r="F67" s="87">
        <v>19000</v>
      </c>
      <c r="G67" s="87">
        <f t="shared" si="23"/>
        <v>19000</v>
      </c>
      <c r="H67" s="87">
        <v>14250</v>
      </c>
      <c r="I67" s="105">
        <f>H67*E67</f>
        <v>14250</v>
      </c>
      <c r="J67" s="105">
        <f>I67+G67</f>
        <v>33250</v>
      </c>
    </row>
    <row r="68" spans="1:10" ht="168.75" x14ac:dyDescent="0.2">
      <c r="A68" s="52">
        <v>17</v>
      </c>
      <c r="B68" s="64"/>
      <c r="C68" s="34" t="s">
        <v>116</v>
      </c>
      <c r="D68" s="40" t="s">
        <v>39</v>
      </c>
      <c r="E68" s="115">
        <v>1</v>
      </c>
      <c r="F68" s="87">
        <v>0</v>
      </c>
      <c r="G68" s="87">
        <f t="shared" si="23"/>
        <v>0</v>
      </c>
      <c r="H68" s="87">
        <v>47500</v>
      </c>
      <c r="I68" s="105">
        <f>H68*E68</f>
        <v>47500</v>
      </c>
      <c r="J68" s="105">
        <f>I68+G68</f>
        <v>47500</v>
      </c>
    </row>
    <row r="69" spans="1:10" ht="168.75" x14ac:dyDescent="0.2">
      <c r="A69" s="52">
        <v>18</v>
      </c>
      <c r="B69" s="64"/>
      <c r="C69" s="37" t="s">
        <v>117</v>
      </c>
      <c r="D69" s="40" t="s">
        <v>39</v>
      </c>
      <c r="E69" s="115">
        <v>1</v>
      </c>
      <c r="F69" s="87">
        <v>9500</v>
      </c>
      <c r="G69" s="87">
        <f t="shared" si="23"/>
        <v>9500</v>
      </c>
      <c r="H69" s="87">
        <v>14250</v>
      </c>
      <c r="I69" s="105">
        <f>H69*E69</f>
        <v>14250</v>
      </c>
      <c r="J69" s="105">
        <f>I69+G69</f>
        <v>23750</v>
      </c>
    </row>
    <row r="70" spans="1:10" s="156" customFormat="1" ht="27" customHeight="1" x14ac:dyDescent="0.2">
      <c r="A70" s="150"/>
      <c r="B70" s="151"/>
      <c r="C70" s="152" t="s">
        <v>166</v>
      </c>
      <c r="D70" s="153"/>
      <c r="E70" s="151"/>
      <c r="F70" s="154"/>
      <c r="G70" s="155">
        <f>SUM(G5:G69)</f>
        <v>17548495</v>
      </c>
      <c r="H70" s="155"/>
      <c r="I70" s="155">
        <f>SUM(I5:I69)</f>
        <v>1565505</v>
      </c>
      <c r="J70" s="155">
        <f>SUM(J5:J69)</f>
        <v>19114000</v>
      </c>
    </row>
  </sheetData>
  <mergeCells count="7">
    <mergeCell ref="K13:K20"/>
    <mergeCell ref="K21:K22"/>
    <mergeCell ref="A1:F1"/>
    <mergeCell ref="A2:E2"/>
    <mergeCell ref="F2:G2"/>
    <mergeCell ref="H2:I2"/>
    <mergeCell ref="G1:J1"/>
  </mergeCells>
  <phoneticPr fontId="36" type="noConversion"/>
  <pageMargins left="0.7" right="0.7" top="0.75" bottom="0.75" header="0.3" footer="0.3"/>
  <pageSetup scale="76" orientation="landscape" horizontalDpi="4294967295" verticalDpi="4294967295" r:id="rId1"/>
  <colBreaks count="1" manualBreakCount="1">
    <brk id="10"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5DFE2-1E29-4804-9C8C-35BFC94D2CE6}">
  <dimension ref="A1:I24"/>
  <sheetViews>
    <sheetView view="pageBreakPreview" zoomScale="60" zoomScaleNormal="100" workbookViewId="0">
      <selection activeCell="H17" sqref="H17"/>
    </sheetView>
  </sheetViews>
  <sheetFormatPr defaultRowHeight="12.75" x14ac:dyDescent="0.2"/>
  <cols>
    <col min="1" max="1" width="10.83203125" style="73" customWidth="1"/>
    <col min="2" max="2" width="59.5" style="73" customWidth="1"/>
    <col min="3" max="3" width="8.5" style="74" customWidth="1"/>
    <col min="4" max="4" width="8.6640625" style="74" customWidth="1"/>
    <col min="5" max="5" width="11" style="73" customWidth="1"/>
    <col min="6" max="6" width="16.83203125" style="73" customWidth="1"/>
    <col min="7" max="7" width="14.1640625" style="73" customWidth="1"/>
    <col min="8" max="8" width="17.1640625" style="73" customWidth="1"/>
    <col min="9" max="9" width="17.5" style="73" customWidth="1"/>
    <col min="10" max="16384" width="9.33203125" style="73"/>
  </cols>
  <sheetData>
    <row r="1" spans="1:9" ht="78.75" customHeight="1" x14ac:dyDescent="0.2">
      <c r="A1" s="181" t="s">
        <v>121</v>
      </c>
      <c r="B1" s="181"/>
      <c r="C1" s="181"/>
      <c r="D1" s="181"/>
      <c r="E1" s="181"/>
      <c r="F1" s="182"/>
      <c r="G1" s="182"/>
      <c r="H1" s="182"/>
      <c r="I1" s="182"/>
    </row>
    <row r="2" spans="1:9" ht="15.75" x14ac:dyDescent="0.2">
      <c r="A2" s="183" t="s">
        <v>122</v>
      </c>
      <c r="B2" s="185"/>
      <c r="C2" s="183" t="s">
        <v>124</v>
      </c>
      <c r="D2" s="183" t="s">
        <v>125</v>
      </c>
      <c r="E2" s="188" t="s">
        <v>126</v>
      </c>
      <c r="F2" s="189"/>
      <c r="G2" s="188" t="s">
        <v>127</v>
      </c>
      <c r="H2" s="189"/>
      <c r="I2" s="185" t="s">
        <v>128</v>
      </c>
    </row>
    <row r="3" spans="1:9" ht="15.75" x14ac:dyDescent="0.2">
      <c r="A3" s="184"/>
      <c r="B3" s="186"/>
      <c r="C3" s="187"/>
      <c r="D3" s="187"/>
      <c r="E3" s="79" t="s">
        <v>129</v>
      </c>
      <c r="F3" s="75" t="s">
        <v>130</v>
      </c>
      <c r="G3" s="79" t="s">
        <v>131</v>
      </c>
      <c r="H3" s="75" t="s">
        <v>123</v>
      </c>
      <c r="I3" s="186"/>
    </row>
    <row r="4" spans="1:9" s="6" customFormat="1" ht="144.75" customHeight="1" x14ac:dyDescent="0.25">
      <c r="A4" s="175" t="s">
        <v>132</v>
      </c>
      <c r="B4" s="80" t="s">
        <v>133</v>
      </c>
      <c r="C4" s="81" t="s">
        <v>10</v>
      </c>
      <c r="D4" s="82">
        <v>1</v>
      </c>
      <c r="E4" s="72"/>
      <c r="F4" s="72">
        <f>E4*D4</f>
        <v>0</v>
      </c>
      <c r="G4" s="72"/>
      <c r="H4" s="72">
        <f>G4*D4</f>
        <v>0</v>
      </c>
      <c r="I4" s="72">
        <f>H4+F4</f>
        <v>0</v>
      </c>
    </row>
    <row r="5" spans="1:9" s="6" customFormat="1" ht="47.25" x14ac:dyDescent="0.25">
      <c r="A5" s="176"/>
      <c r="B5" s="80" t="s">
        <v>134</v>
      </c>
      <c r="C5" s="81"/>
      <c r="D5" s="82"/>
      <c r="E5" s="11"/>
      <c r="F5" s="11"/>
      <c r="G5" s="11"/>
      <c r="H5" s="11"/>
      <c r="I5" s="11"/>
    </row>
    <row r="6" spans="1:9" s="6" customFormat="1" ht="126" x14ac:dyDescent="0.2">
      <c r="A6" s="176"/>
      <c r="B6" s="80" t="s">
        <v>135</v>
      </c>
      <c r="C6" s="83"/>
      <c r="D6" s="83"/>
      <c r="E6" s="11"/>
      <c r="F6" s="11"/>
      <c r="G6" s="11"/>
      <c r="H6" s="11"/>
      <c r="I6" s="11"/>
    </row>
    <row r="7" spans="1:9" s="6" customFormat="1" ht="18.75" x14ac:dyDescent="0.2">
      <c r="A7" s="176"/>
      <c r="B7" s="11" t="s">
        <v>60</v>
      </c>
      <c r="C7" s="83" t="s">
        <v>14</v>
      </c>
      <c r="D7" s="83">
        <v>250</v>
      </c>
      <c r="E7" s="89">
        <v>2850</v>
      </c>
      <c r="F7" s="89">
        <f t="shared" ref="F7:F21" si="0">E7*D7</f>
        <v>712500</v>
      </c>
      <c r="G7" s="89">
        <v>712.5</v>
      </c>
      <c r="H7" s="72">
        <f t="shared" ref="H7:H21" si="1">G7*D7</f>
        <v>178125</v>
      </c>
      <c r="I7" s="72">
        <f t="shared" ref="I7:I21" si="2">H7+F7</f>
        <v>890625</v>
      </c>
    </row>
    <row r="8" spans="1:9" s="6" customFormat="1" ht="18.75" x14ac:dyDescent="0.2">
      <c r="A8" s="176"/>
      <c r="B8" s="11" t="s">
        <v>59</v>
      </c>
      <c r="C8" s="83" t="s">
        <v>14</v>
      </c>
      <c r="D8" s="83">
        <v>25</v>
      </c>
      <c r="E8" s="89">
        <v>3562.5</v>
      </c>
      <c r="F8" s="89">
        <f t="shared" si="0"/>
        <v>89062.5</v>
      </c>
      <c r="G8" s="89">
        <v>760</v>
      </c>
      <c r="H8" s="72">
        <f t="shared" si="1"/>
        <v>19000</v>
      </c>
      <c r="I8" s="72">
        <f t="shared" si="2"/>
        <v>108062.5</v>
      </c>
    </row>
    <row r="9" spans="1:9" s="6" customFormat="1" ht="18.75" x14ac:dyDescent="0.2">
      <c r="A9" s="176"/>
      <c r="B9" s="12" t="s">
        <v>61</v>
      </c>
      <c r="C9" s="83" t="s">
        <v>14</v>
      </c>
      <c r="D9" s="83">
        <v>30</v>
      </c>
      <c r="E9" s="89">
        <v>4275</v>
      </c>
      <c r="F9" s="89">
        <f t="shared" si="0"/>
        <v>128250</v>
      </c>
      <c r="G9" s="89">
        <v>855</v>
      </c>
      <c r="H9" s="72">
        <f t="shared" si="1"/>
        <v>25650</v>
      </c>
      <c r="I9" s="72">
        <f t="shared" si="2"/>
        <v>153900</v>
      </c>
    </row>
    <row r="10" spans="1:9" s="6" customFormat="1" ht="18.75" x14ac:dyDescent="0.2">
      <c r="A10" s="176"/>
      <c r="B10" s="12" t="s">
        <v>62</v>
      </c>
      <c r="C10" s="83" t="s">
        <v>14</v>
      </c>
      <c r="D10" s="83">
        <v>30</v>
      </c>
      <c r="E10" s="89">
        <v>5652.5</v>
      </c>
      <c r="F10" s="89">
        <f t="shared" si="0"/>
        <v>169575</v>
      </c>
      <c r="G10" s="89">
        <v>950</v>
      </c>
      <c r="H10" s="72">
        <f t="shared" si="1"/>
        <v>28500</v>
      </c>
      <c r="I10" s="72">
        <f t="shared" si="2"/>
        <v>198075</v>
      </c>
    </row>
    <row r="11" spans="1:9" s="6" customFormat="1" ht="18.75" x14ac:dyDescent="0.2">
      <c r="A11" s="176"/>
      <c r="B11" s="12" t="s">
        <v>64</v>
      </c>
      <c r="C11" s="83" t="s">
        <v>14</v>
      </c>
      <c r="D11" s="83">
        <v>30</v>
      </c>
      <c r="E11" s="89">
        <v>9262.5</v>
      </c>
      <c r="F11" s="89">
        <f t="shared" si="0"/>
        <v>277875</v>
      </c>
      <c r="G11" s="89">
        <v>1045</v>
      </c>
      <c r="H11" s="72">
        <f t="shared" si="1"/>
        <v>31350</v>
      </c>
      <c r="I11" s="72">
        <f t="shared" si="2"/>
        <v>309225</v>
      </c>
    </row>
    <row r="12" spans="1:9" s="6" customFormat="1" ht="18.75" x14ac:dyDescent="0.2">
      <c r="A12" s="176"/>
      <c r="B12" s="12" t="s">
        <v>63</v>
      </c>
      <c r="C12" s="83" t="s">
        <v>14</v>
      </c>
      <c r="D12" s="83">
        <v>35</v>
      </c>
      <c r="E12" s="89">
        <v>12112.5</v>
      </c>
      <c r="F12" s="89">
        <f t="shared" si="0"/>
        <v>423937.5</v>
      </c>
      <c r="G12" s="89">
        <v>1140</v>
      </c>
      <c r="H12" s="72">
        <f t="shared" si="1"/>
        <v>39900</v>
      </c>
      <c r="I12" s="72">
        <f t="shared" si="2"/>
        <v>463837.5</v>
      </c>
    </row>
    <row r="13" spans="1:9" s="6" customFormat="1" ht="18.75" x14ac:dyDescent="0.2">
      <c r="A13" s="176"/>
      <c r="B13" s="12" t="s">
        <v>136</v>
      </c>
      <c r="C13" s="83" t="s">
        <v>14</v>
      </c>
      <c r="D13" s="83">
        <v>2</v>
      </c>
      <c r="E13" s="89">
        <v>15675</v>
      </c>
      <c r="F13" s="89">
        <f t="shared" si="0"/>
        <v>31350</v>
      </c>
      <c r="G13" s="89">
        <v>1425</v>
      </c>
      <c r="H13" s="72">
        <f t="shared" si="1"/>
        <v>2850</v>
      </c>
      <c r="I13" s="72">
        <f t="shared" si="2"/>
        <v>34200</v>
      </c>
    </row>
    <row r="14" spans="1:9" s="6" customFormat="1" ht="47.25" x14ac:dyDescent="0.2">
      <c r="A14" s="77"/>
      <c r="B14" s="11" t="s">
        <v>147</v>
      </c>
      <c r="C14" s="83" t="s">
        <v>145</v>
      </c>
      <c r="D14" s="83">
        <v>87</v>
      </c>
      <c r="E14" s="89">
        <v>7647.5</v>
      </c>
      <c r="F14" s="89">
        <f t="shared" si="0"/>
        <v>665332.5</v>
      </c>
      <c r="G14" s="89">
        <v>475</v>
      </c>
      <c r="H14" s="72">
        <f t="shared" si="1"/>
        <v>41325</v>
      </c>
      <c r="I14" s="72">
        <f t="shared" si="2"/>
        <v>706657.5</v>
      </c>
    </row>
    <row r="15" spans="1:9" s="6" customFormat="1" ht="47.25" x14ac:dyDescent="0.2">
      <c r="A15" s="77"/>
      <c r="B15" s="11" t="s">
        <v>138</v>
      </c>
      <c r="C15" s="83" t="s">
        <v>145</v>
      </c>
      <c r="D15" s="83">
        <v>1</v>
      </c>
      <c r="E15" s="89">
        <v>35150</v>
      </c>
      <c r="F15" s="89">
        <f t="shared" si="0"/>
        <v>35150</v>
      </c>
      <c r="G15" s="89">
        <v>475</v>
      </c>
      <c r="H15" s="72">
        <f t="shared" si="1"/>
        <v>475</v>
      </c>
      <c r="I15" s="72">
        <f t="shared" si="2"/>
        <v>35625</v>
      </c>
    </row>
    <row r="16" spans="1:9" s="6" customFormat="1" ht="31.5" x14ac:dyDescent="0.2">
      <c r="A16" s="77"/>
      <c r="B16" s="11" t="s">
        <v>139</v>
      </c>
      <c r="C16" s="83" t="s">
        <v>145</v>
      </c>
      <c r="D16" s="83">
        <v>1</v>
      </c>
      <c r="E16" s="89">
        <v>56050</v>
      </c>
      <c r="F16" s="89">
        <f t="shared" si="0"/>
        <v>56050</v>
      </c>
      <c r="G16" s="89">
        <v>475</v>
      </c>
      <c r="H16" s="72">
        <f t="shared" si="1"/>
        <v>475</v>
      </c>
      <c r="I16" s="72">
        <f t="shared" si="2"/>
        <v>56525</v>
      </c>
    </row>
    <row r="17" spans="1:9" s="6" customFormat="1" ht="94.5" x14ac:dyDescent="0.2">
      <c r="A17" s="77"/>
      <c r="B17" s="11" t="s">
        <v>146</v>
      </c>
      <c r="C17" s="83" t="s">
        <v>10</v>
      </c>
      <c r="D17" s="83">
        <v>1</v>
      </c>
      <c r="E17" s="89">
        <v>33250</v>
      </c>
      <c r="F17" s="89">
        <f t="shared" si="0"/>
        <v>33250</v>
      </c>
      <c r="G17" s="89">
        <v>14250</v>
      </c>
      <c r="H17" s="72">
        <f t="shared" si="1"/>
        <v>14250</v>
      </c>
      <c r="I17" s="72">
        <f t="shared" si="2"/>
        <v>47500</v>
      </c>
    </row>
    <row r="18" spans="1:9" s="6" customFormat="1" ht="46.5" customHeight="1" x14ac:dyDescent="0.2">
      <c r="A18" s="78"/>
      <c r="B18" s="80" t="s">
        <v>142</v>
      </c>
      <c r="C18" s="83" t="s">
        <v>10</v>
      </c>
      <c r="D18" s="83">
        <v>1</v>
      </c>
      <c r="E18" s="89">
        <v>9500</v>
      </c>
      <c r="F18" s="89">
        <f t="shared" si="0"/>
        <v>9500</v>
      </c>
      <c r="G18" s="89">
        <v>9500</v>
      </c>
      <c r="H18" s="72">
        <f t="shared" si="1"/>
        <v>9500</v>
      </c>
      <c r="I18" s="72">
        <f t="shared" si="2"/>
        <v>19000</v>
      </c>
    </row>
    <row r="19" spans="1:9" s="6" customFormat="1" ht="31.5" x14ac:dyDescent="0.2">
      <c r="A19" s="78"/>
      <c r="B19" s="80" t="s">
        <v>140</v>
      </c>
      <c r="C19" s="83" t="s">
        <v>10</v>
      </c>
      <c r="D19" s="83">
        <v>1</v>
      </c>
      <c r="E19" s="89">
        <v>19000</v>
      </c>
      <c r="F19" s="89">
        <f t="shared" si="0"/>
        <v>19000</v>
      </c>
      <c r="G19" s="89">
        <v>19000</v>
      </c>
      <c r="H19" s="72">
        <f t="shared" si="1"/>
        <v>19000</v>
      </c>
      <c r="I19" s="72">
        <f t="shared" si="2"/>
        <v>38000</v>
      </c>
    </row>
    <row r="20" spans="1:9" s="6" customFormat="1" ht="31.5" x14ac:dyDescent="0.2">
      <c r="A20" s="78"/>
      <c r="B20" s="80" t="s">
        <v>141</v>
      </c>
      <c r="C20" s="83" t="s">
        <v>10</v>
      </c>
      <c r="D20" s="83">
        <v>1</v>
      </c>
      <c r="E20" s="89">
        <v>19000</v>
      </c>
      <c r="F20" s="89">
        <f t="shared" si="0"/>
        <v>19000</v>
      </c>
      <c r="G20" s="89">
        <v>28500</v>
      </c>
      <c r="H20" s="72">
        <f t="shared" si="1"/>
        <v>28500</v>
      </c>
      <c r="I20" s="72">
        <f t="shared" si="2"/>
        <v>47500</v>
      </c>
    </row>
    <row r="21" spans="1:9" s="6" customFormat="1" ht="31.5" x14ac:dyDescent="0.2">
      <c r="A21" s="78"/>
      <c r="B21" s="80" t="s">
        <v>143</v>
      </c>
      <c r="C21" s="83" t="s">
        <v>10</v>
      </c>
      <c r="D21" s="83">
        <v>1</v>
      </c>
      <c r="E21" s="89">
        <v>0</v>
      </c>
      <c r="F21" s="89">
        <f t="shared" si="0"/>
        <v>0</v>
      </c>
      <c r="G21" s="89">
        <v>19000</v>
      </c>
      <c r="H21" s="72">
        <f t="shared" si="1"/>
        <v>19000</v>
      </c>
      <c r="I21" s="72">
        <f t="shared" si="2"/>
        <v>19000</v>
      </c>
    </row>
    <row r="22" spans="1:9" s="6" customFormat="1" ht="18.75" x14ac:dyDescent="0.3">
      <c r="A22" s="76"/>
      <c r="B22" s="120" t="s">
        <v>144</v>
      </c>
      <c r="C22" s="119"/>
      <c r="D22" s="119"/>
      <c r="E22" s="119"/>
      <c r="F22" s="121">
        <f t="shared" ref="F22:H22" si="3">SUM(F6:F21)</f>
        <v>2669832.5</v>
      </c>
      <c r="G22" s="121"/>
      <c r="H22" s="121">
        <f t="shared" si="3"/>
        <v>457900</v>
      </c>
      <c r="I22" s="121">
        <f>SUM(I6:I21)</f>
        <v>3127732.5</v>
      </c>
    </row>
    <row r="23" spans="1:9" ht="13.5" customHeight="1" x14ac:dyDescent="0.2">
      <c r="A23" s="177"/>
      <c r="B23" s="177"/>
      <c r="C23" s="177"/>
      <c r="D23" s="177"/>
      <c r="E23" s="177"/>
      <c r="F23" s="178"/>
      <c r="G23" s="178"/>
      <c r="H23" s="178"/>
      <c r="I23" s="178"/>
    </row>
    <row r="24" spans="1:9" ht="14.25" x14ac:dyDescent="0.2">
      <c r="A24" s="179"/>
      <c r="B24" s="179"/>
      <c r="C24" s="179"/>
      <c r="D24" s="179"/>
      <c r="E24" s="179"/>
      <c r="F24" s="180"/>
      <c r="G24" s="180"/>
      <c r="H24" s="180"/>
      <c r="I24" s="180"/>
    </row>
  </sheetData>
  <mergeCells count="14">
    <mergeCell ref="A1:E1"/>
    <mergeCell ref="F1:I1"/>
    <mergeCell ref="A2:A3"/>
    <mergeCell ref="B2:B3"/>
    <mergeCell ref="C2:C3"/>
    <mergeCell ref="D2:D3"/>
    <mergeCell ref="E2:F2"/>
    <mergeCell ref="G2:H2"/>
    <mergeCell ref="I2:I3"/>
    <mergeCell ref="A4:A13"/>
    <mergeCell ref="A23:E23"/>
    <mergeCell ref="F23:I23"/>
    <mergeCell ref="A24:E24"/>
    <mergeCell ref="F24:I24"/>
  </mergeCells>
  <pageMargins left="0.7" right="0.7" top="0.75" bottom="0.75" header="0.3" footer="0.3"/>
  <pageSetup scale="83" orientation="landscape"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B3FC-4370-4A51-A5E5-5724AC39AA1F}">
  <dimension ref="A1:I25"/>
  <sheetViews>
    <sheetView topLeftCell="A17" zoomScaleNormal="100" workbookViewId="0">
      <selection activeCell="T14" sqref="T14"/>
    </sheetView>
  </sheetViews>
  <sheetFormatPr defaultRowHeight="12.75" x14ac:dyDescent="0.2"/>
  <cols>
    <col min="1" max="1" width="10.83203125" style="73" customWidth="1"/>
    <col min="2" max="2" width="59.5" style="73" customWidth="1"/>
    <col min="3" max="3" width="8.5" style="74" customWidth="1"/>
    <col min="4" max="4" width="8.6640625" style="74" customWidth="1"/>
    <col min="5" max="5" width="11" style="73" customWidth="1"/>
    <col min="6" max="6" width="16.83203125" style="73" customWidth="1"/>
    <col min="7" max="7" width="14.1640625" style="73" customWidth="1"/>
    <col min="8" max="8" width="17.1640625" style="73" customWidth="1"/>
    <col min="9" max="9" width="17.5" style="73" customWidth="1"/>
    <col min="10" max="16384" width="9.33203125" style="73"/>
  </cols>
  <sheetData>
    <row r="1" spans="1:9" ht="78.75" customHeight="1" x14ac:dyDescent="0.2">
      <c r="A1" s="181" t="s">
        <v>121</v>
      </c>
      <c r="B1" s="181"/>
      <c r="C1" s="181"/>
      <c r="D1" s="181"/>
      <c r="E1" s="181"/>
      <c r="F1" s="182"/>
      <c r="G1" s="182"/>
      <c r="H1" s="182"/>
      <c r="I1" s="182"/>
    </row>
    <row r="2" spans="1:9" ht="15.75" x14ac:dyDescent="0.2">
      <c r="A2" s="183" t="s">
        <v>122</v>
      </c>
      <c r="B2" s="185"/>
      <c r="C2" s="183" t="s">
        <v>124</v>
      </c>
      <c r="D2" s="183" t="s">
        <v>125</v>
      </c>
      <c r="E2" s="188" t="s">
        <v>126</v>
      </c>
      <c r="F2" s="189"/>
      <c r="G2" s="188" t="s">
        <v>127</v>
      </c>
      <c r="H2" s="189"/>
      <c r="I2" s="185" t="s">
        <v>128</v>
      </c>
    </row>
    <row r="3" spans="1:9" ht="15.75" x14ac:dyDescent="0.2">
      <c r="A3" s="184"/>
      <c r="B3" s="186"/>
      <c r="C3" s="187"/>
      <c r="D3" s="187"/>
      <c r="E3" s="79" t="s">
        <v>129</v>
      </c>
      <c r="F3" s="75" t="s">
        <v>130</v>
      </c>
      <c r="G3" s="79" t="s">
        <v>131</v>
      </c>
      <c r="H3" s="75" t="s">
        <v>123</v>
      </c>
      <c r="I3" s="186"/>
    </row>
    <row r="4" spans="1:9" s="6" customFormat="1" ht="144.75" customHeight="1" x14ac:dyDescent="0.25">
      <c r="A4" s="175" t="s">
        <v>132</v>
      </c>
      <c r="B4" s="80" t="s">
        <v>133</v>
      </c>
      <c r="C4" s="81" t="s">
        <v>10</v>
      </c>
      <c r="D4" s="82">
        <v>1</v>
      </c>
      <c r="E4" s="89"/>
      <c r="F4" s="89">
        <f>E4*D4</f>
        <v>0</v>
      </c>
      <c r="G4" s="89"/>
      <c r="H4" s="89">
        <f>G4*D4</f>
        <v>0</v>
      </c>
      <c r="I4" s="89">
        <f>H4+F4</f>
        <v>0</v>
      </c>
    </row>
    <row r="5" spans="1:9" s="6" customFormat="1" ht="47.25" x14ac:dyDescent="0.25">
      <c r="A5" s="176"/>
      <c r="B5" s="80" t="s">
        <v>134</v>
      </c>
      <c r="C5" s="81"/>
      <c r="D5" s="82"/>
      <c r="E5" s="11"/>
      <c r="F5" s="11"/>
      <c r="G5" s="11"/>
      <c r="H5" s="11"/>
      <c r="I5" s="11"/>
    </row>
    <row r="6" spans="1:9" s="6" customFormat="1" ht="126" x14ac:dyDescent="0.2">
      <c r="A6" s="176"/>
      <c r="B6" s="80" t="s">
        <v>135</v>
      </c>
      <c r="C6" s="83"/>
      <c r="D6" s="83"/>
      <c r="E6" s="11"/>
      <c r="F6" s="11"/>
      <c r="G6" s="11"/>
      <c r="H6" s="11"/>
      <c r="I6" s="11"/>
    </row>
    <row r="7" spans="1:9" s="6" customFormat="1" ht="15.75" x14ac:dyDescent="0.2">
      <c r="A7" s="176"/>
      <c r="B7" s="11" t="s">
        <v>60</v>
      </c>
      <c r="C7" s="83" t="s">
        <v>14</v>
      </c>
      <c r="D7" s="83">
        <v>230</v>
      </c>
      <c r="E7" s="89">
        <v>2850</v>
      </c>
      <c r="F7" s="89">
        <f t="shared" ref="F7:F22" si="0">E7*D7</f>
        <v>655500</v>
      </c>
      <c r="G7" s="89">
        <v>712.5</v>
      </c>
      <c r="H7" s="89">
        <f t="shared" ref="H7:H22" si="1">G7*D7</f>
        <v>163875</v>
      </c>
      <c r="I7" s="89">
        <f t="shared" ref="I7:I22" si="2">H7+F7</f>
        <v>819375</v>
      </c>
    </row>
    <row r="8" spans="1:9" s="6" customFormat="1" ht="15.75" x14ac:dyDescent="0.2">
      <c r="A8" s="176"/>
      <c r="B8" s="11" t="s">
        <v>59</v>
      </c>
      <c r="C8" s="83" t="s">
        <v>14</v>
      </c>
      <c r="D8" s="83">
        <v>15</v>
      </c>
      <c r="E8" s="89">
        <v>3562.5</v>
      </c>
      <c r="F8" s="89">
        <f t="shared" si="0"/>
        <v>53437.5</v>
      </c>
      <c r="G8" s="89">
        <v>760</v>
      </c>
      <c r="H8" s="89">
        <f t="shared" si="1"/>
        <v>11400</v>
      </c>
      <c r="I8" s="89">
        <f t="shared" si="2"/>
        <v>64837.5</v>
      </c>
    </row>
    <row r="9" spans="1:9" s="6" customFormat="1" ht="15.75" x14ac:dyDescent="0.2">
      <c r="A9" s="176"/>
      <c r="B9" s="12" t="s">
        <v>61</v>
      </c>
      <c r="C9" s="83" t="s">
        <v>14</v>
      </c>
      <c r="D9" s="83">
        <v>20</v>
      </c>
      <c r="E9" s="89">
        <v>4275</v>
      </c>
      <c r="F9" s="89">
        <f t="shared" si="0"/>
        <v>85500</v>
      </c>
      <c r="G9" s="89">
        <v>855</v>
      </c>
      <c r="H9" s="89">
        <f t="shared" si="1"/>
        <v>17100</v>
      </c>
      <c r="I9" s="89">
        <f t="shared" si="2"/>
        <v>102600</v>
      </c>
    </row>
    <row r="10" spans="1:9" s="6" customFormat="1" ht="15.75" x14ac:dyDescent="0.2">
      <c r="A10" s="176"/>
      <c r="B10" s="12" t="s">
        <v>62</v>
      </c>
      <c r="C10" s="83" t="s">
        <v>14</v>
      </c>
      <c r="D10" s="83">
        <v>25</v>
      </c>
      <c r="E10" s="89">
        <v>5652.5</v>
      </c>
      <c r="F10" s="89">
        <f t="shared" si="0"/>
        <v>141312.5</v>
      </c>
      <c r="G10" s="89">
        <v>950</v>
      </c>
      <c r="H10" s="89">
        <f t="shared" si="1"/>
        <v>23750</v>
      </c>
      <c r="I10" s="89">
        <f t="shared" si="2"/>
        <v>165062.5</v>
      </c>
    </row>
    <row r="11" spans="1:9" s="6" customFormat="1" ht="15.75" x14ac:dyDescent="0.2">
      <c r="A11" s="176"/>
      <c r="B11" s="12" t="s">
        <v>64</v>
      </c>
      <c r="C11" s="83" t="s">
        <v>14</v>
      </c>
      <c r="D11" s="83">
        <v>25</v>
      </c>
      <c r="E11" s="89">
        <v>9262.5</v>
      </c>
      <c r="F11" s="89">
        <f t="shared" si="0"/>
        <v>231562.5</v>
      </c>
      <c r="G11" s="89">
        <v>1045</v>
      </c>
      <c r="H11" s="89">
        <f t="shared" si="1"/>
        <v>26125</v>
      </c>
      <c r="I11" s="89">
        <f t="shared" si="2"/>
        <v>257687.5</v>
      </c>
    </row>
    <row r="12" spans="1:9" s="6" customFormat="1" ht="15.75" x14ac:dyDescent="0.2">
      <c r="A12" s="176"/>
      <c r="B12" s="12" t="s">
        <v>63</v>
      </c>
      <c r="C12" s="83" t="s">
        <v>14</v>
      </c>
      <c r="D12" s="83">
        <v>30</v>
      </c>
      <c r="E12" s="89">
        <v>12112.5</v>
      </c>
      <c r="F12" s="89">
        <f t="shared" si="0"/>
        <v>363375</v>
      </c>
      <c r="G12" s="89">
        <v>1140</v>
      </c>
      <c r="H12" s="89">
        <f t="shared" si="1"/>
        <v>34200</v>
      </c>
      <c r="I12" s="89">
        <f t="shared" si="2"/>
        <v>397575</v>
      </c>
    </row>
    <row r="13" spans="1:9" s="6" customFormat="1" ht="15.75" x14ac:dyDescent="0.2">
      <c r="A13" s="176"/>
      <c r="B13" s="12" t="s">
        <v>136</v>
      </c>
      <c r="C13" s="83" t="s">
        <v>14</v>
      </c>
      <c r="D13" s="83">
        <v>2</v>
      </c>
      <c r="E13" s="89">
        <v>15675</v>
      </c>
      <c r="F13" s="89">
        <f t="shared" si="0"/>
        <v>31350</v>
      </c>
      <c r="G13" s="89">
        <v>1425</v>
      </c>
      <c r="H13" s="89">
        <f t="shared" si="1"/>
        <v>2850</v>
      </c>
      <c r="I13" s="89">
        <f t="shared" si="2"/>
        <v>34200</v>
      </c>
    </row>
    <row r="14" spans="1:9" s="6" customFormat="1" ht="47.25" x14ac:dyDescent="0.2">
      <c r="A14" s="77"/>
      <c r="B14" s="11" t="s">
        <v>137</v>
      </c>
      <c r="C14" s="58" t="s">
        <v>145</v>
      </c>
      <c r="D14" s="58">
        <v>1</v>
      </c>
      <c r="E14" s="89">
        <v>2850</v>
      </c>
      <c r="F14" s="89">
        <f t="shared" si="0"/>
        <v>2850</v>
      </c>
      <c r="G14" s="89">
        <v>475</v>
      </c>
      <c r="H14" s="89">
        <f t="shared" si="1"/>
        <v>475</v>
      </c>
      <c r="I14" s="89">
        <f t="shared" si="2"/>
        <v>3325</v>
      </c>
    </row>
    <row r="15" spans="1:9" s="6" customFormat="1" ht="31.5" x14ac:dyDescent="0.2">
      <c r="A15" s="77"/>
      <c r="B15" s="11" t="s">
        <v>69</v>
      </c>
      <c r="C15" s="58" t="s">
        <v>54</v>
      </c>
      <c r="D15" s="58">
        <v>75</v>
      </c>
      <c r="E15" s="89">
        <v>7647.5</v>
      </c>
      <c r="F15" s="89">
        <f t="shared" si="0"/>
        <v>573562.5</v>
      </c>
      <c r="G15" s="89">
        <v>475</v>
      </c>
      <c r="H15" s="89">
        <f t="shared" si="1"/>
        <v>35625</v>
      </c>
      <c r="I15" s="89">
        <f t="shared" si="2"/>
        <v>609187.5</v>
      </c>
    </row>
    <row r="16" spans="1:9" s="6" customFormat="1" ht="47.25" x14ac:dyDescent="0.2">
      <c r="A16" s="77"/>
      <c r="B16" s="11" t="s">
        <v>138</v>
      </c>
      <c r="C16" s="58" t="s">
        <v>145</v>
      </c>
      <c r="D16" s="58">
        <v>1</v>
      </c>
      <c r="E16" s="89">
        <v>35150</v>
      </c>
      <c r="F16" s="89">
        <f t="shared" si="0"/>
        <v>35150</v>
      </c>
      <c r="G16" s="89">
        <v>475</v>
      </c>
      <c r="H16" s="89">
        <f t="shared" si="1"/>
        <v>475</v>
      </c>
      <c r="I16" s="89">
        <f t="shared" si="2"/>
        <v>35625</v>
      </c>
    </row>
    <row r="17" spans="1:9" s="6" customFormat="1" ht="31.5" x14ac:dyDescent="0.2">
      <c r="A17" s="77"/>
      <c r="B17" s="11" t="s">
        <v>139</v>
      </c>
      <c r="C17" s="58" t="s">
        <v>145</v>
      </c>
      <c r="D17" s="58">
        <v>1</v>
      </c>
      <c r="E17" s="89">
        <v>56050</v>
      </c>
      <c r="F17" s="89">
        <f t="shared" si="0"/>
        <v>56050</v>
      </c>
      <c r="G17" s="89">
        <v>475</v>
      </c>
      <c r="H17" s="89">
        <f t="shared" si="1"/>
        <v>475</v>
      </c>
      <c r="I17" s="89">
        <f t="shared" si="2"/>
        <v>56525</v>
      </c>
    </row>
    <row r="18" spans="1:9" s="6" customFormat="1" ht="94.5" x14ac:dyDescent="0.2">
      <c r="A18" s="77"/>
      <c r="B18" s="11" t="s">
        <v>146</v>
      </c>
      <c r="C18" s="58" t="s">
        <v>10</v>
      </c>
      <c r="D18" s="58">
        <v>1</v>
      </c>
      <c r="E18" s="89">
        <v>33250</v>
      </c>
      <c r="F18" s="89">
        <f t="shared" si="0"/>
        <v>33250</v>
      </c>
      <c r="G18" s="89">
        <v>14250</v>
      </c>
      <c r="H18" s="89">
        <f t="shared" si="1"/>
        <v>14250</v>
      </c>
      <c r="I18" s="89">
        <f t="shared" si="2"/>
        <v>47500</v>
      </c>
    </row>
    <row r="19" spans="1:9" s="6" customFormat="1" ht="46.5" customHeight="1" x14ac:dyDescent="0.2">
      <c r="A19" s="78"/>
      <c r="B19" s="80" t="s">
        <v>151</v>
      </c>
      <c r="C19" s="83" t="s">
        <v>10</v>
      </c>
      <c r="D19" s="83">
        <v>1</v>
      </c>
      <c r="E19" s="89">
        <v>9500</v>
      </c>
      <c r="F19" s="89">
        <f t="shared" si="0"/>
        <v>9500</v>
      </c>
      <c r="G19" s="89">
        <v>9500</v>
      </c>
      <c r="H19" s="89">
        <f t="shared" si="1"/>
        <v>9500</v>
      </c>
      <c r="I19" s="89">
        <f t="shared" si="2"/>
        <v>19000</v>
      </c>
    </row>
    <row r="20" spans="1:9" s="6" customFormat="1" ht="31.5" x14ac:dyDescent="0.2">
      <c r="A20" s="78"/>
      <c r="B20" s="80" t="s">
        <v>140</v>
      </c>
      <c r="C20" s="83" t="s">
        <v>10</v>
      </c>
      <c r="D20" s="83">
        <v>1</v>
      </c>
      <c r="E20" s="89">
        <v>19000</v>
      </c>
      <c r="F20" s="89">
        <f t="shared" si="0"/>
        <v>19000</v>
      </c>
      <c r="G20" s="89">
        <v>19000</v>
      </c>
      <c r="H20" s="89">
        <f t="shared" si="1"/>
        <v>19000</v>
      </c>
      <c r="I20" s="89">
        <f t="shared" si="2"/>
        <v>38000</v>
      </c>
    </row>
    <row r="21" spans="1:9" s="6" customFormat="1" ht="31.5" x14ac:dyDescent="0.2">
      <c r="A21" s="78"/>
      <c r="B21" s="80" t="s">
        <v>141</v>
      </c>
      <c r="C21" s="83" t="s">
        <v>10</v>
      </c>
      <c r="D21" s="83">
        <v>1</v>
      </c>
      <c r="E21" s="89">
        <v>19000</v>
      </c>
      <c r="F21" s="89">
        <f t="shared" si="0"/>
        <v>19000</v>
      </c>
      <c r="G21" s="89">
        <v>28500</v>
      </c>
      <c r="H21" s="89">
        <f t="shared" si="1"/>
        <v>28500</v>
      </c>
      <c r="I21" s="89">
        <f t="shared" si="2"/>
        <v>47500</v>
      </c>
    </row>
    <row r="22" spans="1:9" s="6" customFormat="1" ht="31.5" x14ac:dyDescent="0.2">
      <c r="A22" s="78"/>
      <c r="B22" s="80" t="s">
        <v>143</v>
      </c>
      <c r="C22" s="83" t="s">
        <v>10</v>
      </c>
      <c r="D22" s="83">
        <v>1</v>
      </c>
      <c r="E22" s="89">
        <v>0</v>
      </c>
      <c r="F22" s="89">
        <f t="shared" si="0"/>
        <v>0</v>
      </c>
      <c r="G22" s="89">
        <v>19000</v>
      </c>
      <c r="H22" s="89">
        <f t="shared" si="1"/>
        <v>19000</v>
      </c>
      <c r="I22" s="89">
        <f t="shared" si="2"/>
        <v>19000</v>
      </c>
    </row>
    <row r="23" spans="1:9" s="6" customFormat="1" ht="18.75" x14ac:dyDescent="0.3">
      <c r="A23" s="76"/>
      <c r="B23" s="120" t="s">
        <v>144</v>
      </c>
      <c r="C23" s="119"/>
      <c r="D23" s="119"/>
      <c r="E23" s="119"/>
      <c r="F23" s="121">
        <f t="shared" ref="F23:H23" si="3">SUM(F7:F22)</f>
        <v>2310400</v>
      </c>
      <c r="G23" s="121"/>
      <c r="H23" s="121">
        <f t="shared" si="3"/>
        <v>406600</v>
      </c>
      <c r="I23" s="121">
        <f>SUM(I7:I22)</f>
        <v>2717000</v>
      </c>
    </row>
    <row r="24" spans="1:9" ht="13.5" customHeight="1" x14ac:dyDescent="0.2">
      <c r="A24" s="177"/>
      <c r="B24" s="177"/>
      <c r="C24" s="177"/>
      <c r="D24" s="177"/>
      <c r="E24" s="177"/>
      <c r="F24" s="178"/>
      <c r="G24" s="178"/>
      <c r="H24" s="178"/>
      <c r="I24" s="178"/>
    </row>
    <row r="25" spans="1:9" ht="14.25" x14ac:dyDescent="0.2">
      <c r="A25" s="179"/>
      <c r="B25" s="179"/>
      <c r="C25" s="179"/>
      <c r="D25" s="179"/>
      <c r="E25" s="179"/>
      <c r="F25" s="180"/>
      <c r="G25" s="180"/>
      <c r="H25" s="180"/>
      <c r="I25" s="180"/>
    </row>
  </sheetData>
  <mergeCells count="14">
    <mergeCell ref="A1:E1"/>
    <mergeCell ref="F1:I1"/>
    <mergeCell ref="A2:A3"/>
    <mergeCell ref="B2:B3"/>
    <mergeCell ref="C2:C3"/>
    <mergeCell ref="D2:D3"/>
    <mergeCell ref="E2:F2"/>
    <mergeCell ref="G2:H2"/>
    <mergeCell ref="I2:I3"/>
    <mergeCell ref="A25:E25"/>
    <mergeCell ref="F25:I25"/>
    <mergeCell ref="A24:E24"/>
    <mergeCell ref="F24:I24"/>
    <mergeCell ref="A4:A13"/>
  </mergeCells>
  <pageMargins left="0.7" right="0.7" top="0.75" bottom="0.75" header="0.3" footer="0.3"/>
  <pageSetup scale="83" orientation="landscape"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85E98-D344-4B16-A801-B249402918F9}">
  <dimension ref="A1:E347"/>
  <sheetViews>
    <sheetView topLeftCell="A10" workbookViewId="0">
      <selection activeCell="A35" sqref="A35:A36"/>
    </sheetView>
  </sheetViews>
  <sheetFormatPr defaultRowHeight="12.75" x14ac:dyDescent="0.2"/>
  <cols>
    <col min="1" max="1" width="83" customWidth="1"/>
    <col min="2" max="3" width="9.33203125" style="14"/>
  </cols>
  <sheetData>
    <row r="1" spans="1:5" ht="21" x14ac:dyDescent="0.2">
      <c r="A1" s="190" t="s">
        <v>72</v>
      </c>
      <c r="B1" s="190"/>
      <c r="C1" s="190"/>
      <c r="D1" s="190"/>
      <c r="E1" s="190"/>
    </row>
    <row r="2" spans="1:5" ht="26.25" customHeight="1" x14ac:dyDescent="0.2">
      <c r="A2" s="15"/>
      <c r="B2" s="191" t="s">
        <v>57</v>
      </c>
      <c r="C2" s="192"/>
      <c r="D2" s="191" t="s">
        <v>56</v>
      </c>
      <c r="E2" s="192"/>
    </row>
    <row r="3" spans="1:5" ht="21" x14ac:dyDescent="0.2">
      <c r="A3" s="15" t="s">
        <v>51</v>
      </c>
      <c r="B3" s="15" t="s">
        <v>52</v>
      </c>
      <c r="C3" s="15" t="s">
        <v>53</v>
      </c>
      <c r="D3" s="15" t="s">
        <v>52</v>
      </c>
      <c r="E3" s="15" t="s">
        <v>53</v>
      </c>
    </row>
    <row r="4" spans="1:5" ht="15.75" x14ac:dyDescent="0.2">
      <c r="A4" s="9" t="s">
        <v>46</v>
      </c>
      <c r="B4" s="13"/>
      <c r="C4" s="13"/>
      <c r="D4" s="13"/>
      <c r="E4" s="13"/>
    </row>
    <row r="5" spans="1:5" ht="15.75" x14ac:dyDescent="0.2">
      <c r="A5" s="11" t="s">
        <v>13</v>
      </c>
      <c r="B5" s="13" t="s">
        <v>54</v>
      </c>
      <c r="C5" s="13">
        <v>8</v>
      </c>
      <c r="D5" s="13" t="s">
        <v>54</v>
      </c>
      <c r="E5" s="13">
        <v>8</v>
      </c>
    </row>
    <row r="6" spans="1:5" ht="15.75" x14ac:dyDescent="0.2">
      <c r="A6" s="12" t="s">
        <v>12</v>
      </c>
      <c r="B6" s="13"/>
      <c r="C6" s="13"/>
      <c r="D6" s="13"/>
      <c r="E6" s="13"/>
    </row>
    <row r="7" spans="1:5" ht="15.75" x14ac:dyDescent="0.2">
      <c r="A7" s="12" t="s">
        <v>13</v>
      </c>
      <c r="B7" s="13" t="s">
        <v>54</v>
      </c>
      <c r="C7" s="13">
        <v>2</v>
      </c>
      <c r="D7" s="13" t="s">
        <v>54</v>
      </c>
      <c r="E7" s="13">
        <v>2</v>
      </c>
    </row>
    <row r="8" spans="1:5" ht="15.75" x14ac:dyDescent="0.2">
      <c r="A8" s="9" t="s">
        <v>45</v>
      </c>
      <c r="B8" s="13"/>
      <c r="C8" s="13"/>
      <c r="D8" s="13"/>
      <c r="E8" s="13"/>
    </row>
    <row r="9" spans="1:5" ht="15.75" x14ac:dyDescent="0.2">
      <c r="A9" s="11" t="s">
        <v>13</v>
      </c>
      <c r="B9" s="13" t="s">
        <v>54</v>
      </c>
      <c r="C9" s="13">
        <v>2</v>
      </c>
      <c r="D9" s="13" t="s">
        <v>54</v>
      </c>
      <c r="E9" s="13">
        <v>2</v>
      </c>
    </row>
    <row r="10" spans="1:5" ht="22.5" customHeight="1" x14ac:dyDescent="0.2">
      <c r="A10" s="11" t="s">
        <v>40</v>
      </c>
      <c r="B10" s="13" t="s">
        <v>54</v>
      </c>
      <c r="C10" s="13">
        <v>4</v>
      </c>
      <c r="D10" s="13" t="s">
        <v>54</v>
      </c>
      <c r="E10" s="13">
        <v>4</v>
      </c>
    </row>
    <row r="11" spans="1:5" ht="31.5" x14ac:dyDescent="0.2">
      <c r="A11" s="11" t="s">
        <v>41</v>
      </c>
      <c r="B11" s="13" t="s">
        <v>54</v>
      </c>
      <c r="C11" s="13">
        <v>4</v>
      </c>
      <c r="D11" s="13" t="s">
        <v>54</v>
      </c>
      <c r="E11" s="13">
        <v>4</v>
      </c>
    </row>
    <row r="12" spans="1:5" ht="15.75" x14ac:dyDescent="0.2">
      <c r="A12" s="11" t="s">
        <v>42</v>
      </c>
      <c r="B12" s="13"/>
      <c r="C12" s="13"/>
      <c r="D12" s="13"/>
      <c r="E12" s="13"/>
    </row>
    <row r="13" spans="1:5" ht="15.75" x14ac:dyDescent="0.2">
      <c r="A13" s="12" t="s">
        <v>13</v>
      </c>
      <c r="B13" s="13" t="s">
        <v>54</v>
      </c>
      <c r="C13" s="13">
        <v>2</v>
      </c>
      <c r="D13" s="13" t="s">
        <v>54</v>
      </c>
      <c r="E13" s="13">
        <v>2</v>
      </c>
    </row>
    <row r="14" spans="1:5" ht="15.75" x14ac:dyDescent="0.2">
      <c r="A14" s="11" t="s">
        <v>47</v>
      </c>
      <c r="B14" s="13"/>
      <c r="C14" s="13"/>
      <c r="D14" s="13"/>
      <c r="E14" s="13"/>
    </row>
    <row r="15" spans="1:5" ht="15.75" x14ac:dyDescent="0.2">
      <c r="A15" s="12" t="s">
        <v>13</v>
      </c>
      <c r="B15" s="13" t="s">
        <v>55</v>
      </c>
      <c r="C15" s="13">
        <v>30</v>
      </c>
      <c r="D15" s="13" t="s">
        <v>55</v>
      </c>
      <c r="E15" s="13">
        <v>25</v>
      </c>
    </row>
    <row r="16" spans="1:5" ht="15.75" x14ac:dyDescent="0.2">
      <c r="A16" s="12" t="s">
        <v>48</v>
      </c>
      <c r="B16" s="13" t="s">
        <v>55</v>
      </c>
      <c r="C16" s="13">
        <v>15</v>
      </c>
      <c r="D16" s="13" t="s">
        <v>55</v>
      </c>
      <c r="E16" s="13">
        <v>15</v>
      </c>
    </row>
    <row r="17" spans="1:5" ht="15.75" x14ac:dyDescent="0.2">
      <c r="A17" s="11" t="s">
        <v>49</v>
      </c>
      <c r="B17" s="13"/>
      <c r="C17" s="13"/>
      <c r="D17" s="13"/>
      <c r="E17" s="13"/>
    </row>
    <row r="18" spans="1:5" ht="15.75" x14ac:dyDescent="0.2">
      <c r="A18" s="12" t="s">
        <v>13</v>
      </c>
      <c r="B18" s="13" t="s">
        <v>55</v>
      </c>
      <c r="C18" s="13">
        <v>30</v>
      </c>
      <c r="D18" s="13" t="s">
        <v>55</v>
      </c>
      <c r="E18" s="13">
        <v>25</v>
      </c>
    </row>
    <row r="19" spans="1:5" ht="15.75" x14ac:dyDescent="0.2">
      <c r="A19" s="12" t="s">
        <v>48</v>
      </c>
      <c r="B19" s="13" t="s">
        <v>55</v>
      </c>
      <c r="C19" s="13">
        <v>15</v>
      </c>
      <c r="D19" s="13" t="s">
        <v>55</v>
      </c>
      <c r="E19" s="13">
        <v>15</v>
      </c>
    </row>
    <row r="20" spans="1:5" ht="15.75" x14ac:dyDescent="0.2">
      <c r="A20" s="11" t="s">
        <v>50</v>
      </c>
      <c r="B20" s="13" t="s">
        <v>55</v>
      </c>
      <c r="C20" s="13">
        <v>110</v>
      </c>
      <c r="D20" s="13" t="s">
        <v>55</v>
      </c>
      <c r="E20" s="13">
        <v>120</v>
      </c>
    </row>
    <row r="21" spans="1:5" ht="15.75" x14ac:dyDescent="0.2">
      <c r="A21" s="10"/>
      <c r="B21" s="13"/>
      <c r="C21" s="13"/>
    </row>
    <row r="22" spans="1:5" ht="21" x14ac:dyDescent="0.2">
      <c r="A22" s="190" t="s">
        <v>73</v>
      </c>
      <c r="B22" s="190"/>
      <c r="C22" s="190"/>
      <c r="D22" s="190"/>
      <c r="E22" s="190"/>
    </row>
    <row r="23" spans="1:5" ht="21" x14ac:dyDescent="0.2">
      <c r="A23" s="15"/>
      <c r="B23" s="191" t="s">
        <v>57</v>
      </c>
      <c r="C23" s="192"/>
      <c r="D23" s="191" t="s">
        <v>56</v>
      </c>
      <c r="E23" s="192"/>
    </row>
    <row r="24" spans="1:5" ht="21" x14ac:dyDescent="0.2">
      <c r="A24" s="15" t="s">
        <v>51</v>
      </c>
      <c r="B24" s="15" t="s">
        <v>52</v>
      </c>
      <c r="C24" s="15" t="s">
        <v>53</v>
      </c>
      <c r="D24" s="15" t="s">
        <v>52</v>
      </c>
      <c r="E24" s="15" t="s">
        <v>53</v>
      </c>
    </row>
    <row r="25" spans="1:5" ht="15.75" x14ac:dyDescent="0.2">
      <c r="A25" s="9" t="s">
        <v>58</v>
      </c>
      <c r="B25" s="13"/>
      <c r="C25" s="13"/>
      <c r="D25" s="13"/>
      <c r="E25" s="13"/>
    </row>
    <row r="26" spans="1:5" ht="15.75" x14ac:dyDescent="0.2">
      <c r="A26" s="11" t="s">
        <v>60</v>
      </c>
      <c r="B26" s="13" t="s">
        <v>55</v>
      </c>
      <c r="C26" s="13">
        <v>250</v>
      </c>
      <c r="D26" s="13" t="s">
        <v>55</v>
      </c>
      <c r="E26" s="13">
        <v>230</v>
      </c>
    </row>
    <row r="27" spans="1:5" ht="15.75" x14ac:dyDescent="0.2">
      <c r="A27" s="11" t="s">
        <v>59</v>
      </c>
      <c r="B27" s="13" t="s">
        <v>55</v>
      </c>
      <c r="C27" s="13">
        <v>25</v>
      </c>
      <c r="D27" s="13" t="s">
        <v>55</v>
      </c>
      <c r="E27" s="13">
        <v>15</v>
      </c>
    </row>
    <row r="28" spans="1:5" ht="15.75" x14ac:dyDescent="0.2">
      <c r="A28" s="12" t="s">
        <v>61</v>
      </c>
      <c r="B28" s="13" t="s">
        <v>55</v>
      </c>
      <c r="C28" s="13">
        <v>30</v>
      </c>
      <c r="D28" s="13" t="s">
        <v>55</v>
      </c>
      <c r="E28" s="13">
        <v>20</v>
      </c>
    </row>
    <row r="29" spans="1:5" ht="15.75" x14ac:dyDescent="0.2">
      <c r="A29" s="12" t="s">
        <v>62</v>
      </c>
      <c r="B29" s="13" t="s">
        <v>55</v>
      </c>
      <c r="C29" s="13">
        <v>30</v>
      </c>
      <c r="D29" s="13" t="s">
        <v>55</v>
      </c>
      <c r="E29" s="13">
        <v>25</v>
      </c>
    </row>
    <row r="30" spans="1:5" ht="15.75" x14ac:dyDescent="0.2">
      <c r="A30" s="12" t="s">
        <v>64</v>
      </c>
      <c r="B30" s="13" t="s">
        <v>55</v>
      </c>
      <c r="C30" s="13">
        <v>30</v>
      </c>
      <c r="D30" s="13" t="s">
        <v>55</v>
      </c>
      <c r="E30" s="13">
        <v>25</v>
      </c>
    </row>
    <row r="31" spans="1:5" ht="15.75" x14ac:dyDescent="0.2">
      <c r="A31" s="12" t="s">
        <v>63</v>
      </c>
      <c r="B31" s="13" t="s">
        <v>55</v>
      </c>
      <c r="C31" s="13">
        <v>35</v>
      </c>
      <c r="D31" s="13" t="s">
        <v>55</v>
      </c>
      <c r="E31" s="13">
        <v>30</v>
      </c>
    </row>
    <row r="32" spans="1:5" ht="15.75" x14ac:dyDescent="0.2">
      <c r="A32" s="12" t="s">
        <v>65</v>
      </c>
      <c r="B32" s="13" t="s">
        <v>55</v>
      </c>
      <c r="C32" s="13">
        <v>2</v>
      </c>
      <c r="D32" s="13" t="s">
        <v>55</v>
      </c>
      <c r="E32" s="13">
        <v>2</v>
      </c>
    </row>
    <row r="33" spans="1:5" ht="47.25" x14ac:dyDescent="0.2">
      <c r="A33" s="11" t="s">
        <v>66</v>
      </c>
      <c r="B33" s="13" t="s">
        <v>54</v>
      </c>
      <c r="C33" s="13">
        <v>87</v>
      </c>
      <c r="D33" s="13" t="s">
        <v>54</v>
      </c>
      <c r="E33" s="13">
        <v>1</v>
      </c>
    </row>
    <row r="34" spans="1:5" ht="31.5" x14ac:dyDescent="0.2">
      <c r="A34" s="11" t="s">
        <v>69</v>
      </c>
      <c r="B34" s="13" t="s">
        <v>54</v>
      </c>
      <c r="C34" s="13" t="s">
        <v>70</v>
      </c>
      <c r="D34" s="13" t="s">
        <v>71</v>
      </c>
      <c r="E34" s="13">
        <v>75</v>
      </c>
    </row>
    <row r="35" spans="1:5" ht="31.5" x14ac:dyDescent="0.2">
      <c r="A35" s="11" t="s">
        <v>67</v>
      </c>
      <c r="B35" s="13" t="s">
        <v>54</v>
      </c>
      <c r="C35" s="13">
        <v>1</v>
      </c>
      <c r="D35" s="13" t="s">
        <v>54</v>
      </c>
      <c r="E35" s="13">
        <v>1</v>
      </c>
    </row>
    <row r="36" spans="1:5" ht="15.75" x14ac:dyDescent="0.2">
      <c r="A36" s="11" t="s">
        <v>68</v>
      </c>
      <c r="B36" s="13" t="s">
        <v>54</v>
      </c>
      <c r="C36" s="13">
        <v>1</v>
      </c>
      <c r="D36" s="13" t="s">
        <v>54</v>
      </c>
      <c r="E36" s="13">
        <v>1</v>
      </c>
    </row>
    <row r="37" spans="1:5" ht="21" x14ac:dyDescent="0.2">
      <c r="A37" s="190" t="s">
        <v>72</v>
      </c>
      <c r="B37" s="190"/>
      <c r="C37" s="190"/>
      <c r="D37" s="190"/>
      <c r="E37" s="190"/>
    </row>
    <row r="38" spans="1:5" ht="21" x14ac:dyDescent="0.2">
      <c r="A38" s="10"/>
      <c r="B38" s="190" t="s">
        <v>57</v>
      </c>
      <c r="C38" s="190"/>
      <c r="D38" s="190" t="s">
        <v>56</v>
      </c>
      <c r="E38" s="190"/>
    </row>
    <row r="39" spans="1:5" ht="21" x14ac:dyDescent="0.2">
      <c r="A39" s="8" t="s">
        <v>51</v>
      </c>
      <c r="B39" s="8" t="s">
        <v>52</v>
      </c>
      <c r="C39" s="8" t="s">
        <v>53</v>
      </c>
      <c r="D39" s="8" t="s">
        <v>52</v>
      </c>
      <c r="E39" s="8" t="s">
        <v>53</v>
      </c>
    </row>
    <row r="40" spans="1:5" ht="15.75" x14ac:dyDescent="0.2">
      <c r="A40" s="16" t="s">
        <v>19</v>
      </c>
      <c r="B40" s="13"/>
      <c r="C40" s="13"/>
      <c r="D40" s="13"/>
      <c r="E40" s="13"/>
    </row>
    <row r="41" spans="1:5" ht="15.75" x14ac:dyDescent="0.2">
      <c r="A41" s="10" t="s">
        <v>74</v>
      </c>
      <c r="B41" s="13" t="s">
        <v>11</v>
      </c>
      <c r="C41" s="13">
        <v>6</v>
      </c>
      <c r="D41" s="13" t="s">
        <v>11</v>
      </c>
      <c r="E41" s="13">
        <v>15</v>
      </c>
    </row>
    <row r="42" spans="1:5" ht="15.75" x14ac:dyDescent="0.2">
      <c r="A42" s="10" t="s">
        <v>78</v>
      </c>
      <c r="B42" s="13" t="s">
        <v>54</v>
      </c>
      <c r="C42" s="13">
        <v>2</v>
      </c>
      <c r="D42" s="13" t="s">
        <v>54</v>
      </c>
      <c r="E42" s="13" t="s">
        <v>70</v>
      </c>
    </row>
    <row r="43" spans="1:5" ht="15.75" x14ac:dyDescent="0.2">
      <c r="A43" s="10" t="s">
        <v>20</v>
      </c>
      <c r="B43" s="13" t="s">
        <v>11</v>
      </c>
      <c r="C43" s="13">
        <v>4</v>
      </c>
      <c r="D43" s="13" t="s">
        <v>11</v>
      </c>
      <c r="E43" s="13">
        <v>4</v>
      </c>
    </row>
    <row r="44" spans="1:5" ht="15.75" x14ac:dyDescent="0.2">
      <c r="A44" s="16" t="s">
        <v>75</v>
      </c>
      <c r="B44" s="13"/>
      <c r="C44" s="13"/>
      <c r="D44" s="13"/>
      <c r="E44" s="13"/>
    </row>
    <row r="45" spans="1:5" ht="15.75" x14ac:dyDescent="0.2">
      <c r="A45" s="10" t="s">
        <v>76</v>
      </c>
      <c r="B45" s="13" t="s">
        <v>11</v>
      </c>
      <c r="C45" s="13">
        <v>2</v>
      </c>
      <c r="D45" s="13" t="s">
        <v>11</v>
      </c>
      <c r="E45" s="13">
        <v>2</v>
      </c>
    </row>
    <row r="46" spans="1:5" ht="15.75" x14ac:dyDescent="0.2">
      <c r="A46" s="10" t="s">
        <v>80</v>
      </c>
      <c r="B46" s="13" t="s">
        <v>18</v>
      </c>
      <c r="C46" s="13">
        <v>3</v>
      </c>
      <c r="D46" s="13" t="s">
        <v>18</v>
      </c>
      <c r="E46" s="13">
        <v>2</v>
      </c>
    </row>
    <row r="47" spans="1:5" ht="15.75" x14ac:dyDescent="0.2">
      <c r="A47" s="16" t="s">
        <v>21</v>
      </c>
      <c r="B47" s="13"/>
      <c r="C47" s="13"/>
      <c r="D47" s="13"/>
      <c r="E47" s="13"/>
    </row>
    <row r="48" spans="1:5" ht="15.75" x14ac:dyDescent="0.2">
      <c r="A48" s="10" t="s">
        <v>22</v>
      </c>
      <c r="B48" s="13" t="s">
        <v>14</v>
      </c>
      <c r="C48" s="13">
        <v>110</v>
      </c>
      <c r="D48" s="13" t="s">
        <v>14</v>
      </c>
      <c r="E48" s="13">
        <v>110</v>
      </c>
    </row>
    <row r="49" spans="1:5" ht="15.75" x14ac:dyDescent="0.2">
      <c r="A49" s="11" t="s">
        <v>77</v>
      </c>
      <c r="B49" s="13" t="s">
        <v>11</v>
      </c>
      <c r="C49" s="13">
        <v>105</v>
      </c>
      <c r="D49" s="13" t="s">
        <v>11</v>
      </c>
      <c r="E49" s="13">
        <v>120</v>
      </c>
    </row>
    <row r="50" spans="1:5" ht="15.75" x14ac:dyDescent="0.2">
      <c r="A50" s="10" t="s">
        <v>79</v>
      </c>
      <c r="B50" s="13" t="s">
        <v>18</v>
      </c>
      <c r="C50" s="13">
        <v>3</v>
      </c>
      <c r="D50" s="13" t="s">
        <v>11</v>
      </c>
      <c r="E50" s="13">
        <v>6</v>
      </c>
    </row>
    <row r="51" spans="1:5" ht="15.75" x14ac:dyDescent="0.2">
      <c r="A51" s="10"/>
      <c r="B51" s="13"/>
      <c r="C51" s="13"/>
    </row>
    <row r="52" spans="1:5" ht="15.75" x14ac:dyDescent="0.2">
      <c r="A52" s="10"/>
      <c r="B52" s="13"/>
      <c r="C52" s="13"/>
    </row>
    <row r="53" spans="1:5" ht="15.75" x14ac:dyDescent="0.2">
      <c r="A53" s="10"/>
      <c r="B53" s="13"/>
      <c r="C53" s="13"/>
    </row>
    <row r="54" spans="1:5" ht="15.75" x14ac:dyDescent="0.2">
      <c r="A54" s="10"/>
      <c r="B54" s="13"/>
      <c r="C54" s="13"/>
    </row>
    <row r="55" spans="1:5" ht="15.75" x14ac:dyDescent="0.2">
      <c r="A55" s="10"/>
      <c r="B55" s="13"/>
      <c r="C55" s="13"/>
    </row>
    <row r="56" spans="1:5" ht="15.75" x14ac:dyDescent="0.2">
      <c r="A56" s="10"/>
      <c r="B56" s="13"/>
      <c r="C56" s="13"/>
    </row>
    <row r="57" spans="1:5" ht="15.75" x14ac:dyDescent="0.2">
      <c r="A57" s="10"/>
      <c r="B57" s="13"/>
      <c r="C57" s="13"/>
    </row>
    <row r="58" spans="1:5" ht="15.75" x14ac:dyDescent="0.2">
      <c r="A58" s="10"/>
      <c r="B58" s="13"/>
      <c r="C58" s="13"/>
    </row>
    <row r="59" spans="1:5" ht="15.75" x14ac:dyDescent="0.2">
      <c r="A59" s="10"/>
      <c r="B59" s="13"/>
      <c r="C59" s="13"/>
    </row>
    <row r="60" spans="1:5" ht="15.75" x14ac:dyDescent="0.2">
      <c r="A60" s="10"/>
      <c r="B60" s="13"/>
      <c r="C60" s="13"/>
    </row>
    <row r="61" spans="1:5" ht="15.75" x14ac:dyDescent="0.2">
      <c r="A61" s="10"/>
      <c r="B61" s="13"/>
      <c r="C61" s="13"/>
    </row>
    <row r="62" spans="1:5" ht="15.75" x14ac:dyDescent="0.2">
      <c r="A62" s="10"/>
      <c r="B62" s="13"/>
      <c r="C62" s="13"/>
    </row>
    <row r="63" spans="1:5" ht="15.75" x14ac:dyDescent="0.2">
      <c r="A63" s="10"/>
      <c r="B63" s="13"/>
      <c r="C63" s="13"/>
    </row>
    <row r="64" spans="1:5" ht="15.75" x14ac:dyDescent="0.2">
      <c r="A64" s="10"/>
      <c r="B64" s="13"/>
      <c r="C64" s="13"/>
    </row>
    <row r="65" spans="1:3" ht="15.75" x14ac:dyDescent="0.2">
      <c r="A65" s="10"/>
      <c r="B65" s="13"/>
      <c r="C65" s="13"/>
    </row>
    <row r="66" spans="1:3" ht="15.75" x14ac:dyDescent="0.2">
      <c r="A66" s="10"/>
      <c r="B66" s="13"/>
      <c r="C66" s="13"/>
    </row>
    <row r="67" spans="1:3" ht="15.75" x14ac:dyDescent="0.2">
      <c r="A67" s="10"/>
      <c r="B67" s="13"/>
      <c r="C67" s="13"/>
    </row>
    <row r="68" spans="1:3" ht="15.75" x14ac:dyDescent="0.2">
      <c r="A68" s="10"/>
      <c r="B68" s="13"/>
      <c r="C68" s="13"/>
    </row>
    <row r="69" spans="1:3" ht="15.75" x14ac:dyDescent="0.2">
      <c r="A69" s="10"/>
      <c r="B69" s="13"/>
      <c r="C69" s="13"/>
    </row>
    <row r="70" spans="1:3" ht="15.75" x14ac:dyDescent="0.2">
      <c r="A70" s="10"/>
      <c r="B70" s="13"/>
      <c r="C70" s="13"/>
    </row>
    <row r="71" spans="1:3" ht="15.75" x14ac:dyDescent="0.2">
      <c r="A71" s="10"/>
      <c r="B71" s="13"/>
      <c r="C71" s="13"/>
    </row>
    <row r="72" spans="1:3" ht="15.75" x14ac:dyDescent="0.2">
      <c r="A72" s="10"/>
      <c r="B72" s="13"/>
      <c r="C72" s="13"/>
    </row>
    <row r="73" spans="1:3" ht="15.75" x14ac:dyDescent="0.2">
      <c r="A73" s="10"/>
      <c r="B73" s="13"/>
      <c r="C73" s="13"/>
    </row>
    <row r="74" spans="1:3" ht="15.75" x14ac:dyDescent="0.2">
      <c r="A74" s="10"/>
      <c r="B74" s="13"/>
      <c r="C74" s="13"/>
    </row>
    <row r="75" spans="1:3" ht="15.75" x14ac:dyDescent="0.2">
      <c r="A75" s="10"/>
      <c r="B75" s="13"/>
      <c r="C75" s="13"/>
    </row>
    <row r="76" spans="1:3" ht="15.75" x14ac:dyDescent="0.2">
      <c r="A76" s="10"/>
      <c r="B76" s="13"/>
      <c r="C76" s="13"/>
    </row>
    <row r="77" spans="1:3" ht="15.75" x14ac:dyDescent="0.2">
      <c r="A77" s="10"/>
      <c r="B77" s="13"/>
      <c r="C77" s="13"/>
    </row>
    <row r="78" spans="1:3" ht="15.75" x14ac:dyDescent="0.2">
      <c r="A78" s="10"/>
      <c r="B78" s="13"/>
      <c r="C78" s="13"/>
    </row>
    <row r="79" spans="1:3" ht="15.75" x14ac:dyDescent="0.2">
      <c r="A79" s="10"/>
      <c r="B79" s="13"/>
      <c r="C79" s="13"/>
    </row>
    <row r="80" spans="1:3" ht="15.75" x14ac:dyDescent="0.2">
      <c r="A80" s="10"/>
      <c r="B80" s="13"/>
      <c r="C80" s="13"/>
    </row>
    <row r="81" spans="1:3" ht="15.75" x14ac:dyDescent="0.2">
      <c r="A81" s="10"/>
      <c r="B81" s="13"/>
      <c r="C81" s="13"/>
    </row>
    <row r="82" spans="1:3" ht="15.75" x14ac:dyDescent="0.2">
      <c r="A82" s="10"/>
      <c r="B82" s="13"/>
      <c r="C82" s="13"/>
    </row>
    <row r="83" spans="1:3" ht="15.75" x14ac:dyDescent="0.2">
      <c r="A83" s="10"/>
      <c r="B83" s="13"/>
      <c r="C83" s="13"/>
    </row>
    <row r="84" spans="1:3" ht="15.75" x14ac:dyDescent="0.2">
      <c r="A84" s="10"/>
      <c r="B84" s="13"/>
      <c r="C84" s="13"/>
    </row>
    <row r="85" spans="1:3" ht="15.75" x14ac:dyDescent="0.2">
      <c r="A85" s="10"/>
      <c r="B85" s="13"/>
      <c r="C85" s="13"/>
    </row>
    <row r="86" spans="1:3" ht="15.75" x14ac:dyDescent="0.2">
      <c r="A86" s="10"/>
      <c r="B86" s="13"/>
      <c r="C86" s="13"/>
    </row>
    <row r="87" spans="1:3" ht="15.75" x14ac:dyDescent="0.2">
      <c r="A87" s="10"/>
      <c r="B87" s="13"/>
      <c r="C87" s="13"/>
    </row>
    <row r="88" spans="1:3" ht="15.75" x14ac:dyDescent="0.2">
      <c r="A88" s="10"/>
      <c r="B88" s="13"/>
      <c r="C88" s="13"/>
    </row>
    <row r="89" spans="1:3" ht="15.75" x14ac:dyDescent="0.2">
      <c r="A89" s="10"/>
      <c r="B89" s="13"/>
      <c r="C89" s="13"/>
    </row>
    <row r="90" spans="1:3" ht="15.75" x14ac:dyDescent="0.2">
      <c r="A90" s="10"/>
      <c r="B90" s="13"/>
      <c r="C90" s="13"/>
    </row>
    <row r="91" spans="1:3" ht="15.75" x14ac:dyDescent="0.2">
      <c r="A91" s="10"/>
      <c r="B91" s="13"/>
      <c r="C91" s="13"/>
    </row>
    <row r="92" spans="1:3" ht="15.75" x14ac:dyDescent="0.2">
      <c r="A92" s="10"/>
      <c r="B92" s="13"/>
      <c r="C92" s="13"/>
    </row>
    <row r="93" spans="1:3" ht="15.75" x14ac:dyDescent="0.2">
      <c r="A93" s="10"/>
      <c r="B93" s="13"/>
      <c r="C93" s="13"/>
    </row>
    <row r="94" spans="1:3" ht="15.75" x14ac:dyDescent="0.2">
      <c r="A94" s="10"/>
      <c r="B94" s="13"/>
      <c r="C94" s="13"/>
    </row>
    <row r="95" spans="1:3" ht="15.75" x14ac:dyDescent="0.2">
      <c r="A95" s="10"/>
      <c r="B95" s="13"/>
      <c r="C95" s="13"/>
    </row>
    <row r="96" spans="1:3" ht="15.75" x14ac:dyDescent="0.2">
      <c r="A96" s="10"/>
      <c r="B96" s="13"/>
      <c r="C96" s="13"/>
    </row>
    <row r="97" spans="1:3" ht="15.75" x14ac:dyDescent="0.2">
      <c r="A97" s="10"/>
      <c r="B97" s="13"/>
      <c r="C97" s="13"/>
    </row>
    <row r="98" spans="1:3" ht="15.75" x14ac:dyDescent="0.2">
      <c r="A98" s="10"/>
      <c r="B98" s="13"/>
      <c r="C98" s="13"/>
    </row>
    <row r="99" spans="1:3" ht="15.75" x14ac:dyDescent="0.2">
      <c r="A99" s="10"/>
      <c r="B99" s="13"/>
      <c r="C99" s="13"/>
    </row>
    <row r="100" spans="1:3" ht="15.75" x14ac:dyDescent="0.2">
      <c r="A100" s="10"/>
      <c r="B100" s="13"/>
      <c r="C100" s="13"/>
    </row>
    <row r="101" spans="1:3" ht="15.75" x14ac:dyDescent="0.2">
      <c r="A101" s="10"/>
      <c r="B101" s="13"/>
      <c r="C101" s="13"/>
    </row>
    <row r="102" spans="1:3" ht="15.75" x14ac:dyDescent="0.2">
      <c r="A102" s="10"/>
      <c r="B102" s="13"/>
      <c r="C102" s="13"/>
    </row>
    <row r="103" spans="1:3" ht="15.75" x14ac:dyDescent="0.2">
      <c r="A103" s="10"/>
      <c r="B103" s="13"/>
      <c r="C103" s="13"/>
    </row>
    <row r="104" spans="1:3" ht="15.75" x14ac:dyDescent="0.2">
      <c r="A104" s="10"/>
      <c r="B104" s="13"/>
      <c r="C104" s="13"/>
    </row>
    <row r="105" spans="1:3" ht="15.75" x14ac:dyDescent="0.2">
      <c r="A105" s="10"/>
      <c r="B105" s="13"/>
      <c r="C105" s="13"/>
    </row>
    <row r="106" spans="1:3" ht="15.75" x14ac:dyDescent="0.2">
      <c r="A106" s="10"/>
      <c r="B106" s="13"/>
      <c r="C106" s="13"/>
    </row>
    <row r="107" spans="1:3" ht="15.75" x14ac:dyDescent="0.2">
      <c r="A107" s="10"/>
      <c r="B107" s="13"/>
      <c r="C107" s="13"/>
    </row>
    <row r="108" spans="1:3" ht="15.75" x14ac:dyDescent="0.2">
      <c r="A108" s="10"/>
      <c r="B108" s="13"/>
      <c r="C108" s="13"/>
    </row>
    <row r="109" spans="1:3" ht="15.75" x14ac:dyDescent="0.2">
      <c r="A109" s="10"/>
      <c r="B109" s="13"/>
      <c r="C109" s="13"/>
    </row>
    <row r="110" spans="1:3" ht="15.75" x14ac:dyDescent="0.2">
      <c r="A110" s="10"/>
      <c r="B110" s="13"/>
      <c r="C110" s="13"/>
    </row>
    <row r="111" spans="1:3" ht="15.75" x14ac:dyDescent="0.2">
      <c r="A111" s="10"/>
      <c r="B111" s="13"/>
      <c r="C111" s="13"/>
    </row>
    <row r="112" spans="1:3" ht="15.75" x14ac:dyDescent="0.2">
      <c r="A112" s="10"/>
      <c r="B112" s="13"/>
      <c r="C112" s="13"/>
    </row>
    <row r="113" spans="1:3" ht="15.75" x14ac:dyDescent="0.2">
      <c r="A113" s="10"/>
      <c r="B113" s="13"/>
      <c r="C113" s="13"/>
    </row>
    <row r="114" spans="1:3" ht="15.75" x14ac:dyDescent="0.2">
      <c r="A114" s="10"/>
      <c r="B114" s="13"/>
      <c r="C114" s="13"/>
    </row>
    <row r="115" spans="1:3" ht="15.75" x14ac:dyDescent="0.2">
      <c r="A115" s="10"/>
      <c r="B115" s="13"/>
      <c r="C115" s="13"/>
    </row>
    <row r="116" spans="1:3" ht="15.75" x14ac:dyDescent="0.2">
      <c r="A116" s="10"/>
      <c r="B116" s="13"/>
      <c r="C116" s="13"/>
    </row>
    <row r="117" spans="1:3" ht="15.75" x14ac:dyDescent="0.2">
      <c r="A117" s="10"/>
      <c r="B117" s="13"/>
      <c r="C117" s="13"/>
    </row>
    <row r="118" spans="1:3" ht="15.75" x14ac:dyDescent="0.2">
      <c r="A118" s="10"/>
      <c r="B118" s="13"/>
      <c r="C118" s="13"/>
    </row>
    <row r="119" spans="1:3" ht="15.75" x14ac:dyDescent="0.2">
      <c r="A119" s="10"/>
      <c r="B119" s="13"/>
      <c r="C119" s="13"/>
    </row>
    <row r="120" spans="1:3" ht="15.75" x14ac:dyDescent="0.2">
      <c r="A120" s="10"/>
      <c r="B120" s="13"/>
      <c r="C120" s="13"/>
    </row>
    <row r="121" spans="1:3" ht="15.75" x14ac:dyDescent="0.2">
      <c r="A121" s="10"/>
      <c r="B121" s="13"/>
      <c r="C121" s="13"/>
    </row>
    <row r="122" spans="1:3" ht="15.75" x14ac:dyDescent="0.2">
      <c r="A122" s="10"/>
      <c r="B122" s="13"/>
      <c r="C122" s="13"/>
    </row>
    <row r="123" spans="1:3" ht="15.75" x14ac:dyDescent="0.2">
      <c r="A123" s="10"/>
      <c r="B123" s="13"/>
      <c r="C123" s="13"/>
    </row>
    <row r="124" spans="1:3" ht="15.75" x14ac:dyDescent="0.2">
      <c r="A124" s="6"/>
      <c r="B124" s="7"/>
      <c r="C124" s="7"/>
    </row>
    <row r="125" spans="1:3" ht="15.75" x14ac:dyDescent="0.2">
      <c r="A125" s="6"/>
      <c r="B125" s="7"/>
      <c r="C125" s="7"/>
    </row>
    <row r="126" spans="1:3" ht="15.75" x14ac:dyDescent="0.2">
      <c r="A126" s="6"/>
      <c r="B126" s="7"/>
      <c r="C126" s="7"/>
    </row>
    <row r="127" spans="1:3" ht="15.75" x14ac:dyDescent="0.2">
      <c r="A127" s="6"/>
      <c r="B127" s="7"/>
      <c r="C127" s="7"/>
    </row>
    <row r="128" spans="1:3" ht="15.75" x14ac:dyDescent="0.2">
      <c r="A128" s="6"/>
      <c r="B128" s="7"/>
      <c r="C128" s="7"/>
    </row>
    <row r="129" spans="1:3" ht="15.75" x14ac:dyDescent="0.2">
      <c r="A129" s="6"/>
      <c r="B129" s="7"/>
      <c r="C129" s="7"/>
    </row>
    <row r="130" spans="1:3" ht="15.75" x14ac:dyDescent="0.2">
      <c r="A130" s="6"/>
      <c r="B130" s="7"/>
      <c r="C130" s="7"/>
    </row>
    <row r="131" spans="1:3" ht="15.75" x14ac:dyDescent="0.2">
      <c r="A131" s="6"/>
      <c r="B131" s="7"/>
      <c r="C131" s="7"/>
    </row>
    <row r="132" spans="1:3" ht="15.75" x14ac:dyDescent="0.2">
      <c r="A132" s="6"/>
      <c r="B132" s="7"/>
      <c r="C132" s="7"/>
    </row>
    <row r="133" spans="1:3" ht="15.75" x14ac:dyDescent="0.2">
      <c r="A133" s="6"/>
      <c r="B133" s="7"/>
      <c r="C133" s="7"/>
    </row>
    <row r="134" spans="1:3" ht="15.75" x14ac:dyDescent="0.2">
      <c r="A134" s="6"/>
      <c r="B134" s="7"/>
      <c r="C134" s="7"/>
    </row>
    <row r="135" spans="1:3" ht="15.75" x14ac:dyDescent="0.2">
      <c r="A135" s="6"/>
      <c r="B135" s="7"/>
      <c r="C135" s="7"/>
    </row>
    <row r="136" spans="1:3" ht="15.75" x14ac:dyDescent="0.2">
      <c r="A136" s="6"/>
      <c r="B136" s="7"/>
      <c r="C136" s="7"/>
    </row>
    <row r="137" spans="1:3" ht="15.75" x14ac:dyDescent="0.2">
      <c r="A137" s="6"/>
      <c r="B137" s="7"/>
      <c r="C137" s="7"/>
    </row>
    <row r="138" spans="1:3" ht="15.75" x14ac:dyDescent="0.2">
      <c r="A138" s="6"/>
      <c r="B138" s="7"/>
      <c r="C138" s="7"/>
    </row>
    <row r="139" spans="1:3" ht="15.75" x14ac:dyDescent="0.2">
      <c r="A139" s="6"/>
      <c r="B139" s="7"/>
      <c r="C139" s="7"/>
    </row>
    <row r="140" spans="1:3" ht="15.75" x14ac:dyDescent="0.2">
      <c r="A140" s="6"/>
      <c r="B140" s="7"/>
      <c r="C140" s="7"/>
    </row>
    <row r="141" spans="1:3" ht="15.75" x14ac:dyDescent="0.2">
      <c r="A141" s="6"/>
      <c r="B141" s="7"/>
      <c r="C141" s="7"/>
    </row>
    <row r="142" spans="1:3" ht="15.75" x14ac:dyDescent="0.2">
      <c r="A142" s="6"/>
      <c r="B142" s="7"/>
      <c r="C142" s="7"/>
    </row>
    <row r="143" spans="1:3" ht="15.75" x14ac:dyDescent="0.2">
      <c r="A143" s="6"/>
      <c r="B143" s="7"/>
      <c r="C143" s="7"/>
    </row>
    <row r="144" spans="1:3" ht="15.75" x14ac:dyDescent="0.2">
      <c r="A144" s="6"/>
      <c r="B144" s="7"/>
      <c r="C144" s="7"/>
    </row>
    <row r="145" spans="1:3" ht="15.75" x14ac:dyDescent="0.2">
      <c r="A145" s="6"/>
      <c r="B145" s="7"/>
      <c r="C145" s="7"/>
    </row>
    <row r="146" spans="1:3" ht="15.75" x14ac:dyDescent="0.2">
      <c r="A146" s="6"/>
      <c r="B146" s="7"/>
      <c r="C146" s="7"/>
    </row>
    <row r="147" spans="1:3" ht="15.75" x14ac:dyDescent="0.2">
      <c r="A147" s="6"/>
      <c r="B147" s="7"/>
      <c r="C147" s="7"/>
    </row>
    <row r="148" spans="1:3" ht="15.75" x14ac:dyDescent="0.2">
      <c r="A148" s="6"/>
      <c r="B148" s="7"/>
      <c r="C148" s="7"/>
    </row>
    <row r="149" spans="1:3" ht="15.75" x14ac:dyDescent="0.2">
      <c r="A149" s="6"/>
      <c r="B149" s="7"/>
      <c r="C149" s="7"/>
    </row>
    <row r="150" spans="1:3" ht="15.75" x14ac:dyDescent="0.2">
      <c r="A150" s="6"/>
      <c r="B150" s="7"/>
      <c r="C150" s="7"/>
    </row>
    <row r="151" spans="1:3" ht="15.75" x14ac:dyDescent="0.2">
      <c r="A151" s="6"/>
      <c r="B151" s="7"/>
      <c r="C151" s="7"/>
    </row>
    <row r="152" spans="1:3" ht="15.75" x14ac:dyDescent="0.2">
      <c r="A152" s="6"/>
      <c r="B152" s="7"/>
      <c r="C152" s="7"/>
    </row>
    <row r="153" spans="1:3" ht="15.75" x14ac:dyDescent="0.2">
      <c r="A153" s="6"/>
      <c r="B153" s="7"/>
      <c r="C153" s="7"/>
    </row>
    <row r="154" spans="1:3" ht="15.75" x14ac:dyDescent="0.2">
      <c r="A154" s="6"/>
      <c r="B154" s="7"/>
      <c r="C154" s="7"/>
    </row>
    <row r="155" spans="1:3" ht="15.75" x14ac:dyDescent="0.2">
      <c r="A155" s="6"/>
      <c r="B155" s="7"/>
      <c r="C155" s="7"/>
    </row>
    <row r="156" spans="1:3" ht="15.75" x14ac:dyDescent="0.2">
      <c r="A156" s="6"/>
      <c r="B156" s="7"/>
      <c r="C156" s="7"/>
    </row>
    <row r="157" spans="1:3" ht="15.75" x14ac:dyDescent="0.2">
      <c r="A157" s="6"/>
      <c r="B157" s="7"/>
      <c r="C157" s="7"/>
    </row>
    <row r="158" spans="1:3" ht="15.75" x14ac:dyDescent="0.2">
      <c r="A158" s="6"/>
      <c r="B158" s="7"/>
      <c r="C158" s="7"/>
    </row>
    <row r="159" spans="1:3" ht="15.75" x14ac:dyDescent="0.2">
      <c r="A159" s="6"/>
      <c r="B159" s="7"/>
      <c r="C159" s="7"/>
    </row>
    <row r="160" spans="1:3" ht="15.75" x14ac:dyDescent="0.2">
      <c r="A160" s="6"/>
      <c r="B160" s="7"/>
      <c r="C160" s="7"/>
    </row>
    <row r="161" spans="1:3" ht="15.75" x14ac:dyDescent="0.2">
      <c r="A161" s="6"/>
      <c r="B161" s="7"/>
      <c r="C161" s="7"/>
    </row>
    <row r="162" spans="1:3" ht="15.75" x14ac:dyDescent="0.2">
      <c r="A162" s="6"/>
      <c r="B162" s="7"/>
      <c r="C162" s="7"/>
    </row>
    <row r="163" spans="1:3" ht="15.75" x14ac:dyDescent="0.2">
      <c r="A163" s="6"/>
      <c r="B163" s="7"/>
      <c r="C163" s="7"/>
    </row>
    <row r="164" spans="1:3" ht="15.75" x14ac:dyDescent="0.2">
      <c r="A164" s="6"/>
      <c r="B164" s="7"/>
      <c r="C164" s="7"/>
    </row>
    <row r="165" spans="1:3" ht="15.75" x14ac:dyDescent="0.2">
      <c r="A165" s="6"/>
      <c r="B165" s="7"/>
      <c r="C165" s="7"/>
    </row>
    <row r="166" spans="1:3" ht="15.75" x14ac:dyDescent="0.2">
      <c r="A166" s="6"/>
      <c r="B166" s="7"/>
      <c r="C166" s="7"/>
    </row>
    <row r="167" spans="1:3" ht="15.75" x14ac:dyDescent="0.2">
      <c r="A167" s="6"/>
      <c r="B167" s="7"/>
      <c r="C167" s="7"/>
    </row>
    <row r="168" spans="1:3" ht="15.75" x14ac:dyDescent="0.2">
      <c r="A168" s="6"/>
      <c r="B168" s="7"/>
      <c r="C168" s="7"/>
    </row>
    <row r="169" spans="1:3" ht="15.75" x14ac:dyDescent="0.2">
      <c r="A169" s="6"/>
      <c r="B169" s="7"/>
      <c r="C169" s="7"/>
    </row>
    <row r="170" spans="1:3" ht="15.75" x14ac:dyDescent="0.2">
      <c r="A170" s="6"/>
      <c r="B170" s="7"/>
      <c r="C170" s="7"/>
    </row>
    <row r="171" spans="1:3" ht="15.75" x14ac:dyDescent="0.2">
      <c r="A171" s="6"/>
      <c r="B171" s="7"/>
      <c r="C171" s="7"/>
    </row>
    <row r="172" spans="1:3" ht="15.75" x14ac:dyDescent="0.2">
      <c r="A172" s="6"/>
      <c r="B172" s="7"/>
      <c r="C172" s="7"/>
    </row>
    <row r="173" spans="1:3" ht="15.75" x14ac:dyDescent="0.2">
      <c r="A173" s="6"/>
      <c r="B173" s="7"/>
      <c r="C173" s="7"/>
    </row>
    <row r="174" spans="1:3" ht="15.75" x14ac:dyDescent="0.2">
      <c r="A174" s="6"/>
      <c r="B174" s="7"/>
      <c r="C174" s="7"/>
    </row>
    <row r="175" spans="1:3" ht="15.75" x14ac:dyDescent="0.2">
      <c r="A175" s="6"/>
      <c r="B175" s="7"/>
      <c r="C175" s="7"/>
    </row>
    <row r="176" spans="1:3" ht="15.75" x14ac:dyDescent="0.2">
      <c r="A176" s="6"/>
      <c r="B176" s="7"/>
      <c r="C176" s="7"/>
    </row>
    <row r="177" spans="1:3" ht="15.75" x14ac:dyDescent="0.2">
      <c r="A177" s="6"/>
      <c r="B177" s="7"/>
      <c r="C177" s="7"/>
    </row>
    <row r="178" spans="1:3" ht="15.75" x14ac:dyDescent="0.2">
      <c r="A178" s="6"/>
      <c r="B178" s="7"/>
      <c r="C178" s="7"/>
    </row>
    <row r="179" spans="1:3" ht="15.75" x14ac:dyDescent="0.2">
      <c r="A179" s="6"/>
      <c r="B179" s="7"/>
      <c r="C179" s="7"/>
    </row>
    <row r="180" spans="1:3" ht="15.75" x14ac:dyDescent="0.2">
      <c r="A180" s="6"/>
      <c r="B180" s="7"/>
      <c r="C180" s="7"/>
    </row>
    <row r="181" spans="1:3" ht="15.75" x14ac:dyDescent="0.2">
      <c r="A181" s="6"/>
      <c r="B181" s="7"/>
      <c r="C181" s="7"/>
    </row>
    <row r="182" spans="1:3" ht="15.75" x14ac:dyDescent="0.2">
      <c r="A182" s="6"/>
      <c r="B182" s="7"/>
      <c r="C182" s="7"/>
    </row>
    <row r="183" spans="1:3" ht="15.75" x14ac:dyDescent="0.2">
      <c r="A183" s="6"/>
      <c r="B183" s="7"/>
      <c r="C183" s="7"/>
    </row>
    <row r="184" spans="1:3" ht="15.75" x14ac:dyDescent="0.2">
      <c r="A184" s="6"/>
      <c r="B184" s="7"/>
      <c r="C184" s="7"/>
    </row>
    <row r="185" spans="1:3" ht="15.75" x14ac:dyDescent="0.2">
      <c r="A185" s="6"/>
      <c r="B185" s="7"/>
      <c r="C185" s="7"/>
    </row>
    <row r="186" spans="1:3" ht="15.75" x14ac:dyDescent="0.2">
      <c r="A186" s="6"/>
      <c r="B186" s="7"/>
      <c r="C186" s="7"/>
    </row>
    <row r="187" spans="1:3" ht="15.75" x14ac:dyDescent="0.2">
      <c r="A187" s="6"/>
      <c r="B187" s="7"/>
      <c r="C187" s="7"/>
    </row>
    <row r="188" spans="1:3" ht="15.75" x14ac:dyDescent="0.2">
      <c r="A188" s="6"/>
      <c r="B188" s="7"/>
      <c r="C188" s="7"/>
    </row>
    <row r="189" spans="1:3" ht="15.75" x14ac:dyDescent="0.2">
      <c r="A189" s="6"/>
      <c r="B189" s="7"/>
      <c r="C189" s="7"/>
    </row>
    <row r="190" spans="1:3" ht="15.75" x14ac:dyDescent="0.2">
      <c r="A190" s="6"/>
      <c r="B190" s="7"/>
      <c r="C190" s="7"/>
    </row>
    <row r="191" spans="1:3" ht="15.75" x14ac:dyDescent="0.2">
      <c r="A191" s="6"/>
      <c r="B191" s="7"/>
      <c r="C191" s="7"/>
    </row>
    <row r="192" spans="1:3" ht="15.75" x14ac:dyDescent="0.2">
      <c r="A192" s="6"/>
      <c r="B192" s="7"/>
      <c r="C192" s="7"/>
    </row>
    <row r="193" spans="1:3" ht="15.75" x14ac:dyDescent="0.2">
      <c r="A193" s="6"/>
      <c r="B193" s="7"/>
      <c r="C193" s="7"/>
    </row>
    <row r="194" spans="1:3" ht="15.75" x14ac:dyDescent="0.2">
      <c r="A194" s="6"/>
      <c r="B194" s="7"/>
      <c r="C194" s="7"/>
    </row>
    <row r="195" spans="1:3" ht="15.75" x14ac:dyDescent="0.2">
      <c r="A195" s="6"/>
      <c r="B195" s="7"/>
      <c r="C195" s="7"/>
    </row>
    <row r="196" spans="1:3" ht="15.75" x14ac:dyDescent="0.2">
      <c r="A196" s="6"/>
      <c r="B196" s="7"/>
      <c r="C196" s="7"/>
    </row>
    <row r="197" spans="1:3" ht="15.75" x14ac:dyDescent="0.2">
      <c r="A197" s="6"/>
      <c r="B197" s="7"/>
      <c r="C197" s="7"/>
    </row>
    <row r="198" spans="1:3" ht="15.75" x14ac:dyDescent="0.2">
      <c r="A198" s="6"/>
      <c r="B198" s="7"/>
      <c r="C198" s="7"/>
    </row>
    <row r="199" spans="1:3" ht="15.75" x14ac:dyDescent="0.2">
      <c r="A199" s="6"/>
      <c r="B199" s="7"/>
      <c r="C199" s="7"/>
    </row>
    <row r="200" spans="1:3" ht="15.75" x14ac:dyDescent="0.2">
      <c r="A200" s="6"/>
      <c r="B200" s="7"/>
      <c r="C200" s="7"/>
    </row>
    <row r="201" spans="1:3" ht="15.75" x14ac:dyDescent="0.2">
      <c r="A201" s="6"/>
      <c r="B201" s="7"/>
      <c r="C201" s="7"/>
    </row>
    <row r="202" spans="1:3" ht="15.75" x14ac:dyDescent="0.2">
      <c r="A202" s="6"/>
      <c r="B202" s="7"/>
      <c r="C202" s="7"/>
    </row>
    <row r="203" spans="1:3" ht="15.75" x14ac:dyDescent="0.2">
      <c r="A203" s="6"/>
      <c r="B203" s="7"/>
      <c r="C203" s="7"/>
    </row>
    <row r="204" spans="1:3" ht="15.75" x14ac:dyDescent="0.2">
      <c r="A204" s="6"/>
      <c r="B204" s="7"/>
      <c r="C204" s="7"/>
    </row>
    <row r="205" spans="1:3" ht="15.75" x14ac:dyDescent="0.2">
      <c r="A205" s="6"/>
      <c r="B205" s="7"/>
      <c r="C205" s="7"/>
    </row>
    <row r="206" spans="1:3" ht="15.75" x14ac:dyDescent="0.2">
      <c r="A206" s="6"/>
      <c r="B206" s="7"/>
      <c r="C206" s="7"/>
    </row>
    <row r="207" spans="1:3" ht="15.75" x14ac:dyDescent="0.2">
      <c r="A207" s="6"/>
      <c r="B207" s="7"/>
      <c r="C207" s="7"/>
    </row>
    <row r="208" spans="1:3" ht="15.75" x14ac:dyDescent="0.2">
      <c r="A208" s="6"/>
      <c r="B208" s="7"/>
      <c r="C208" s="7"/>
    </row>
    <row r="209" spans="1:3" ht="15.75" x14ac:dyDescent="0.2">
      <c r="A209" s="6"/>
      <c r="B209" s="7"/>
      <c r="C209" s="7"/>
    </row>
    <row r="210" spans="1:3" ht="15.75" x14ac:dyDescent="0.2">
      <c r="A210" s="6"/>
      <c r="B210" s="7"/>
      <c r="C210" s="7"/>
    </row>
    <row r="211" spans="1:3" ht="15.75" x14ac:dyDescent="0.2">
      <c r="A211" s="6"/>
      <c r="B211" s="7"/>
      <c r="C211" s="7"/>
    </row>
    <row r="212" spans="1:3" ht="15.75" x14ac:dyDescent="0.2">
      <c r="A212" s="6"/>
      <c r="B212" s="7"/>
      <c r="C212" s="7"/>
    </row>
    <row r="213" spans="1:3" ht="15.75" x14ac:dyDescent="0.2">
      <c r="A213" s="6"/>
      <c r="B213" s="7"/>
      <c r="C213" s="7"/>
    </row>
    <row r="214" spans="1:3" ht="15.75" x14ac:dyDescent="0.2">
      <c r="A214" s="6"/>
      <c r="B214" s="7"/>
      <c r="C214" s="7"/>
    </row>
    <row r="215" spans="1:3" ht="15.75" x14ac:dyDescent="0.2">
      <c r="A215" s="6"/>
      <c r="B215" s="7"/>
      <c r="C215" s="7"/>
    </row>
    <row r="216" spans="1:3" ht="15.75" x14ac:dyDescent="0.2">
      <c r="A216" s="6"/>
      <c r="B216" s="7"/>
      <c r="C216" s="7"/>
    </row>
    <row r="217" spans="1:3" ht="15.75" x14ac:dyDescent="0.2">
      <c r="A217" s="6"/>
      <c r="B217" s="7"/>
      <c r="C217" s="7"/>
    </row>
    <row r="218" spans="1:3" ht="15.75" x14ac:dyDescent="0.2">
      <c r="A218" s="6"/>
      <c r="B218" s="7"/>
      <c r="C218" s="7"/>
    </row>
    <row r="219" spans="1:3" ht="15.75" x14ac:dyDescent="0.2">
      <c r="A219" s="6"/>
      <c r="B219" s="7"/>
      <c r="C219" s="7"/>
    </row>
    <row r="220" spans="1:3" ht="15.75" x14ac:dyDescent="0.2">
      <c r="A220" s="6"/>
      <c r="B220" s="7"/>
      <c r="C220" s="7"/>
    </row>
    <row r="221" spans="1:3" ht="15.75" x14ac:dyDescent="0.2">
      <c r="A221" s="6"/>
      <c r="B221" s="7"/>
      <c r="C221" s="7"/>
    </row>
    <row r="222" spans="1:3" ht="15.75" x14ac:dyDescent="0.2">
      <c r="A222" s="6"/>
      <c r="B222" s="7"/>
      <c r="C222" s="7"/>
    </row>
    <row r="223" spans="1:3" ht="15.75" x14ac:dyDescent="0.2">
      <c r="A223" s="6"/>
      <c r="B223" s="7"/>
      <c r="C223" s="7"/>
    </row>
    <row r="224" spans="1:3" ht="15.75" x14ac:dyDescent="0.2">
      <c r="A224" s="6"/>
      <c r="B224" s="7"/>
      <c r="C224" s="7"/>
    </row>
    <row r="225" spans="1:3" ht="15.75" x14ac:dyDescent="0.2">
      <c r="A225" s="6"/>
      <c r="B225" s="7"/>
      <c r="C225" s="7"/>
    </row>
    <row r="226" spans="1:3" ht="15.75" x14ac:dyDescent="0.2">
      <c r="A226" s="6"/>
      <c r="B226" s="7"/>
      <c r="C226" s="7"/>
    </row>
    <row r="227" spans="1:3" ht="15.75" x14ac:dyDescent="0.2">
      <c r="A227" s="6"/>
      <c r="B227" s="7"/>
      <c r="C227" s="7"/>
    </row>
    <row r="228" spans="1:3" ht="15.75" x14ac:dyDescent="0.2">
      <c r="A228" s="6"/>
      <c r="B228" s="7"/>
      <c r="C228" s="7"/>
    </row>
    <row r="229" spans="1:3" ht="15.75" x14ac:dyDescent="0.2">
      <c r="A229" s="6"/>
      <c r="B229" s="7"/>
      <c r="C229" s="7"/>
    </row>
    <row r="230" spans="1:3" ht="15.75" x14ac:dyDescent="0.2">
      <c r="A230" s="6"/>
      <c r="B230" s="7"/>
      <c r="C230" s="7"/>
    </row>
    <row r="231" spans="1:3" ht="15.75" x14ac:dyDescent="0.2">
      <c r="A231" s="6"/>
      <c r="B231" s="7"/>
      <c r="C231" s="7"/>
    </row>
    <row r="232" spans="1:3" ht="15.75" x14ac:dyDescent="0.2">
      <c r="A232" s="6"/>
      <c r="B232" s="7"/>
      <c r="C232" s="7"/>
    </row>
    <row r="233" spans="1:3" ht="15.75" x14ac:dyDescent="0.2">
      <c r="A233" s="6"/>
      <c r="B233" s="7"/>
      <c r="C233" s="7"/>
    </row>
    <row r="234" spans="1:3" ht="15.75" x14ac:dyDescent="0.2">
      <c r="A234" s="6"/>
      <c r="B234" s="7"/>
      <c r="C234" s="7"/>
    </row>
    <row r="235" spans="1:3" ht="15.75" x14ac:dyDescent="0.2">
      <c r="A235" s="6"/>
      <c r="B235" s="7"/>
      <c r="C235" s="7"/>
    </row>
    <row r="236" spans="1:3" ht="15.75" x14ac:dyDescent="0.2">
      <c r="A236" s="6"/>
      <c r="B236" s="7"/>
      <c r="C236" s="7"/>
    </row>
    <row r="237" spans="1:3" ht="15.75" x14ac:dyDescent="0.2">
      <c r="A237" s="6"/>
      <c r="B237" s="7"/>
      <c r="C237" s="7"/>
    </row>
    <row r="238" spans="1:3" ht="15.75" x14ac:dyDescent="0.2">
      <c r="A238" s="6"/>
      <c r="B238" s="7"/>
      <c r="C238" s="7"/>
    </row>
    <row r="239" spans="1:3" ht="15.75" x14ac:dyDescent="0.2">
      <c r="A239" s="6"/>
      <c r="B239" s="7"/>
      <c r="C239" s="7"/>
    </row>
    <row r="240" spans="1:3" ht="15.75" x14ac:dyDescent="0.2">
      <c r="A240" s="6"/>
      <c r="B240" s="7"/>
      <c r="C240" s="7"/>
    </row>
    <row r="241" spans="1:3" ht="15.75" x14ac:dyDescent="0.2">
      <c r="A241" s="6"/>
      <c r="B241" s="7"/>
      <c r="C241" s="7"/>
    </row>
    <row r="242" spans="1:3" ht="15.75" x14ac:dyDescent="0.2">
      <c r="A242" s="6"/>
      <c r="B242" s="7"/>
      <c r="C242" s="7"/>
    </row>
    <row r="243" spans="1:3" ht="15.75" x14ac:dyDescent="0.2">
      <c r="A243" s="6"/>
      <c r="B243" s="7"/>
      <c r="C243" s="7"/>
    </row>
    <row r="244" spans="1:3" ht="15.75" x14ac:dyDescent="0.2">
      <c r="A244" s="6"/>
      <c r="B244" s="7"/>
      <c r="C244" s="7"/>
    </row>
    <row r="245" spans="1:3" ht="15.75" x14ac:dyDescent="0.2">
      <c r="A245" s="6"/>
      <c r="B245" s="7"/>
      <c r="C245" s="7"/>
    </row>
    <row r="246" spans="1:3" ht="15.75" x14ac:dyDescent="0.2">
      <c r="A246" s="6"/>
      <c r="B246" s="7"/>
      <c r="C246" s="7"/>
    </row>
    <row r="247" spans="1:3" ht="15.75" x14ac:dyDescent="0.2">
      <c r="A247" s="6"/>
      <c r="B247" s="7"/>
      <c r="C247" s="7"/>
    </row>
    <row r="248" spans="1:3" ht="15.75" x14ac:dyDescent="0.2">
      <c r="A248" s="6"/>
      <c r="B248" s="7"/>
      <c r="C248" s="7"/>
    </row>
    <row r="249" spans="1:3" ht="15.75" x14ac:dyDescent="0.2">
      <c r="A249" s="6"/>
      <c r="B249" s="7"/>
      <c r="C249" s="7"/>
    </row>
    <row r="250" spans="1:3" ht="15.75" x14ac:dyDescent="0.2">
      <c r="A250" s="6"/>
      <c r="B250" s="7"/>
      <c r="C250" s="7"/>
    </row>
    <row r="251" spans="1:3" ht="15.75" x14ac:dyDescent="0.2">
      <c r="A251" s="6"/>
      <c r="B251" s="7"/>
      <c r="C251" s="7"/>
    </row>
    <row r="252" spans="1:3" ht="15.75" x14ac:dyDescent="0.2">
      <c r="A252" s="6"/>
      <c r="B252" s="7"/>
      <c r="C252" s="7"/>
    </row>
    <row r="253" spans="1:3" ht="15.75" x14ac:dyDescent="0.2">
      <c r="A253" s="6"/>
      <c r="B253" s="7"/>
      <c r="C253" s="7"/>
    </row>
    <row r="254" spans="1:3" ht="15.75" x14ac:dyDescent="0.2">
      <c r="A254" s="6"/>
      <c r="B254" s="7"/>
      <c r="C254" s="7"/>
    </row>
    <row r="255" spans="1:3" ht="15.75" x14ac:dyDescent="0.2">
      <c r="A255" s="6"/>
      <c r="B255" s="7"/>
      <c r="C255" s="7"/>
    </row>
    <row r="256" spans="1:3" ht="15.75" x14ac:dyDescent="0.2">
      <c r="A256" s="6"/>
      <c r="B256" s="7"/>
      <c r="C256" s="7"/>
    </row>
    <row r="257" spans="1:3" ht="15.75" x14ac:dyDescent="0.2">
      <c r="A257" s="6"/>
      <c r="B257" s="7"/>
      <c r="C257" s="7"/>
    </row>
    <row r="258" spans="1:3" ht="15.75" x14ac:dyDescent="0.2">
      <c r="A258" s="6"/>
      <c r="B258" s="7"/>
      <c r="C258" s="7"/>
    </row>
    <row r="259" spans="1:3" ht="15.75" x14ac:dyDescent="0.2">
      <c r="A259" s="6"/>
      <c r="B259" s="7"/>
      <c r="C259" s="7"/>
    </row>
    <row r="260" spans="1:3" ht="15.75" x14ac:dyDescent="0.2">
      <c r="A260" s="6"/>
      <c r="B260" s="7"/>
      <c r="C260" s="7"/>
    </row>
    <row r="261" spans="1:3" ht="15.75" x14ac:dyDescent="0.2">
      <c r="A261" s="6"/>
      <c r="B261" s="7"/>
      <c r="C261" s="7"/>
    </row>
    <row r="262" spans="1:3" ht="15.75" x14ac:dyDescent="0.2">
      <c r="A262" s="6"/>
      <c r="B262" s="7"/>
      <c r="C262" s="7"/>
    </row>
    <row r="263" spans="1:3" ht="15.75" x14ac:dyDescent="0.2">
      <c r="A263" s="6"/>
      <c r="B263" s="7"/>
      <c r="C263" s="7"/>
    </row>
    <row r="264" spans="1:3" ht="15.75" x14ac:dyDescent="0.2">
      <c r="A264" s="6"/>
      <c r="B264" s="7"/>
      <c r="C264" s="7"/>
    </row>
    <row r="265" spans="1:3" ht="15.75" x14ac:dyDescent="0.2">
      <c r="A265" s="6"/>
      <c r="B265" s="7"/>
      <c r="C265" s="7"/>
    </row>
    <row r="266" spans="1:3" ht="15.75" x14ac:dyDescent="0.2">
      <c r="A266" s="6"/>
      <c r="B266" s="7"/>
      <c r="C266" s="7"/>
    </row>
    <row r="267" spans="1:3" ht="15.75" x14ac:dyDescent="0.2">
      <c r="A267" s="6"/>
      <c r="B267" s="7"/>
      <c r="C267" s="7"/>
    </row>
    <row r="268" spans="1:3" ht="15.75" x14ac:dyDescent="0.2">
      <c r="A268" s="6"/>
      <c r="B268" s="7"/>
      <c r="C268" s="7"/>
    </row>
    <row r="269" spans="1:3" ht="15.75" x14ac:dyDescent="0.2">
      <c r="A269" s="6"/>
      <c r="B269" s="7"/>
      <c r="C269" s="7"/>
    </row>
    <row r="270" spans="1:3" ht="15.75" x14ac:dyDescent="0.2">
      <c r="A270" s="6"/>
      <c r="B270" s="7"/>
      <c r="C270" s="7"/>
    </row>
    <row r="271" spans="1:3" ht="15.75" x14ac:dyDescent="0.2">
      <c r="A271" s="6"/>
      <c r="B271" s="7"/>
      <c r="C271" s="7"/>
    </row>
    <row r="272" spans="1:3" ht="15.75" x14ac:dyDescent="0.2">
      <c r="A272" s="6"/>
      <c r="B272" s="7"/>
      <c r="C272" s="7"/>
    </row>
    <row r="273" spans="1:3" ht="15.75" x14ac:dyDescent="0.2">
      <c r="A273" s="6"/>
      <c r="B273" s="7"/>
      <c r="C273" s="7"/>
    </row>
    <row r="274" spans="1:3" ht="15.75" x14ac:dyDescent="0.2">
      <c r="A274" s="6"/>
      <c r="B274" s="7"/>
      <c r="C274" s="7"/>
    </row>
    <row r="275" spans="1:3" ht="15.75" x14ac:dyDescent="0.2">
      <c r="A275" s="6"/>
      <c r="B275" s="7"/>
      <c r="C275" s="7"/>
    </row>
    <row r="276" spans="1:3" ht="15.75" x14ac:dyDescent="0.2">
      <c r="A276" s="6"/>
      <c r="B276" s="7"/>
      <c r="C276" s="7"/>
    </row>
    <row r="277" spans="1:3" ht="15.75" x14ac:dyDescent="0.2">
      <c r="A277" s="6"/>
      <c r="B277" s="7"/>
      <c r="C277" s="7"/>
    </row>
    <row r="278" spans="1:3" ht="15.75" x14ac:dyDescent="0.2">
      <c r="A278" s="6"/>
      <c r="B278" s="7"/>
      <c r="C278" s="7"/>
    </row>
    <row r="279" spans="1:3" ht="15.75" x14ac:dyDescent="0.2">
      <c r="A279" s="6"/>
      <c r="B279" s="7"/>
      <c r="C279" s="7"/>
    </row>
    <row r="280" spans="1:3" ht="15.75" x14ac:dyDescent="0.2">
      <c r="A280" s="6"/>
      <c r="B280" s="7"/>
      <c r="C280" s="7"/>
    </row>
    <row r="281" spans="1:3" ht="15.75" x14ac:dyDescent="0.2">
      <c r="A281" s="6"/>
      <c r="B281" s="7"/>
      <c r="C281" s="7"/>
    </row>
    <row r="282" spans="1:3" ht="15.75" x14ac:dyDescent="0.2">
      <c r="A282" s="6"/>
      <c r="B282" s="7"/>
      <c r="C282" s="7"/>
    </row>
    <row r="283" spans="1:3" ht="15.75" x14ac:dyDescent="0.2">
      <c r="A283" s="6"/>
      <c r="B283" s="7"/>
      <c r="C283" s="7"/>
    </row>
    <row r="284" spans="1:3" ht="15.75" x14ac:dyDescent="0.2">
      <c r="A284" s="6"/>
      <c r="B284" s="7"/>
      <c r="C284" s="7"/>
    </row>
    <row r="285" spans="1:3" ht="15.75" x14ac:dyDescent="0.2">
      <c r="A285" s="6"/>
      <c r="B285" s="7"/>
      <c r="C285" s="7"/>
    </row>
    <row r="286" spans="1:3" ht="15.75" x14ac:dyDescent="0.2">
      <c r="A286" s="6"/>
      <c r="B286" s="7"/>
      <c r="C286" s="7"/>
    </row>
    <row r="287" spans="1:3" ht="15.75" x14ac:dyDescent="0.2">
      <c r="A287" s="6"/>
      <c r="B287" s="7"/>
      <c r="C287" s="7"/>
    </row>
    <row r="288" spans="1:3" ht="15.75" x14ac:dyDescent="0.2">
      <c r="A288" s="6"/>
      <c r="B288" s="7"/>
      <c r="C288" s="7"/>
    </row>
    <row r="289" spans="1:3" ht="15.75" x14ac:dyDescent="0.2">
      <c r="A289" s="6"/>
      <c r="B289" s="7"/>
      <c r="C289" s="7"/>
    </row>
    <row r="290" spans="1:3" ht="15.75" x14ac:dyDescent="0.2">
      <c r="A290" s="6"/>
      <c r="B290" s="7"/>
      <c r="C290" s="7"/>
    </row>
    <row r="291" spans="1:3" ht="15.75" x14ac:dyDescent="0.2">
      <c r="A291" s="6"/>
      <c r="B291" s="7"/>
      <c r="C291" s="7"/>
    </row>
    <row r="292" spans="1:3" ht="15.75" x14ac:dyDescent="0.2">
      <c r="A292" s="6"/>
      <c r="B292" s="7"/>
      <c r="C292" s="7"/>
    </row>
    <row r="293" spans="1:3" ht="15.75" x14ac:dyDescent="0.2">
      <c r="A293" s="6"/>
      <c r="B293" s="7"/>
      <c r="C293" s="7"/>
    </row>
    <row r="294" spans="1:3" ht="15.75" x14ac:dyDescent="0.2">
      <c r="A294" s="6"/>
      <c r="B294" s="7"/>
      <c r="C294" s="7"/>
    </row>
    <row r="295" spans="1:3" ht="15.75" x14ac:dyDescent="0.2">
      <c r="A295" s="6"/>
      <c r="B295" s="7"/>
      <c r="C295" s="7"/>
    </row>
    <row r="296" spans="1:3" ht="15.75" x14ac:dyDescent="0.2">
      <c r="A296" s="6"/>
      <c r="B296" s="7"/>
      <c r="C296" s="7"/>
    </row>
    <row r="297" spans="1:3" ht="15.75" x14ac:dyDescent="0.2">
      <c r="A297" s="6"/>
      <c r="B297" s="7"/>
      <c r="C297" s="7"/>
    </row>
    <row r="298" spans="1:3" ht="15.75" x14ac:dyDescent="0.2">
      <c r="A298" s="6"/>
      <c r="B298" s="7"/>
      <c r="C298" s="7"/>
    </row>
    <row r="299" spans="1:3" ht="15.75" x14ac:dyDescent="0.2">
      <c r="A299" s="6"/>
      <c r="B299" s="7"/>
      <c r="C299" s="7"/>
    </row>
    <row r="300" spans="1:3" ht="15.75" x14ac:dyDescent="0.2">
      <c r="A300" s="6"/>
      <c r="B300" s="7"/>
      <c r="C300" s="7"/>
    </row>
    <row r="301" spans="1:3" ht="15.75" x14ac:dyDescent="0.2">
      <c r="A301" s="6"/>
      <c r="B301" s="7"/>
      <c r="C301" s="7"/>
    </row>
    <row r="302" spans="1:3" ht="15.75" x14ac:dyDescent="0.2">
      <c r="A302" s="6"/>
      <c r="B302" s="7"/>
      <c r="C302" s="7"/>
    </row>
    <row r="303" spans="1:3" ht="15.75" x14ac:dyDescent="0.2">
      <c r="A303" s="6"/>
      <c r="B303" s="7"/>
      <c r="C303" s="7"/>
    </row>
    <row r="304" spans="1:3" ht="15.75" x14ac:dyDescent="0.2">
      <c r="A304" s="6"/>
      <c r="B304" s="7"/>
      <c r="C304" s="7"/>
    </row>
    <row r="305" spans="1:3" ht="15.75" x14ac:dyDescent="0.2">
      <c r="A305" s="6"/>
      <c r="B305" s="7"/>
      <c r="C305" s="7"/>
    </row>
    <row r="306" spans="1:3" ht="15.75" x14ac:dyDescent="0.2">
      <c r="A306" s="6"/>
      <c r="B306" s="7"/>
      <c r="C306" s="7"/>
    </row>
    <row r="307" spans="1:3" ht="15.75" x14ac:dyDescent="0.2">
      <c r="A307" s="6"/>
      <c r="B307" s="7"/>
      <c r="C307" s="7"/>
    </row>
    <row r="308" spans="1:3" ht="15.75" x14ac:dyDescent="0.2">
      <c r="A308" s="6"/>
      <c r="B308" s="7"/>
      <c r="C308" s="7"/>
    </row>
    <row r="309" spans="1:3" ht="15.75" x14ac:dyDescent="0.2">
      <c r="A309" s="6"/>
      <c r="B309" s="7"/>
      <c r="C309" s="7"/>
    </row>
    <row r="310" spans="1:3" ht="15.75" x14ac:dyDescent="0.2">
      <c r="A310" s="6"/>
      <c r="B310" s="7"/>
      <c r="C310" s="7"/>
    </row>
    <row r="311" spans="1:3" ht="15.75" x14ac:dyDescent="0.2">
      <c r="A311" s="6"/>
      <c r="B311" s="7"/>
      <c r="C311" s="7"/>
    </row>
    <row r="312" spans="1:3" ht="15.75" x14ac:dyDescent="0.2">
      <c r="A312" s="6"/>
      <c r="B312" s="7"/>
      <c r="C312" s="7"/>
    </row>
    <row r="313" spans="1:3" ht="15.75" x14ac:dyDescent="0.2">
      <c r="A313" s="6"/>
      <c r="B313" s="7"/>
      <c r="C313" s="7"/>
    </row>
    <row r="314" spans="1:3" ht="15.75" x14ac:dyDescent="0.2">
      <c r="A314" s="6"/>
      <c r="B314" s="7"/>
      <c r="C314" s="7"/>
    </row>
    <row r="315" spans="1:3" ht="15.75" x14ac:dyDescent="0.2">
      <c r="A315" s="6"/>
      <c r="B315" s="7"/>
      <c r="C315" s="7"/>
    </row>
    <row r="316" spans="1:3" ht="15.75" x14ac:dyDescent="0.2">
      <c r="A316" s="6"/>
      <c r="B316" s="7"/>
      <c r="C316" s="7"/>
    </row>
    <row r="317" spans="1:3" ht="15.75" x14ac:dyDescent="0.2">
      <c r="A317" s="6"/>
      <c r="B317" s="7"/>
      <c r="C317" s="7"/>
    </row>
    <row r="318" spans="1:3" ht="15.75" x14ac:dyDescent="0.2">
      <c r="A318" s="6"/>
      <c r="B318" s="7"/>
      <c r="C318" s="7"/>
    </row>
    <row r="319" spans="1:3" ht="15.75" x14ac:dyDescent="0.2">
      <c r="A319" s="6"/>
      <c r="B319" s="7"/>
      <c r="C319" s="7"/>
    </row>
    <row r="320" spans="1:3" ht="15.75" x14ac:dyDescent="0.2">
      <c r="A320" s="6"/>
      <c r="B320" s="7"/>
      <c r="C320" s="7"/>
    </row>
    <row r="321" spans="1:3" ht="15.75" x14ac:dyDescent="0.2">
      <c r="A321" s="6"/>
      <c r="B321" s="7"/>
      <c r="C321" s="7"/>
    </row>
    <row r="322" spans="1:3" ht="15.75" x14ac:dyDescent="0.2">
      <c r="A322" s="6"/>
      <c r="B322" s="7"/>
      <c r="C322" s="7"/>
    </row>
    <row r="323" spans="1:3" ht="15.75" x14ac:dyDescent="0.2">
      <c r="A323" s="6"/>
      <c r="B323" s="7"/>
      <c r="C323" s="7"/>
    </row>
    <row r="324" spans="1:3" ht="15.75" x14ac:dyDescent="0.2">
      <c r="A324" s="6"/>
      <c r="B324" s="7"/>
      <c r="C324" s="7"/>
    </row>
    <row r="325" spans="1:3" ht="15.75" x14ac:dyDescent="0.2">
      <c r="A325" s="6"/>
      <c r="B325" s="7"/>
      <c r="C325" s="7"/>
    </row>
    <row r="326" spans="1:3" ht="15.75" x14ac:dyDescent="0.2">
      <c r="A326" s="6"/>
      <c r="B326" s="7"/>
      <c r="C326" s="7"/>
    </row>
    <row r="327" spans="1:3" ht="15.75" x14ac:dyDescent="0.2">
      <c r="A327" s="6"/>
      <c r="B327" s="7"/>
      <c r="C327" s="7"/>
    </row>
    <row r="328" spans="1:3" ht="15.75" x14ac:dyDescent="0.2">
      <c r="A328" s="6"/>
      <c r="B328" s="7"/>
      <c r="C328" s="7"/>
    </row>
    <row r="329" spans="1:3" ht="15.75" x14ac:dyDescent="0.2">
      <c r="A329" s="6"/>
      <c r="B329" s="7"/>
      <c r="C329" s="7"/>
    </row>
    <row r="330" spans="1:3" ht="15.75" x14ac:dyDescent="0.2">
      <c r="A330" s="6"/>
      <c r="B330" s="7"/>
      <c r="C330" s="7"/>
    </row>
    <row r="331" spans="1:3" ht="15.75" x14ac:dyDescent="0.2">
      <c r="A331" s="6"/>
      <c r="B331" s="7"/>
      <c r="C331" s="7"/>
    </row>
    <row r="332" spans="1:3" ht="15.75" x14ac:dyDescent="0.2">
      <c r="A332" s="6"/>
      <c r="B332" s="7"/>
      <c r="C332" s="7"/>
    </row>
    <row r="333" spans="1:3" ht="15.75" x14ac:dyDescent="0.2">
      <c r="A333" s="6"/>
      <c r="B333" s="7"/>
      <c r="C333" s="7"/>
    </row>
    <row r="334" spans="1:3" ht="15.75" x14ac:dyDescent="0.2">
      <c r="A334" s="6"/>
      <c r="B334" s="7"/>
      <c r="C334" s="7"/>
    </row>
    <row r="335" spans="1:3" ht="15.75" x14ac:dyDescent="0.2">
      <c r="A335" s="6"/>
      <c r="B335" s="7"/>
      <c r="C335" s="7"/>
    </row>
    <row r="336" spans="1:3" ht="15.75" x14ac:dyDescent="0.2">
      <c r="A336" s="6"/>
      <c r="B336" s="7"/>
      <c r="C336" s="7"/>
    </row>
    <row r="337" spans="1:3" ht="15.75" x14ac:dyDescent="0.2">
      <c r="A337" s="6"/>
      <c r="B337" s="7"/>
      <c r="C337" s="7"/>
    </row>
    <row r="338" spans="1:3" ht="15.75" x14ac:dyDescent="0.2">
      <c r="A338" s="6"/>
      <c r="B338" s="7"/>
      <c r="C338" s="7"/>
    </row>
    <row r="339" spans="1:3" ht="15.75" x14ac:dyDescent="0.2">
      <c r="A339" s="6"/>
      <c r="B339" s="7"/>
      <c r="C339" s="7"/>
    </row>
    <row r="340" spans="1:3" ht="15.75" x14ac:dyDescent="0.2">
      <c r="A340" s="6"/>
      <c r="B340" s="7"/>
      <c r="C340" s="7"/>
    </row>
    <row r="341" spans="1:3" ht="15.75" x14ac:dyDescent="0.2">
      <c r="A341" s="6"/>
      <c r="B341" s="7"/>
      <c r="C341" s="7"/>
    </row>
    <row r="342" spans="1:3" ht="15.75" x14ac:dyDescent="0.2">
      <c r="A342" s="6"/>
      <c r="B342" s="7"/>
      <c r="C342" s="7"/>
    </row>
    <row r="343" spans="1:3" ht="15.75" x14ac:dyDescent="0.2">
      <c r="A343" s="6"/>
      <c r="B343" s="7"/>
      <c r="C343" s="7"/>
    </row>
    <row r="344" spans="1:3" ht="15.75" x14ac:dyDescent="0.2">
      <c r="A344" s="6"/>
      <c r="B344" s="7"/>
      <c r="C344" s="7"/>
    </row>
    <row r="345" spans="1:3" ht="15.75" x14ac:dyDescent="0.2">
      <c r="A345" s="6"/>
      <c r="B345" s="7"/>
      <c r="C345" s="7"/>
    </row>
    <row r="346" spans="1:3" ht="15.75" x14ac:dyDescent="0.2">
      <c r="A346" s="6"/>
      <c r="B346" s="7"/>
      <c r="C346" s="7"/>
    </row>
    <row r="347" spans="1:3" ht="15.75" x14ac:dyDescent="0.2">
      <c r="A347" s="6"/>
      <c r="B347" s="7"/>
      <c r="C347" s="7"/>
    </row>
  </sheetData>
  <mergeCells count="9">
    <mergeCell ref="B38:C38"/>
    <mergeCell ref="D38:E38"/>
    <mergeCell ref="A37:E37"/>
    <mergeCell ref="A1:E1"/>
    <mergeCell ref="B2:C2"/>
    <mergeCell ref="D2:E2"/>
    <mergeCell ref="A22:E22"/>
    <mergeCell ref="B23:C23"/>
    <mergeCell ref="D23:E23"/>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Summary</vt:lpstr>
      <vt:lpstr>HVAC 22nd Floor</vt:lpstr>
      <vt:lpstr>HVAC 23rd Floor</vt:lpstr>
      <vt:lpstr>Fire 22nd</vt:lpstr>
      <vt:lpstr>Fire 23rd</vt:lpstr>
      <vt:lpstr>Sheet1</vt:lpstr>
      <vt:lpstr>'HVAC 22nd Floor'!Print_Area</vt:lpstr>
      <vt:lpstr>'HVAC 23rd Floor'!Print_Area</vt:lpstr>
      <vt:lpstr>'HVAC 22nd Floor'!Print_Titles</vt:lpstr>
      <vt:lpstr>'HVAC 23rd Floor'!Print_Titles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Rehan Aslam</cp:lastModifiedBy>
  <cp:lastPrinted>2023-05-29T12:56:06Z</cp:lastPrinted>
  <dcterms:created xsi:type="dcterms:W3CDTF">2023-05-25T05:40:46Z</dcterms:created>
  <dcterms:modified xsi:type="dcterms:W3CDTF">2023-05-31T11:42:03Z</dcterms:modified>
</cp:coreProperties>
</file>