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filterPrivacy="1" defaultThemeVersion="124226"/>
  <xr:revisionPtr revIDLastSave="0" documentId="13_ncr:1_{D9B61544-7807-42E5-B447-081F3360A4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Sheet1!$A$1:$J$72</definedName>
  </definedNames>
  <calcPr calcId="181029"/>
</workbook>
</file>

<file path=xl/calcChain.xml><?xml version="1.0" encoding="utf-8"?>
<calcChain xmlns="http://schemas.openxmlformats.org/spreadsheetml/2006/main">
  <c r="F35" i="1" l="1"/>
  <c r="G35" i="1" s="1"/>
  <c r="J35" i="1" s="1"/>
  <c r="F39" i="1"/>
  <c r="G39" i="1" s="1"/>
  <c r="J39" i="1" s="1"/>
  <c r="F43" i="1"/>
  <c r="G43" i="1" s="1"/>
  <c r="J43" i="1" s="1"/>
  <c r="F44" i="1"/>
  <c r="G44" i="1" s="1"/>
  <c r="J44" i="1" s="1"/>
  <c r="F51" i="1"/>
  <c r="G51" i="1" s="1"/>
  <c r="J51" i="1" s="1"/>
  <c r="F55" i="1"/>
  <c r="G55" i="1" s="1"/>
  <c r="J55" i="1" s="1"/>
  <c r="F59" i="1"/>
  <c r="G59" i="1" s="1"/>
  <c r="J59" i="1" s="1"/>
  <c r="E33" i="1"/>
  <c r="F33" i="1" s="1"/>
  <c r="G33" i="1" s="1"/>
  <c r="J33" i="1" s="1"/>
  <c r="E34" i="1"/>
  <c r="F34" i="1" s="1"/>
  <c r="G34" i="1" s="1"/>
  <c r="J34" i="1" s="1"/>
  <c r="F36" i="1"/>
  <c r="G36" i="1" s="1"/>
  <c r="J36" i="1" s="1"/>
  <c r="F37" i="1"/>
  <c r="G37" i="1" s="1"/>
  <c r="J37" i="1" s="1"/>
  <c r="F38" i="1"/>
  <c r="G38" i="1" s="1"/>
  <c r="J38" i="1" s="1"/>
  <c r="F40" i="1"/>
  <c r="G40" i="1" s="1"/>
  <c r="J40" i="1" s="1"/>
  <c r="F41" i="1"/>
  <c r="G41" i="1" s="1"/>
  <c r="J41" i="1" s="1"/>
  <c r="F42" i="1"/>
  <c r="G42" i="1" s="1"/>
  <c r="J42" i="1" s="1"/>
  <c r="F45" i="1"/>
  <c r="G45" i="1" s="1"/>
  <c r="J45" i="1" s="1"/>
  <c r="F46" i="1"/>
  <c r="G46" i="1" s="1"/>
  <c r="J46" i="1" s="1"/>
  <c r="F47" i="1"/>
  <c r="G47" i="1" s="1"/>
  <c r="J47" i="1" s="1"/>
  <c r="F48" i="1"/>
  <c r="G48" i="1" s="1"/>
  <c r="J48" i="1" s="1"/>
  <c r="F49" i="1"/>
  <c r="G49" i="1" s="1"/>
  <c r="J49" i="1" s="1"/>
  <c r="F50" i="1"/>
  <c r="G50" i="1" s="1"/>
  <c r="J50" i="1" s="1"/>
  <c r="E52" i="1"/>
  <c r="F52" i="1" s="1"/>
  <c r="G52" i="1" s="1"/>
  <c r="J52" i="1" s="1"/>
  <c r="E53" i="1"/>
  <c r="F53" i="1" s="1"/>
  <c r="G53" i="1" s="1"/>
  <c r="J53" i="1" s="1"/>
  <c r="F54" i="1"/>
  <c r="G54" i="1" s="1"/>
  <c r="J54" i="1" s="1"/>
  <c r="F56" i="1"/>
  <c r="G56" i="1" s="1"/>
  <c r="J56" i="1" s="1"/>
  <c r="F57" i="1"/>
  <c r="G57" i="1" s="1"/>
  <c r="J57" i="1" s="1"/>
  <c r="F58" i="1"/>
  <c r="G58" i="1" s="1"/>
  <c r="J58" i="1" s="1"/>
  <c r="E32" i="1"/>
  <c r="F32" i="1" s="1"/>
  <c r="G32" i="1" s="1"/>
  <c r="J32" i="1" s="1"/>
  <c r="J60" i="1" l="1"/>
</calcChain>
</file>

<file path=xl/sharedStrings.xml><?xml version="1.0" encoding="utf-8"?>
<sst xmlns="http://schemas.openxmlformats.org/spreadsheetml/2006/main" count="74" uniqueCount="50">
  <si>
    <t>S. #</t>
  </si>
  <si>
    <t>Description</t>
  </si>
  <si>
    <t>Unit</t>
  </si>
  <si>
    <t>Qty</t>
  </si>
  <si>
    <t>Amount</t>
  </si>
  <si>
    <t>Total Amount Rs.</t>
  </si>
  <si>
    <t>For PIONEER ENGINEERING SERVICES.</t>
  </si>
  <si>
    <t>Material Rate</t>
  </si>
  <si>
    <t>OPT 25%</t>
  </si>
  <si>
    <t>Labour Rate</t>
  </si>
  <si>
    <t>Project: ENGRO - THF Karachi</t>
  </si>
  <si>
    <t>Attn: Mr. Sheikh Ibetehaj</t>
  </si>
  <si>
    <t>Note:  Please add Your margin on above variation.</t>
  </si>
  <si>
    <t>M/S National Engineers Co</t>
  </si>
  <si>
    <t>Wastage 10%</t>
  </si>
  <si>
    <t>Variation Order No 3</t>
  </si>
  <si>
    <t>upvc Pipe 110mm</t>
  </si>
  <si>
    <t>upvc pipe 75mm</t>
  </si>
  <si>
    <t>upvc pipe 50mm</t>
  </si>
  <si>
    <t>upvc yee 110mm</t>
  </si>
  <si>
    <t>upvc tee 110X50 mm</t>
  </si>
  <si>
    <t>upvc soket 110mm</t>
  </si>
  <si>
    <t>upvc elbow 110X45°</t>
  </si>
  <si>
    <t>upvc elbow 110X90°</t>
  </si>
  <si>
    <t>upvc Ptrap 110mm</t>
  </si>
  <si>
    <t>upvc end cap 110mm</t>
  </si>
  <si>
    <t>upvc tee 50mm</t>
  </si>
  <si>
    <t>upvc elbow 50mm</t>
  </si>
  <si>
    <t>upvc elbow 50X45°</t>
  </si>
  <si>
    <t>upvc soket 50mm</t>
  </si>
  <si>
    <t>upvc tee 75X50mm</t>
  </si>
  <si>
    <t>upvc yee 75mm</t>
  </si>
  <si>
    <t>upvc elbow 75X45°</t>
  </si>
  <si>
    <t>upvc end cap 75mm</t>
  </si>
  <si>
    <t>Solution 450 ml</t>
  </si>
  <si>
    <t>Rft</t>
  </si>
  <si>
    <t>nos</t>
  </si>
  <si>
    <t>PPRC pipe 25mm</t>
  </si>
  <si>
    <t>PPRC elbow 25mm</t>
  </si>
  <si>
    <t>PPRC tee 25mm</t>
  </si>
  <si>
    <t>PPRC F thread elbow 25X1/2</t>
  </si>
  <si>
    <t>rft</t>
  </si>
  <si>
    <t>Variation order for UPVC &amp; PPRC Pipe with fittings - ENGRO - THF Karachi</t>
  </si>
  <si>
    <t>UPVC PIPE &amp; Fittings</t>
  </si>
  <si>
    <t>Total Rate</t>
  </si>
  <si>
    <t>Multi floor drain 110X75X50</t>
  </si>
  <si>
    <t>PPRC socket 25mm</t>
  </si>
  <si>
    <t>PPRC dead plug</t>
  </si>
  <si>
    <t>Teflon tape</t>
  </si>
  <si>
    <t>PPRC PIPE &amp; Fittings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</si>
</sst>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1" applyNumberFormat="1" applyFont="1" applyAlignment="1">
      <alignment vertical="center"/>
    </xf>
    <xf numFmtId="0" fontId="5" fillId="0" borderId="1" xfId="0" applyFont="1" applyBorder="1" applyAlignment="1">
      <alignment horizontal="justify" vertical="center" wrapText="1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right" vertical="center"/>
    </xf>
    <xf numFmtId="164" fontId="6" fillId="0" borderId="1" xfId="1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164" fontId="3" fillId="0" borderId="0" xfId="1" applyNumberFormat="1" applyFont="1" applyAlignment="1">
      <alignment vertical="center"/>
    </xf>
    <xf numFmtId="0" fontId="8" fillId="0" borderId="0" xfId="0" applyFont="1" applyAlignment="1">
      <alignment horizontal="left"/>
    </xf>
    <xf numFmtId="0" fontId="8" fillId="0" borderId="0" xfId="0" applyFont="1"/>
    <xf numFmtId="164" fontId="7" fillId="0" borderId="2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164" fontId="4" fillId="0" borderId="3" xfId="1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justify" vertical="center" wrapText="1"/>
    </xf>
    <xf numFmtId="164" fontId="6" fillId="0" borderId="3" xfId="1" applyNumberFormat="1" applyFont="1" applyBorder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1784350</xdr:colOff>
      <xdr:row>0</xdr:row>
      <xdr:rowOff>0</xdr:rowOff>
    </xdr:from>
    <xdr:to>
      <xdr:col>6</xdr:col>
      <xdr:colOff>41275</xdr:colOff>
      <xdr:row>5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5350" y="0"/>
          <a:ext cx="2314575" cy="1123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222250</xdr:colOff>
      <xdr:row>67</xdr:row>
      <xdr:rowOff>229870</xdr:rowOff>
    </xdr:from>
    <xdr:to>
      <xdr:col>1</xdr:col>
      <xdr:colOff>596265</xdr:colOff>
      <xdr:row>71</xdr:row>
      <xdr:rowOff>47575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2250" y="9357995"/>
          <a:ext cx="755015" cy="611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200025</xdr:colOff>
      <xdr:row>18</xdr:row>
      <xdr:rowOff>9525</xdr:rowOff>
    </xdr:from>
    <xdr:to>
      <xdr:col>21</xdr:col>
      <xdr:colOff>515160</xdr:colOff>
      <xdr:row>47</xdr:row>
      <xdr:rowOff>143863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09B6EF-43AA-1930-938A-CE22F6D21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2900" y="1752600"/>
          <a:ext cx="5801535" cy="70780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J70"/>
  <sheetViews>
    <sheetView tabSelected="1" topLeftCell="A38" zoomScaleNormal="100" workbookViewId="0">
      <selection activeCell="M59" sqref="M59"/>
    </sheetView>
  </sheetViews>
  <sheetFormatPr defaultRowHeight="15" x14ac:dyDescent="0.25"/>
  <cols>
    <col min="1" max="1" width="5.7109375" style="1" customWidth="1"/>
    <col min="2" max="2" width="25.7109375" customWidth="1"/>
    <col min="3" max="3" width="9.85546875" style="1" customWidth="1"/>
    <col min="4" max="4" width="8.5703125" style="1" customWidth="1"/>
    <col min="5" max="5" width="8" style="1" customWidth="1"/>
    <col min="6" max="7" width="7.7109375" style="1" customWidth="1"/>
    <col min="8" max="8" width="6.140625" style="1" customWidth="1"/>
    <col min="9" max="9" width="6" style="1" customWidth="1"/>
    <col min="10" max="10" width="12.7109375" style="2" customWidth="1"/>
  </cols>
  <sheetData>
    <row r="7" ht="6" customHeight="1" x14ac:dyDescent="0.25"/>
    <row r="8" ht="3.75" customHeight="1" x14ac:dyDescent="0.25"/>
    <row r="9" ht="3.75" customHeight="1" x14ac:dyDescent="0.25"/>
    <row r="10" ht="3.75" customHeight="1" x14ac:dyDescent="0.25"/>
    <row r="11" ht="3.75" customHeight="1" x14ac:dyDescent="0.25"/>
    <row r="12" ht="3.75" customHeight="1" x14ac:dyDescent="0.25"/>
    <row r="13" ht="3.75" customHeight="1" x14ac:dyDescent="0.25"/>
    <row r="14" ht="3.75" customHeight="1" x14ac:dyDescent="0.25"/>
    <row r="15" ht="3.75" customHeight="1" x14ac:dyDescent="0.25"/>
    <row r="16" ht="3.75" customHeight="1" x14ac:dyDescent="0.25"/>
    <row r="17" spans="1:10" ht="3.75" customHeight="1" x14ac:dyDescent="0.25"/>
    <row r="18" spans="1:10" ht="3.75" customHeight="1" x14ac:dyDescent="0.25"/>
    <row r="19" spans="1:10" s="23" customFormat="1" ht="15.75" x14ac:dyDescent="0.25">
      <c r="A19" s="27" t="s">
        <v>13</v>
      </c>
      <c r="B19" s="27"/>
      <c r="F19" s="22"/>
      <c r="G19" s="22"/>
      <c r="H19" s="22"/>
      <c r="I19" s="22"/>
      <c r="J19" s="5">
        <v>45220</v>
      </c>
    </row>
    <row r="20" spans="1:10" s="23" customFormat="1" ht="15.75" x14ac:dyDescent="0.25">
      <c r="A20" s="27" t="s">
        <v>10</v>
      </c>
      <c r="B20" s="27"/>
      <c r="F20" s="22"/>
      <c r="G20" s="22"/>
      <c r="H20" s="22"/>
      <c r="I20" s="22"/>
      <c r="J20" s="2"/>
    </row>
    <row r="21" spans="1:10" s="23" customFormat="1" ht="15.75" x14ac:dyDescent="0.25">
      <c r="A21" s="27" t="s">
        <v>15</v>
      </c>
      <c r="B21" s="27"/>
      <c r="F21" s="22"/>
      <c r="G21" s="22"/>
      <c r="H21" s="22"/>
      <c r="I21" s="22"/>
      <c r="J21" s="2"/>
    </row>
    <row r="23" spans="1:10" x14ac:dyDescent="0.25">
      <c r="A23" s="3"/>
      <c r="B23" s="3"/>
    </row>
    <row r="24" spans="1:10" x14ac:dyDescent="0.25">
      <c r="A24" s="3"/>
      <c r="B24" s="3"/>
    </row>
    <row r="25" spans="1:10" ht="18.75" customHeight="1" x14ac:dyDescent="0.35">
      <c r="A25" s="33" t="s">
        <v>11</v>
      </c>
      <c r="B25" s="33"/>
      <c r="C25" s="33"/>
      <c r="D25" s="33"/>
      <c r="E25" s="33"/>
      <c r="F25" s="33"/>
      <c r="G25" s="33"/>
      <c r="H25" s="33"/>
      <c r="I25" s="33"/>
      <c r="J25" s="33"/>
    </row>
    <row r="26" spans="1:10" ht="4.5" customHeight="1" x14ac:dyDescent="0.35">
      <c r="A26" s="36"/>
      <c r="B26" s="36"/>
      <c r="C26" s="36"/>
      <c r="D26" s="36"/>
      <c r="E26" s="36"/>
      <c r="F26" s="36"/>
      <c r="G26" s="36"/>
      <c r="H26" s="36"/>
      <c r="I26" s="36"/>
      <c r="J26" s="36"/>
    </row>
    <row r="27" spans="1:10" ht="3" customHeight="1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</row>
    <row r="28" spans="1:10" ht="50.25" customHeight="1" x14ac:dyDescent="0.25">
      <c r="A28" s="34" t="s">
        <v>42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2" customHeight="1" x14ac:dyDescent="0.25"/>
    <row r="30" spans="1:10" ht="38.25" x14ac:dyDescent="0.25">
      <c r="A30" s="19" t="s">
        <v>0</v>
      </c>
      <c r="B30" s="19" t="s">
        <v>1</v>
      </c>
      <c r="C30" s="20" t="s">
        <v>7</v>
      </c>
      <c r="D30" s="20" t="s">
        <v>9</v>
      </c>
      <c r="E30" s="32" t="s">
        <v>14</v>
      </c>
      <c r="F30" s="20" t="s">
        <v>8</v>
      </c>
      <c r="G30" s="20" t="s">
        <v>44</v>
      </c>
      <c r="H30" s="19" t="s">
        <v>2</v>
      </c>
      <c r="I30" s="19" t="s">
        <v>3</v>
      </c>
      <c r="J30" s="21" t="s">
        <v>4</v>
      </c>
    </row>
    <row r="31" spans="1:10" x14ac:dyDescent="0.25">
      <c r="A31" s="19"/>
      <c r="B31" s="31" t="s">
        <v>43</v>
      </c>
      <c r="C31" s="20"/>
      <c r="D31" s="20"/>
      <c r="E31" s="20"/>
      <c r="F31" s="20"/>
      <c r="G31" s="20"/>
      <c r="H31" s="19"/>
      <c r="I31" s="19"/>
      <c r="J31" s="21"/>
    </row>
    <row r="32" spans="1:10" s="4" customFormat="1" ht="18.75" x14ac:dyDescent="0.3">
      <c r="A32" s="7">
        <v>1</v>
      </c>
      <c r="B32" s="6" t="s">
        <v>16</v>
      </c>
      <c r="C32" s="8">
        <v>855</v>
      </c>
      <c r="D32" s="30">
        <v>300</v>
      </c>
      <c r="E32" s="8">
        <f>C32*10%</f>
        <v>85.5</v>
      </c>
      <c r="F32" s="9">
        <f>(C32+D32+E32)*25%</f>
        <v>310.125</v>
      </c>
      <c r="G32" s="9">
        <f>F32+E32+D32+C32</f>
        <v>1550.625</v>
      </c>
      <c r="H32" s="7" t="s">
        <v>35</v>
      </c>
      <c r="I32" s="7">
        <v>85</v>
      </c>
      <c r="J32" s="8">
        <f>I32*G32</f>
        <v>131803.125</v>
      </c>
    </row>
    <row r="33" spans="1:10" s="4" customFormat="1" ht="18.75" x14ac:dyDescent="0.3">
      <c r="A33" s="28">
        <v>2</v>
      </c>
      <c r="B33" s="29" t="s">
        <v>17</v>
      </c>
      <c r="C33" s="30">
        <v>565</v>
      </c>
      <c r="D33" s="30">
        <v>250</v>
      </c>
      <c r="E33" s="8">
        <f t="shared" ref="E33:E53" si="0">C33*10%</f>
        <v>56.5</v>
      </c>
      <c r="F33" s="9">
        <f t="shared" ref="F33:F59" si="1">(C33+D33+E33)*25%</f>
        <v>217.875</v>
      </c>
      <c r="G33" s="9">
        <f t="shared" ref="G33:G59" si="2">F33+E33+D33+C33</f>
        <v>1089.375</v>
      </c>
      <c r="H33" s="28" t="s">
        <v>35</v>
      </c>
      <c r="I33" s="28">
        <v>65</v>
      </c>
      <c r="J33" s="8">
        <f t="shared" ref="J33:J59" si="3">I33*G33</f>
        <v>70809.375</v>
      </c>
    </row>
    <row r="34" spans="1:10" s="4" customFormat="1" ht="18.75" x14ac:dyDescent="0.3">
      <c r="A34" s="7">
        <v>3</v>
      </c>
      <c r="B34" s="29" t="s">
        <v>18</v>
      </c>
      <c r="C34" s="30">
        <v>350</v>
      </c>
      <c r="D34" s="30">
        <v>200</v>
      </c>
      <c r="E34" s="8">
        <f t="shared" si="0"/>
        <v>35</v>
      </c>
      <c r="F34" s="9">
        <f t="shared" si="1"/>
        <v>146.25</v>
      </c>
      <c r="G34" s="9">
        <f t="shared" si="2"/>
        <v>731.25</v>
      </c>
      <c r="H34" s="28" t="s">
        <v>35</v>
      </c>
      <c r="I34" s="28">
        <v>75</v>
      </c>
      <c r="J34" s="8">
        <f t="shared" si="3"/>
        <v>54843.75</v>
      </c>
    </row>
    <row r="35" spans="1:10" s="4" customFormat="1" ht="18.75" x14ac:dyDescent="0.3">
      <c r="A35" s="28">
        <v>4</v>
      </c>
      <c r="B35" s="29" t="s">
        <v>19</v>
      </c>
      <c r="C35" s="30">
        <v>3025</v>
      </c>
      <c r="D35" s="30">
        <v>152</v>
      </c>
      <c r="E35" s="8">
        <v>0</v>
      </c>
      <c r="F35" s="9">
        <f t="shared" si="1"/>
        <v>794.25</v>
      </c>
      <c r="G35" s="9">
        <f t="shared" si="2"/>
        <v>3971.25</v>
      </c>
      <c r="H35" s="28" t="s">
        <v>36</v>
      </c>
      <c r="I35" s="28">
        <v>8</v>
      </c>
      <c r="J35" s="8">
        <f t="shared" si="3"/>
        <v>31770</v>
      </c>
    </row>
    <row r="36" spans="1:10" s="4" customFormat="1" ht="18.75" x14ac:dyDescent="0.3">
      <c r="A36" s="7">
        <v>5</v>
      </c>
      <c r="B36" s="29" t="s">
        <v>20</v>
      </c>
      <c r="C36" s="30">
        <v>3180</v>
      </c>
      <c r="D36" s="30">
        <v>80</v>
      </c>
      <c r="E36" s="8">
        <v>0</v>
      </c>
      <c r="F36" s="9">
        <f t="shared" si="1"/>
        <v>815</v>
      </c>
      <c r="G36" s="9">
        <f t="shared" si="2"/>
        <v>4075</v>
      </c>
      <c r="H36" s="28" t="s">
        <v>36</v>
      </c>
      <c r="I36" s="28">
        <v>7</v>
      </c>
      <c r="J36" s="8">
        <f t="shared" si="3"/>
        <v>28525</v>
      </c>
    </row>
    <row r="37" spans="1:10" s="4" customFormat="1" ht="18.75" x14ac:dyDescent="0.3">
      <c r="A37" s="28">
        <v>6</v>
      </c>
      <c r="B37" s="29" t="s">
        <v>21</v>
      </c>
      <c r="C37" s="30">
        <v>990</v>
      </c>
      <c r="D37" s="30">
        <v>80</v>
      </c>
      <c r="E37" s="8">
        <v>0</v>
      </c>
      <c r="F37" s="9">
        <f t="shared" si="1"/>
        <v>267.5</v>
      </c>
      <c r="G37" s="9">
        <f t="shared" si="2"/>
        <v>1337.5</v>
      </c>
      <c r="H37" s="28" t="s">
        <v>36</v>
      </c>
      <c r="I37" s="28">
        <v>8</v>
      </c>
      <c r="J37" s="8">
        <f t="shared" si="3"/>
        <v>10700</v>
      </c>
    </row>
    <row r="38" spans="1:10" s="4" customFormat="1" ht="18.75" x14ac:dyDescent="0.3">
      <c r="A38" s="7">
        <v>7</v>
      </c>
      <c r="B38" s="29" t="s">
        <v>22</v>
      </c>
      <c r="C38" s="30">
        <v>1650</v>
      </c>
      <c r="D38" s="30">
        <v>80</v>
      </c>
      <c r="E38" s="8">
        <v>0</v>
      </c>
      <c r="F38" s="9">
        <f t="shared" si="1"/>
        <v>432.5</v>
      </c>
      <c r="G38" s="9">
        <f t="shared" si="2"/>
        <v>2162.5</v>
      </c>
      <c r="H38" s="28" t="s">
        <v>36</v>
      </c>
      <c r="I38" s="28">
        <v>10</v>
      </c>
      <c r="J38" s="8">
        <f t="shared" si="3"/>
        <v>21625</v>
      </c>
    </row>
    <row r="39" spans="1:10" s="4" customFormat="1" ht="18.75" x14ac:dyDescent="0.3">
      <c r="A39" s="28">
        <v>8</v>
      </c>
      <c r="B39" s="29" t="s">
        <v>23</v>
      </c>
      <c r="C39" s="30">
        <v>2100</v>
      </c>
      <c r="D39" s="30">
        <v>80</v>
      </c>
      <c r="E39" s="8">
        <v>0</v>
      </c>
      <c r="F39" s="9">
        <f t="shared" si="1"/>
        <v>545</v>
      </c>
      <c r="G39" s="9">
        <f t="shared" si="2"/>
        <v>2725</v>
      </c>
      <c r="H39" s="28" t="s">
        <v>36</v>
      </c>
      <c r="I39" s="28">
        <v>7</v>
      </c>
      <c r="J39" s="8">
        <f t="shared" si="3"/>
        <v>19075</v>
      </c>
    </row>
    <row r="40" spans="1:10" s="4" customFormat="1" ht="18.75" x14ac:dyDescent="0.3">
      <c r="A40" s="7">
        <v>9</v>
      </c>
      <c r="B40" s="29" t="s">
        <v>24</v>
      </c>
      <c r="C40" s="30">
        <v>4990</v>
      </c>
      <c r="D40" s="30">
        <v>500</v>
      </c>
      <c r="E40" s="8">
        <v>0</v>
      </c>
      <c r="F40" s="9">
        <f t="shared" si="1"/>
        <v>1372.5</v>
      </c>
      <c r="G40" s="9">
        <f t="shared" si="2"/>
        <v>6862.5</v>
      </c>
      <c r="H40" s="28" t="s">
        <v>36</v>
      </c>
      <c r="I40" s="28">
        <v>1</v>
      </c>
      <c r="J40" s="8">
        <f t="shared" si="3"/>
        <v>6862.5</v>
      </c>
    </row>
    <row r="41" spans="1:10" s="4" customFormat="1" ht="18.75" x14ac:dyDescent="0.3">
      <c r="A41" s="28">
        <v>10</v>
      </c>
      <c r="B41" s="29" t="s">
        <v>25</v>
      </c>
      <c r="C41" s="30">
        <v>845</v>
      </c>
      <c r="D41" s="30">
        <v>80</v>
      </c>
      <c r="E41" s="8">
        <v>0</v>
      </c>
      <c r="F41" s="9">
        <f t="shared" si="1"/>
        <v>231.25</v>
      </c>
      <c r="G41" s="9">
        <f t="shared" si="2"/>
        <v>1156.25</v>
      </c>
      <c r="H41" s="28" t="s">
        <v>36</v>
      </c>
      <c r="I41" s="28">
        <v>15</v>
      </c>
      <c r="J41" s="8">
        <f t="shared" si="3"/>
        <v>17343.75</v>
      </c>
    </row>
    <row r="42" spans="1:10" s="4" customFormat="1" ht="31.5" x14ac:dyDescent="0.3">
      <c r="A42" s="7">
        <v>11</v>
      </c>
      <c r="B42" s="29" t="s">
        <v>45</v>
      </c>
      <c r="C42" s="30">
        <v>3300</v>
      </c>
      <c r="D42" s="30">
        <v>300</v>
      </c>
      <c r="E42" s="8">
        <v>0</v>
      </c>
      <c r="F42" s="9">
        <f t="shared" si="1"/>
        <v>900</v>
      </c>
      <c r="G42" s="9">
        <f t="shared" si="2"/>
        <v>4500</v>
      </c>
      <c r="H42" s="28" t="s">
        <v>36</v>
      </c>
      <c r="I42" s="28">
        <v>6</v>
      </c>
      <c r="J42" s="8">
        <f t="shared" si="3"/>
        <v>27000</v>
      </c>
    </row>
    <row r="43" spans="1:10" s="4" customFormat="1" ht="18.75" x14ac:dyDescent="0.3">
      <c r="A43" s="28">
        <v>12</v>
      </c>
      <c r="B43" s="29" t="s">
        <v>26</v>
      </c>
      <c r="C43" s="30">
        <v>820</v>
      </c>
      <c r="D43" s="30">
        <v>100</v>
      </c>
      <c r="E43" s="8">
        <v>0</v>
      </c>
      <c r="F43" s="9">
        <f t="shared" si="1"/>
        <v>230</v>
      </c>
      <c r="G43" s="9">
        <f t="shared" si="2"/>
        <v>1150</v>
      </c>
      <c r="H43" s="28" t="s">
        <v>36</v>
      </c>
      <c r="I43" s="28">
        <v>8</v>
      </c>
      <c r="J43" s="8">
        <f t="shared" si="3"/>
        <v>9200</v>
      </c>
    </row>
    <row r="44" spans="1:10" s="4" customFormat="1" ht="18.75" x14ac:dyDescent="0.3">
      <c r="A44" s="7">
        <v>13</v>
      </c>
      <c r="B44" s="29" t="s">
        <v>27</v>
      </c>
      <c r="C44" s="30">
        <v>530</v>
      </c>
      <c r="D44" s="30">
        <v>100</v>
      </c>
      <c r="E44" s="8">
        <v>0</v>
      </c>
      <c r="F44" s="9">
        <f t="shared" si="1"/>
        <v>157.5</v>
      </c>
      <c r="G44" s="9">
        <f t="shared" si="2"/>
        <v>787.5</v>
      </c>
      <c r="H44" s="28" t="s">
        <v>36</v>
      </c>
      <c r="I44" s="28">
        <v>12</v>
      </c>
      <c r="J44" s="8">
        <f t="shared" si="3"/>
        <v>9450</v>
      </c>
    </row>
    <row r="45" spans="1:10" s="4" customFormat="1" ht="18.75" x14ac:dyDescent="0.3">
      <c r="A45" s="28">
        <v>14</v>
      </c>
      <c r="B45" s="29" t="s">
        <v>28</v>
      </c>
      <c r="C45" s="30">
        <v>380</v>
      </c>
      <c r="D45" s="30">
        <v>80</v>
      </c>
      <c r="E45" s="8">
        <v>0</v>
      </c>
      <c r="F45" s="9">
        <f t="shared" si="1"/>
        <v>115</v>
      </c>
      <c r="G45" s="9">
        <f t="shared" si="2"/>
        <v>575</v>
      </c>
      <c r="H45" s="28" t="s">
        <v>36</v>
      </c>
      <c r="I45" s="28">
        <v>4</v>
      </c>
      <c r="J45" s="8">
        <f t="shared" si="3"/>
        <v>2300</v>
      </c>
    </row>
    <row r="46" spans="1:10" s="4" customFormat="1" ht="18.75" x14ac:dyDescent="0.3">
      <c r="A46" s="7">
        <v>15</v>
      </c>
      <c r="B46" s="29" t="s">
        <v>29</v>
      </c>
      <c r="C46" s="30">
        <v>210</v>
      </c>
      <c r="D46" s="30">
        <v>80</v>
      </c>
      <c r="E46" s="8">
        <v>0</v>
      </c>
      <c r="F46" s="9">
        <f t="shared" si="1"/>
        <v>72.5</v>
      </c>
      <c r="G46" s="9">
        <f t="shared" si="2"/>
        <v>362.5</v>
      </c>
      <c r="H46" s="28" t="s">
        <v>36</v>
      </c>
      <c r="I46" s="28">
        <v>4</v>
      </c>
      <c r="J46" s="8">
        <f t="shared" si="3"/>
        <v>1450</v>
      </c>
    </row>
    <row r="47" spans="1:10" s="4" customFormat="1" ht="18.75" x14ac:dyDescent="0.3">
      <c r="A47" s="28">
        <v>16</v>
      </c>
      <c r="B47" s="29" t="s">
        <v>30</v>
      </c>
      <c r="C47" s="30">
        <v>2200</v>
      </c>
      <c r="D47" s="30">
        <v>150</v>
      </c>
      <c r="E47" s="8">
        <v>0</v>
      </c>
      <c r="F47" s="9">
        <f t="shared" si="1"/>
        <v>587.5</v>
      </c>
      <c r="G47" s="9">
        <f t="shared" si="2"/>
        <v>2937.5</v>
      </c>
      <c r="H47" s="28" t="s">
        <v>36</v>
      </c>
      <c r="I47" s="28">
        <v>2</v>
      </c>
      <c r="J47" s="8">
        <f t="shared" si="3"/>
        <v>5875</v>
      </c>
    </row>
    <row r="48" spans="1:10" s="4" customFormat="1" ht="18.75" x14ac:dyDescent="0.3">
      <c r="A48" s="7">
        <v>17</v>
      </c>
      <c r="B48" s="29" t="s">
        <v>31</v>
      </c>
      <c r="C48" s="30">
        <v>1730</v>
      </c>
      <c r="D48" s="30">
        <v>150</v>
      </c>
      <c r="E48" s="8">
        <v>0</v>
      </c>
      <c r="F48" s="9">
        <f t="shared" si="1"/>
        <v>470</v>
      </c>
      <c r="G48" s="9">
        <f t="shared" si="2"/>
        <v>2350</v>
      </c>
      <c r="H48" s="28" t="s">
        <v>36</v>
      </c>
      <c r="I48" s="28">
        <v>6</v>
      </c>
      <c r="J48" s="8">
        <f t="shared" si="3"/>
        <v>14100</v>
      </c>
    </row>
    <row r="49" spans="1:10" s="4" customFormat="1" ht="18.75" x14ac:dyDescent="0.3">
      <c r="A49" s="28">
        <v>18</v>
      </c>
      <c r="B49" s="29" t="s">
        <v>32</v>
      </c>
      <c r="C49" s="30">
        <v>875</v>
      </c>
      <c r="D49" s="30">
        <v>80</v>
      </c>
      <c r="E49" s="8">
        <v>0</v>
      </c>
      <c r="F49" s="9">
        <f t="shared" si="1"/>
        <v>238.75</v>
      </c>
      <c r="G49" s="9">
        <f t="shared" si="2"/>
        <v>1193.75</v>
      </c>
      <c r="H49" s="28" t="s">
        <v>36</v>
      </c>
      <c r="I49" s="28">
        <v>9</v>
      </c>
      <c r="J49" s="8">
        <f t="shared" si="3"/>
        <v>10743.75</v>
      </c>
    </row>
    <row r="50" spans="1:10" s="4" customFormat="1" ht="18.75" x14ac:dyDescent="0.3">
      <c r="A50" s="7">
        <v>19</v>
      </c>
      <c r="B50" s="29" t="s">
        <v>33</v>
      </c>
      <c r="C50" s="30">
        <v>395</v>
      </c>
      <c r="D50" s="30">
        <v>80</v>
      </c>
      <c r="E50" s="8">
        <v>0</v>
      </c>
      <c r="F50" s="9">
        <f t="shared" si="1"/>
        <v>118.75</v>
      </c>
      <c r="G50" s="9">
        <f t="shared" si="2"/>
        <v>593.75</v>
      </c>
      <c r="H50" s="28" t="s">
        <v>36</v>
      </c>
      <c r="I50" s="28">
        <v>2</v>
      </c>
      <c r="J50" s="8">
        <f t="shared" si="3"/>
        <v>1187.5</v>
      </c>
    </row>
    <row r="51" spans="1:10" s="4" customFormat="1" ht="18.75" x14ac:dyDescent="0.3">
      <c r="A51" s="7">
        <v>20</v>
      </c>
      <c r="B51" s="6" t="s">
        <v>34</v>
      </c>
      <c r="C51" s="8">
        <v>840</v>
      </c>
      <c r="D51" s="8">
        <v>80</v>
      </c>
      <c r="E51" s="8">
        <v>0</v>
      </c>
      <c r="F51" s="9">
        <f t="shared" si="1"/>
        <v>230</v>
      </c>
      <c r="G51" s="9">
        <f t="shared" si="2"/>
        <v>1150</v>
      </c>
      <c r="H51" s="7" t="s">
        <v>36</v>
      </c>
      <c r="I51" s="7">
        <v>5</v>
      </c>
      <c r="J51" s="8">
        <f t="shared" si="3"/>
        <v>5750</v>
      </c>
    </row>
    <row r="52" spans="1:10" ht="15.75" x14ac:dyDescent="0.25">
      <c r="A52" s="19"/>
      <c r="B52" s="31" t="s">
        <v>49</v>
      </c>
      <c r="C52" s="20"/>
      <c r="D52" s="20"/>
      <c r="E52" s="8">
        <f t="shared" si="0"/>
        <v>0</v>
      </c>
      <c r="F52" s="9">
        <f t="shared" si="1"/>
        <v>0</v>
      </c>
      <c r="G52" s="9">
        <f t="shared" si="2"/>
        <v>0</v>
      </c>
      <c r="H52" s="19"/>
      <c r="I52" s="19"/>
      <c r="J52" s="8">
        <f t="shared" si="3"/>
        <v>0</v>
      </c>
    </row>
    <row r="53" spans="1:10" s="4" customFormat="1" ht="18.75" x14ac:dyDescent="0.3">
      <c r="A53" s="28">
        <v>1</v>
      </c>
      <c r="B53" s="29" t="s">
        <v>37</v>
      </c>
      <c r="C53" s="30">
        <v>198</v>
      </c>
      <c r="D53" s="30">
        <v>130</v>
      </c>
      <c r="E53" s="8">
        <f t="shared" si="0"/>
        <v>19.8</v>
      </c>
      <c r="F53" s="9">
        <f t="shared" si="1"/>
        <v>86.95</v>
      </c>
      <c r="G53" s="9">
        <f t="shared" si="2"/>
        <v>434.75</v>
      </c>
      <c r="H53" s="28" t="s">
        <v>41</v>
      </c>
      <c r="I53" s="28">
        <v>95</v>
      </c>
      <c r="J53" s="8">
        <f t="shared" si="3"/>
        <v>41301.25</v>
      </c>
    </row>
    <row r="54" spans="1:10" s="4" customFormat="1" ht="18.75" x14ac:dyDescent="0.3">
      <c r="A54" s="28">
        <v>2</v>
      </c>
      <c r="B54" s="29" t="s">
        <v>38</v>
      </c>
      <c r="C54" s="30">
        <v>188</v>
      </c>
      <c r="D54" s="30">
        <v>50</v>
      </c>
      <c r="E54" s="8">
        <v>0</v>
      </c>
      <c r="F54" s="9">
        <f t="shared" si="1"/>
        <v>59.5</v>
      </c>
      <c r="G54" s="9">
        <f t="shared" si="2"/>
        <v>297.5</v>
      </c>
      <c r="H54" s="28" t="s">
        <v>36</v>
      </c>
      <c r="I54" s="28">
        <v>30</v>
      </c>
      <c r="J54" s="8">
        <f t="shared" si="3"/>
        <v>8925</v>
      </c>
    </row>
    <row r="55" spans="1:10" s="4" customFormat="1" ht="18.75" x14ac:dyDescent="0.3">
      <c r="A55" s="28">
        <v>3</v>
      </c>
      <c r="B55" s="29" t="s">
        <v>39</v>
      </c>
      <c r="C55" s="30">
        <v>325</v>
      </c>
      <c r="D55" s="30">
        <v>50</v>
      </c>
      <c r="E55" s="8">
        <v>0</v>
      </c>
      <c r="F55" s="9">
        <f t="shared" si="1"/>
        <v>93.75</v>
      </c>
      <c r="G55" s="9">
        <f t="shared" si="2"/>
        <v>468.75</v>
      </c>
      <c r="H55" s="28" t="s">
        <v>36</v>
      </c>
      <c r="I55" s="28">
        <v>9</v>
      </c>
      <c r="J55" s="8">
        <f t="shared" si="3"/>
        <v>4218.75</v>
      </c>
    </row>
    <row r="56" spans="1:10" s="4" customFormat="1" ht="31.5" x14ac:dyDescent="0.3">
      <c r="A56" s="28">
        <v>4</v>
      </c>
      <c r="B56" s="29" t="s">
        <v>40</v>
      </c>
      <c r="C56" s="30">
        <v>1548</v>
      </c>
      <c r="D56" s="30">
        <v>100</v>
      </c>
      <c r="E56" s="8">
        <v>0</v>
      </c>
      <c r="F56" s="9">
        <f t="shared" si="1"/>
        <v>412</v>
      </c>
      <c r="G56" s="9">
        <f t="shared" si="2"/>
        <v>2060</v>
      </c>
      <c r="H56" s="28" t="s">
        <v>36</v>
      </c>
      <c r="I56" s="28">
        <v>8</v>
      </c>
      <c r="J56" s="8">
        <f t="shared" si="3"/>
        <v>16480</v>
      </c>
    </row>
    <row r="57" spans="1:10" s="4" customFormat="1" ht="18.75" x14ac:dyDescent="0.3">
      <c r="A57" s="28">
        <v>5</v>
      </c>
      <c r="B57" s="29" t="s">
        <v>46</v>
      </c>
      <c r="C57" s="30">
        <v>175</v>
      </c>
      <c r="D57" s="30">
        <v>50</v>
      </c>
      <c r="E57" s="8">
        <v>0</v>
      </c>
      <c r="F57" s="9">
        <f t="shared" si="1"/>
        <v>56.25</v>
      </c>
      <c r="G57" s="9">
        <f t="shared" si="2"/>
        <v>281.25</v>
      </c>
      <c r="H57" s="28" t="s">
        <v>36</v>
      </c>
      <c r="I57" s="28">
        <v>15</v>
      </c>
      <c r="J57" s="8">
        <f t="shared" si="3"/>
        <v>4218.75</v>
      </c>
    </row>
    <row r="58" spans="1:10" s="4" customFormat="1" ht="18.75" x14ac:dyDescent="0.3">
      <c r="A58" s="28">
        <v>6</v>
      </c>
      <c r="B58" s="29" t="s">
        <v>47</v>
      </c>
      <c r="C58" s="30">
        <v>370</v>
      </c>
      <c r="D58" s="30">
        <v>80</v>
      </c>
      <c r="E58" s="8">
        <v>0</v>
      </c>
      <c r="F58" s="9">
        <f t="shared" si="1"/>
        <v>112.5</v>
      </c>
      <c r="G58" s="9">
        <f t="shared" si="2"/>
        <v>562.5</v>
      </c>
      <c r="H58" s="28" t="s">
        <v>36</v>
      </c>
      <c r="I58" s="28">
        <v>10</v>
      </c>
      <c r="J58" s="8">
        <f t="shared" si="3"/>
        <v>5625</v>
      </c>
    </row>
    <row r="59" spans="1:10" s="4" customFormat="1" ht="18.75" x14ac:dyDescent="0.3">
      <c r="A59" s="28">
        <v>7</v>
      </c>
      <c r="B59" s="29" t="s">
        <v>48</v>
      </c>
      <c r="C59" s="30">
        <v>70</v>
      </c>
      <c r="D59" s="30">
        <v>20</v>
      </c>
      <c r="E59" s="8">
        <v>0</v>
      </c>
      <c r="F59" s="9">
        <f t="shared" si="1"/>
        <v>22.5</v>
      </c>
      <c r="G59" s="9">
        <f t="shared" si="2"/>
        <v>112.5</v>
      </c>
      <c r="H59" s="28" t="s">
        <v>36</v>
      </c>
      <c r="I59" s="28">
        <v>10</v>
      </c>
      <c r="J59" s="8">
        <f t="shared" si="3"/>
        <v>1125</v>
      </c>
    </row>
    <row r="60" spans="1:10" s="18" customFormat="1" ht="25.5" customHeight="1" thickBot="1" x14ac:dyDescent="0.3">
      <c r="A60" s="35" t="s">
        <v>5</v>
      </c>
      <c r="B60" s="35"/>
      <c r="C60" s="35"/>
      <c r="D60" s="35"/>
      <c r="E60" s="35"/>
      <c r="F60" s="35"/>
      <c r="G60" s="35"/>
      <c r="H60" s="35"/>
      <c r="I60" s="35"/>
      <c r="J60" s="17">
        <f>SUM(J32:J59)</f>
        <v>562307.5</v>
      </c>
    </row>
    <row r="61" spans="1:10" ht="24" customHeight="1" thickTop="1" x14ac:dyDescent="0.25"/>
    <row r="62" spans="1:10" ht="24" customHeight="1" x14ac:dyDescent="0.25"/>
    <row r="63" spans="1:10" ht="9.6" customHeight="1" x14ac:dyDescent="0.25"/>
    <row r="64" spans="1:10" ht="9.6" customHeight="1" x14ac:dyDescent="0.25"/>
    <row r="65" spans="1:10" ht="21" x14ac:dyDescent="0.25">
      <c r="A65" s="37" t="s">
        <v>12</v>
      </c>
      <c r="B65" s="37"/>
      <c r="C65" s="37"/>
      <c r="D65" s="37"/>
      <c r="E65" s="37"/>
      <c r="F65" s="37"/>
      <c r="G65" s="37"/>
      <c r="H65" s="37"/>
    </row>
    <row r="66" spans="1:10" ht="21" x14ac:dyDescent="0.35">
      <c r="A66" s="24"/>
      <c r="B66" s="25"/>
      <c r="C66" s="26"/>
      <c r="D66" s="26"/>
      <c r="E66" s="26"/>
      <c r="F66" s="26"/>
      <c r="G66" s="26"/>
    </row>
    <row r="67" spans="1:10" ht="21" customHeight="1" x14ac:dyDescent="0.25"/>
    <row r="68" spans="1:10" s="4" customFormat="1" ht="18.75" x14ac:dyDescent="0.3">
      <c r="A68" s="11" t="s">
        <v>6</v>
      </c>
      <c r="B68" s="12"/>
      <c r="C68" s="13"/>
      <c r="D68" s="13"/>
      <c r="E68" s="13"/>
      <c r="F68" s="13"/>
      <c r="G68" s="13"/>
      <c r="H68" s="13"/>
      <c r="I68" s="13"/>
      <c r="J68" s="14"/>
    </row>
    <row r="69" spans="1:10" s="4" customFormat="1" ht="10.15" customHeight="1" x14ac:dyDescent="0.3">
      <c r="A69" s="11"/>
      <c r="B69" s="11"/>
      <c r="C69" s="13"/>
      <c r="D69" s="13"/>
      <c r="E69" s="13"/>
      <c r="F69" s="13"/>
      <c r="G69" s="13"/>
      <c r="H69" s="13"/>
      <c r="I69" s="13"/>
      <c r="J69" s="14"/>
    </row>
    <row r="70" spans="1:10" s="4" customFormat="1" ht="18.75" x14ac:dyDescent="0.3">
      <c r="A70" s="15"/>
      <c r="B70" s="16"/>
      <c r="C70" s="13"/>
      <c r="D70" s="13"/>
      <c r="E70" s="13"/>
      <c r="F70" s="13"/>
      <c r="G70" s="13"/>
      <c r="H70" s="13"/>
      <c r="I70" s="13"/>
      <c r="J70" s="14"/>
    </row>
  </sheetData>
  <mergeCells count="5">
    <mergeCell ref="A25:J25"/>
    <mergeCell ref="A28:J28"/>
    <mergeCell ref="A60:I60"/>
    <mergeCell ref="A26:J26"/>
    <mergeCell ref="A65:H65"/>
  </mergeCells>
  <printOptions horizontalCentered="1"/>
  <pageMargins left="0" right="0" top="0" bottom="0.75" header="0.3" footer="0.3"/>
  <pageSetup paperSize="9" orientation="portrait" r:id="rId1"/>
  <rowBreaks count="2" manualBreakCount="2">
    <brk id="51" max="9" man="1"/>
    <brk id="7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2023-10-21T13:53:28Z</dcterms:modified>
</cp:coreProperties>
</file>