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Ernst &amp; Young\BOQ\"/>
    </mc:Choice>
  </mc:AlternateContent>
  <xr:revisionPtr revIDLastSave="0" documentId="13_ncr:1_{3BC9EEA4-1F92-4565-8E01-B8661606E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  <sheet name="25 HVAC" sheetId="20" r:id="rId6"/>
    <sheet name="25FF" sheetId="2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 localSheetId="5">#N/A</definedName>
    <definedName name="\\c" localSheetId="6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 localSheetId="5">#N/A</definedName>
    <definedName name="\\x" localSheetId="6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 localSheetId="5">#N/A</definedName>
    <definedName name="_xlnm.Print_Area" localSheetId="6">'25FF'!$A$1:$K$165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 localSheetId="5">#N/A</definedName>
    <definedName name="_xlnm.Print_Titles" localSheetId="6">#N/A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D26" i="33" l="1"/>
  <c r="E26" i="33" s="1"/>
  <c r="C26" i="33"/>
  <c r="D25" i="33"/>
  <c r="E25" i="33" s="1"/>
  <c r="C25" i="33"/>
  <c r="D23" i="33"/>
  <c r="C23" i="33"/>
  <c r="D22" i="33"/>
  <c r="C22" i="33"/>
  <c r="D20" i="33"/>
  <c r="E20" i="33" s="1"/>
  <c r="C20" i="33"/>
  <c r="E19" i="33"/>
  <c r="D19" i="33"/>
  <c r="C19" i="33"/>
  <c r="F66" i="21"/>
  <c r="H66" i="21"/>
  <c r="H213" i="20"/>
  <c r="J213" i="20"/>
  <c r="F64" i="30"/>
  <c r="H64" i="30"/>
  <c r="H218" i="29"/>
  <c r="J218" i="29"/>
  <c r="F66" i="32"/>
  <c r="H66" i="32"/>
  <c r="H210" i="31"/>
  <c r="J210" i="31"/>
  <c r="E23" i="33" l="1"/>
  <c r="C28" i="33"/>
  <c r="E22" i="33"/>
  <c r="D28" i="33"/>
  <c r="E28" i="33" l="1"/>
  <c r="H65" i="32"/>
  <c r="I65" i="32" s="1"/>
  <c r="F65" i="32"/>
  <c r="H64" i="32"/>
  <c r="I64" i="32" s="1"/>
  <c r="F64" i="32"/>
  <c r="I63" i="32"/>
  <c r="H63" i="32"/>
  <c r="F63" i="32"/>
  <c r="H62" i="32"/>
  <c r="I62" i="32" s="1"/>
  <c r="F62" i="32"/>
  <c r="H59" i="32"/>
  <c r="I59" i="32" s="1"/>
  <c r="F59" i="32"/>
  <c r="H56" i="32"/>
  <c r="I56" i="32" s="1"/>
  <c r="F56" i="32"/>
  <c r="I53" i="32"/>
  <c r="H53" i="32"/>
  <c r="F53" i="32"/>
  <c r="H50" i="32"/>
  <c r="I50" i="32" s="1"/>
  <c r="F50" i="32"/>
  <c r="H49" i="32"/>
  <c r="I49" i="32" s="1"/>
  <c r="F49" i="32"/>
  <c r="H48" i="32"/>
  <c r="I48" i="32" s="1"/>
  <c r="F48" i="32"/>
  <c r="I47" i="32"/>
  <c r="H47" i="32"/>
  <c r="F47" i="32"/>
  <c r="H44" i="32"/>
  <c r="I44" i="32" s="1"/>
  <c r="F44" i="32"/>
  <c r="H40" i="32"/>
  <c r="I40" i="32" s="1"/>
  <c r="F40" i="32"/>
  <c r="H35" i="32"/>
  <c r="I35" i="32" s="1"/>
  <c r="F35" i="32"/>
  <c r="I32" i="32"/>
  <c r="H32" i="32"/>
  <c r="F32" i="32"/>
  <c r="H31" i="32"/>
  <c r="I31" i="32" s="1"/>
  <c r="F31" i="32"/>
  <c r="H30" i="32"/>
  <c r="I30" i="32" s="1"/>
  <c r="F30" i="32"/>
  <c r="H29" i="32"/>
  <c r="I29" i="32" s="1"/>
  <c r="F29" i="32"/>
  <c r="I26" i="32"/>
  <c r="H26" i="32"/>
  <c r="F26" i="32"/>
  <c r="H21" i="32"/>
  <c r="I21" i="32" s="1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I11" i="32" s="1"/>
  <c r="F11" i="32"/>
  <c r="H10" i="32"/>
  <c r="I10" i="32" s="1"/>
  <c r="F10" i="32"/>
  <c r="I9" i="32"/>
  <c r="H9" i="32"/>
  <c r="F9" i="32"/>
  <c r="J209" i="31"/>
  <c r="K209" i="31" s="1"/>
  <c r="H209" i="31"/>
  <c r="J208" i="31"/>
  <c r="K208" i="31" s="1"/>
  <c r="H208" i="31"/>
  <c r="K207" i="31"/>
  <c r="J207" i="31"/>
  <c r="H207" i="31"/>
  <c r="J204" i="31"/>
  <c r="K204" i="31" s="1"/>
  <c r="H204" i="31"/>
  <c r="J201" i="31"/>
  <c r="K201" i="31" s="1"/>
  <c r="H201" i="31"/>
  <c r="J198" i="31"/>
  <c r="H198" i="31"/>
  <c r="K198" i="31" s="1"/>
  <c r="K197" i="31"/>
  <c r="J197" i="31"/>
  <c r="H197" i="31"/>
  <c r="J196" i="31"/>
  <c r="K196" i="31" s="1"/>
  <c r="H196" i="31"/>
  <c r="J194" i="31"/>
  <c r="K194" i="31" s="1"/>
  <c r="H194" i="31"/>
  <c r="J192" i="31"/>
  <c r="K192" i="31" s="1"/>
  <c r="H192" i="31"/>
  <c r="K184" i="31"/>
  <c r="J184" i="31"/>
  <c r="H184" i="31"/>
  <c r="J183" i="31"/>
  <c r="K183" i="31" s="1"/>
  <c r="H183" i="31"/>
  <c r="J182" i="31"/>
  <c r="K182" i="31" s="1"/>
  <c r="H182" i="31"/>
  <c r="J181" i="31"/>
  <c r="K181" i="31" s="1"/>
  <c r="H181" i="31"/>
  <c r="K180" i="31"/>
  <c r="J180" i="31"/>
  <c r="H180" i="31"/>
  <c r="J179" i="31"/>
  <c r="K179" i="31" s="1"/>
  <c r="H179" i="31"/>
  <c r="J178" i="31"/>
  <c r="K178" i="31" s="1"/>
  <c r="H178" i="31"/>
  <c r="J177" i="31"/>
  <c r="K177" i="31" s="1"/>
  <c r="H177" i="31"/>
  <c r="K176" i="31"/>
  <c r="J176" i="31"/>
  <c r="H176" i="31"/>
  <c r="J175" i="31"/>
  <c r="K175" i="31" s="1"/>
  <c r="H175" i="31"/>
  <c r="J174" i="31"/>
  <c r="K174" i="31" s="1"/>
  <c r="H174" i="31"/>
  <c r="J170" i="31"/>
  <c r="K170" i="31" s="1"/>
  <c r="H170" i="31"/>
  <c r="K169" i="31"/>
  <c r="J169" i="31"/>
  <c r="H169" i="31"/>
  <c r="J163" i="31"/>
  <c r="K163" i="31" s="1"/>
  <c r="H163" i="31"/>
  <c r="J162" i="31"/>
  <c r="K162" i="31" s="1"/>
  <c r="H162" i="31"/>
  <c r="J161" i="31"/>
  <c r="K161" i="31" s="1"/>
  <c r="H161" i="31"/>
  <c r="E158" i="31"/>
  <c r="J158" i="31" s="1"/>
  <c r="K157" i="31"/>
  <c r="J157" i="31"/>
  <c r="H157" i="31"/>
  <c r="J156" i="31"/>
  <c r="K156" i="31" s="1"/>
  <c r="H156" i="31"/>
  <c r="J152" i="31"/>
  <c r="K152" i="31" s="1"/>
  <c r="H152" i="31"/>
  <c r="J151" i="31"/>
  <c r="K151" i="31" s="1"/>
  <c r="H151" i="31"/>
  <c r="K150" i="31"/>
  <c r="J150" i="31"/>
  <c r="H150" i="31"/>
  <c r="J147" i="31"/>
  <c r="K147" i="31" s="1"/>
  <c r="H147" i="31"/>
  <c r="J142" i="31"/>
  <c r="K142" i="31" s="1"/>
  <c r="H142" i="31"/>
  <c r="J123" i="31"/>
  <c r="K123" i="31" s="1"/>
  <c r="H123" i="31"/>
  <c r="K122" i="31"/>
  <c r="J122" i="31"/>
  <c r="H122" i="31"/>
  <c r="J121" i="31"/>
  <c r="K121" i="31" s="1"/>
  <c r="H121" i="31"/>
  <c r="J118" i="31"/>
  <c r="K118" i="31" s="1"/>
  <c r="H118" i="31"/>
  <c r="J117" i="31"/>
  <c r="K117" i="31" s="1"/>
  <c r="H117" i="31"/>
  <c r="K116" i="31"/>
  <c r="J116" i="31"/>
  <c r="H116" i="31"/>
  <c r="J115" i="31"/>
  <c r="K115" i="31" s="1"/>
  <c r="H115" i="31"/>
  <c r="J114" i="31"/>
  <c r="K114" i="31" s="1"/>
  <c r="H114" i="31"/>
  <c r="J113" i="31"/>
  <c r="K113" i="31" s="1"/>
  <c r="H113" i="31"/>
  <c r="K112" i="31"/>
  <c r="J112" i="31"/>
  <c r="H112" i="31"/>
  <c r="J109" i="31"/>
  <c r="K109" i="31" s="1"/>
  <c r="H109" i="31"/>
  <c r="J107" i="31"/>
  <c r="K107" i="31" s="1"/>
  <c r="H107" i="31"/>
  <c r="J106" i="31"/>
  <c r="K106" i="31" s="1"/>
  <c r="H106" i="31"/>
  <c r="K105" i="31"/>
  <c r="J105" i="31"/>
  <c r="H105" i="31"/>
  <c r="J104" i="31"/>
  <c r="K104" i="31" s="1"/>
  <c r="H104" i="31"/>
  <c r="J103" i="31"/>
  <c r="K103" i="31" s="1"/>
  <c r="H103" i="31"/>
  <c r="J102" i="31"/>
  <c r="K102" i="31" s="1"/>
  <c r="H102" i="31"/>
  <c r="K94" i="31"/>
  <c r="J94" i="31"/>
  <c r="H94" i="31"/>
  <c r="J91" i="31"/>
  <c r="K91" i="31" s="1"/>
  <c r="H91" i="31"/>
  <c r="J86" i="31"/>
  <c r="K86" i="31" s="1"/>
  <c r="H86" i="31"/>
  <c r="E85" i="31"/>
  <c r="J85" i="31" s="1"/>
  <c r="J82" i="31"/>
  <c r="K82" i="31" s="1"/>
  <c r="H82" i="31"/>
  <c r="K77" i="31"/>
  <c r="J77" i="31"/>
  <c r="H77" i="31"/>
  <c r="J74" i="31"/>
  <c r="K74" i="31" s="1"/>
  <c r="H74" i="31"/>
  <c r="J73" i="31"/>
  <c r="K73" i="31" s="1"/>
  <c r="H73" i="31"/>
  <c r="J65" i="31"/>
  <c r="K65" i="31" s="1"/>
  <c r="H65" i="31"/>
  <c r="K64" i="31"/>
  <c r="J64" i="31"/>
  <c r="H64" i="31"/>
  <c r="J58" i="31"/>
  <c r="K58" i="31" s="1"/>
  <c r="H58" i="31"/>
  <c r="J57" i="31"/>
  <c r="K57" i="31" s="1"/>
  <c r="H57" i="31"/>
  <c r="J56" i="31"/>
  <c r="K56" i="31" s="1"/>
  <c r="H56" i="31"/>
  <c r="K52" i="31"/>
  <c r="J52" i="31"/>
  <c r="H52" i="31"/>
  <c r="J48" i="31"/>
  <c r="K48" i="31" s="1"/>
  <c r="H48" i="31"/>
  <c r="J41" i="31"/>
  <c r="K41" i="31" s="1"/>
  <c r="H41" i="31"/>
  <c r="J40" i="31"/>
  <c r="K40" i="31" s="1"/>
  <c r="H40" i="31"/>
  <c r="K39" i="31"/>
  <c r="J39" i="31"/>
  <c r="H39" i="31"/>
  <c r="J38" i="31"/>
  <c r="K38" i="31" s="1"/>
  <c r="H38" i="31"/>
  <c r="J37" i="31"/>
  <c r="K37" i="31" s="1"/>
  <c r="H37" i="31"/>
  <c r="J36" i="31"/>
  <c r="K36" i="31" s="1"/>
  <c r="H36" i="31"/>
  <c r="K35" i="31"/>
  <c r="J35" i="31"/>
  <c r="H35" i="31"/>
  <c r="J33" i="31"/>
  <c r="K33" i="31" s="1"/>
  <c r="H33" i="31"/>
  <c r="J31" i="31"/>
  <c r="K31" i="31" s="1"/>
  <c r="H31" i="31"/>
  <c r="J27" i="31"/>
  <c r="K27" i="31" s="1"/>
  <c r="H27" i="31"/>
  <c r="K23" i="31"/>
  <c r="J23" i="31"/>
  <c r="H23" i="31"/>
  <c r="J22" i="31"/>
  <c r="K22" i="31" s="1"/>
  <c r="H22" i="31"/>
  <c r="J21" i="31"/>
  <c r="K21" i="31" s="1"/>
  <c r="H21" i="31"/>
  <c r="E20" i="31"/>
  <c r="J20" i="31" s="1"/>
  <c r="J17" i="31"/>
  <c r="K17" i="31" s="1"/>
  <c r="H17" i="31"/>
  <c r="K16" i="31"/>
  <c r="J16" i="31"/>
  <c r="H16" i="31"/>
  <c r="J15" i="31"/>
  <c r="K15" i="31" s="1"/>
  <c r="H15" i="31"/>
  <c r="J12" i="31"/>
  <c r="K12" i="31" s="1"/>
  <c r="H12" i="31"/>
  <c r="J11" i="31"/>
  <c r="K11" i="31" s="1"/>
  <c r="H11" i="31"/>
  <c r="K10" i="31"/>
  <c r="J10" i="31"/>
  <c r="H10" i="31"/>
  <c r="J9" i="31"/>
  <c r="K9" i="31" s="1"/>
  <c r="H9" i="31"/>
  <c r="J8" i="31"/>
  <c r="K8" i="31" s="1"/>
  <c r="H8" i="31"/>
  <c r="H85" i="31" l="1"/>
  <c r="K85" i="31" s="1"/>
  <c r="F17" i="32"/>
  <c r="I17" i="32" s="1"/>
  <c r="I66" i="32" s="1"/>
  <c r="H20" i="31"/>
  <c r="K20" i="31" s="1"/>
  <c r="K210" i="31" s="1"/>
  <c r="K214" i="31" s="1"/>
  <c r="K217" i="31" s="1"/>
  <c r="H158" i="31"/>
  <c r="K158" i="31" s="1"/>
  <c r="H63" i="30" l="1"/>
  <c r="I63" i="30" s="1"/>
  <c r="F63" i="30"/>
  <c r="H62" i="30"/>
  <c r="I62" i="30" s="1"/>
  <c r="F62" i="30"/>
  <c r="I61" i="30"/>
  <c r="H61" i="30"/>
  <c r="F61" i="30"/>
  <c r="H60" i="30"/>
  <c r="I60" i="30" s="1"/>
  <c r="F60" i="30"/>
  <c r="H57" i="30"/>
  <c r="I57" i="30" s="1"/>
  <c r="F57" i="30"/>
  <c r="H54" i="30"/>
  <c r="I54" i="30" s="1"/>
  <c r="F54" i="30"/>
  <c r="I51" i="30"/>
  <c r="H51" i="30"/>
  <c r="F51" i="30"/>
  <c r="H48" i="30"/>
  <c r="I48" i="30" s="1"/>
  <c r="F48" i="30"/>
  <c r="H47" i="30"/>
  <c r="I47" i="30" s="1"/>
  <c r="F47" i="30"/>
  <c r="H46" i="30"/>
  <c r="I46" i="30" s="1"/>
  <c r="F46" i="30"/>
  <c r="I45" i="30"/>
  <c r="H45" i="30"/>
  <c r="F45" i="30"/>
  <c r="H42" i="30"/>
  <c r="I42" i="30" s="1"/>
  <c r="F42" i="30"/>
  <c r="H38" i="30"/>
  <c r="I38" i="30" s="1"/>
  <c r="F38" i="30"/>
  <c r="H33" i="30"/>
  <c r="I33" i="30" s="1"/>
  <c r="F33" i="30"/>
  <c r="I30" i="30"/>
  <c r="H30" i="30"/>
  <c r="F30" i="30"/>
  <c r="H29" i="30"/>
  <c r="I29" i="30" s="1"/>
  <c r="F29" i="30"/>
  <c r="H28" i="30"/>
  <c r="I28" i="30" s="1"/>
  <c r="F28" i="30"/>
  <c r="H27" i="30"/>
  <c r="I27" i="30" s="1"/>
  <c r="F27" i="30"/>
  <c r="I24" i="30"/>
  <c r="H24" i="30"/>
  <c r="F24" i="30"/>
  <c r="H19" i="30"/>
  <c r="I19" i="30" s="1"/>
  <c r="F19" i="30"/>
  <c r="H18" i="30"/>
  <c r="I18" i="30" s="1"/>
  <c r="F18" i="30"/>
  <c r="C15" i="30"/>
  <c r="H15" i="30" s="1"/>
  <c r="H12" i="30"/>
  <c r="I12" i="30" s="1"/>
  <c r="F12" i="30"/>
  <c r="I11" i="30"/>
  <c r="H11" i="30"/>
  <c r="F11" i="30"/>
  <c r="H10" i="30"/>
  <c r="I10" i="30" s="1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K216" i="29"/>
  <c r="J216" i="29"/>
  <c r="H216" i="29"/>
  <c r="J215" i="29"/>
  <c r="K215" i="29" s="1"/>
  <c r="H215" i="29"/>
  <c r="J212" i="29"/>
  <c r="K212" i="29" s="1"/>
  <c r="H212" i="29"/>
  <c r="J209" i="29"/>
  <c r="K209" i="29" s="1"/>
  <c r="H209" i="29"/>
  <c r="K206" i="29"/>
  <c r="J206" i="29"/>
  <c r="H206" i="29"/>
  <c r="J205" i="29"/>
  <c r="K205" i="29" s="1"/>
  <c r="H205" i="29"/>
  <c r="J204" i="29"/>
  <c r="K204" i="29" s="1"/>
  <c r="H204" i="29"/>
  <c r="J202" i="29"/>
  <c r="K202" i="29" s="1"/>
  <c r="H202" i="29"/>
  <c r="K200" i="29"/>
  <c r="J200" i="29"/>
  <c r="H200" i="29"/>
  <c r="J192" i="29"/>
  <c r="K192" i="29" s="1"/>
  <c r="H192" i="29"/>
  <c r="J191" i="29"/>
  <c r="K191" i="29" s="1"/>
  <c r="H191" i="29"/>
  <c r="J190" i="29"/>
  <c r="K190" i="29" s="1"/>
  <c r="H190" i="29"/>
  <c r="K189" i="29"/>
  <c r="J189" i="29"/>
  <c r="H189" i="29"/>
  <c r="J188" i="29"/>
  <c r="K188" i="29" s="1"/>
  <c r="H188" i="29"/>
  <c r="J187" i="29"/>
  <c r="K187" i="29" s="1"/>
  <c r="H187" i="29"/>
  <c r="J186" i="29"/>
  <c r="K186" i="29" s="1"/>
  <c r="H186" i="29"/>
  <c r="K185" i="29"/>
  <c r="J185" i="29"/>
  <c r="H185" i="29"/>
  <c r="J184" i="29"/>
  <c r="K184" i="29" s="1"/>
  <c r="H184" i="29"/>
  <c r="J183" i="29"/>
  <c r="K183" i="29" s="1"/>
  <c r="H183" i="29"/>
  <c r="J182" i="29"/>
  <c r="K182" i="29" s="1"/>
  <c r="H182" i="29"/>
  <c r="K178" i="29"/>
  <c r="J178" i="29"/>
  <c r="H178" i="29"/>
  <c r="J177" i="29"/>
  <c r="K177" i="29" s="1"/>
  <c r="H177" i="29"/>
  <c r="J171" i="29"/>
  <c r="K171" i="29" s="1"/>
  <c r="H171" i="29"/>
  <c r="J170" i="29"/>
  <c r="K170" i="29" s="1"/>
  <c r="H170" i="29"/>
  <c r="K169" i="29"/>
  <c r="J169" i="29"/>
  <c r="H169" i="29"/>
  <c r="J166" i="29"/>
  <c r="E166" i="29"/>
  <c r="H166" i="29" s="1"/>
  <c r="J165" i="29"/>
  <c r="K165" i="29" s="1"/>
  <c r="H165" i="29"/>
  <c r="J164" i="29"/>
  <c r="K164" i="29" s="1"/>
  <c r="H164" i="29"/>
  <c r="J160" i="29"/>
  <c r="K160" i="29" s="1"/>
  <c r="H160" i="29"/>
  <c r="K159" i="29"/>
  <c r="J159" i="29"/>
  <c r="H159" i="29"/>
  <c r="J158" i="29"/>
  <c r="K158" i="29" s="1"/>
  <c r="H158" i="29"/>
  <c r="J155" i="29"/>
  <c r="K155" i="29" s="1"/>
  <c r="H155" i="29"/>
  <c r="J150" i="29"/>
  <c r="K150" i="29" s="1"/>
  <c r="H150" i="29"/>
  <c r="K124" i="29"/>
  <c r="J124" i="29"/>
  <c r="H124" i="29"/>
  <c r="J123" i="29"/>
  <c r="K123" i="29" s="1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J108" i="29"/>
  <c r="K108" i="29" s="1"/>
  <c r="H108" i="29"/>
  <c r="K107" i="29"/>
  <c r="J107" i="29"/>
  <c r="H107" i="29"/>
  <c r="J106" i="29"/>
  <c r="K106" i="29" s="1"/>
  <c r="H106" i="29"/>
  <c r="J105" i="29"/>
  <c r="K105" i="29" s="1"/>
  <c r="H105" i="29"/>
  <c r="J104" i="29"/>
  <c r="K104" i="29" s="1"/>
  <c r="H104" i="29"/>
  <c r="K103" i="29"/>
  <c r="J103" i="29"/>
  <c r="H103" i="29"/>
  <c r="J95" i="29"/>
  <c r="K95" i="29" s="1"/>
  <c r="H95" i="29"/>
  <c r="J92" i="29"/>
  <c r="K92" i="29" s="1"/>
  <c r="H92" i="29"/>
  <c r="J87" i="29"/>
  <c r="K87" i="29" s="1"/>
  <c r="H87" i="29"/>
  <c r="E86" i="29"/>
  <c r="J86" i="29" s="1"/>
  <c r="K83" i="29"/>
  <c r="J83" i="29"/>
  <c r="H83" i="29"/>
  <c r="J78" i="29"/>
  <c r="K78" i="29" s="1"/>
  <c r="H78" i="29"/>
  <c r="J75" i="29"/>
  <c r="K75" i="29" s="1"/>
  <c r="H75" i="29"/>
  <c r="J74" i="29"/>
  <c r="K74" i="29" s="1"/>
  <c r="H74" i="29"/>
  <c r="K66" i="29"/>
  <c r="J66" i="29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J42" i="29"/>
  <c r="K42" i="29" s="1"/>
  <c r="H42" i="29"/>
  <c r="K41" i="29"/>
  <c r="J41" i="29"/>
  <c r="H41" i="29"/>
  <c r="J40" i="29"/>
  <c r="K40" i="29" s="1"/>
  <c r="H40" i="29"/>
  <c r="J39" i="29"/>
  <c r="K39" i="29" s="1"/>
  <c r="H39" i="29"/>
  <c r="J38" i="29"/>
  <c r="K38" i="29" s="1"/>
  <c r="H38" i="29"/>
  <c r="K37" i="29"/>
  <c r="J37" i="29"/>
  <c r="H37" i="29"/>
  <c r="J36" i="29"/>
  <c r="K36" i="29" s="1"/>
  <c r="H36" i="29"/>
  <c r="J35" i="29"/>
  <c r="K35" i="29" s="1"/>
  <c r="H35" i="29"/>
  <c r="J33" i="29"/>
  <c r="K33" i="29" s="1"/>
  <c r="H33" i="29"/>
  <c r="K31" i="29"/>
  <c r="J31" i="29"/>
  <c r="H31" i="29"/>
  <c r="J27" i="29"/>
  <c r="K27" i="29" s="1"/>
  <c r="H27" i="29"/>
  <c r="J23" i="29"/>
  <c r="K23" i="29" s="1"/>
  <c r="H23" i="29"/>
  <c r="J22" i="29"/>
  <c r="K22" i="29" s="1"/>
  <c r="H22" i="29"/>
  <c r="K21" i="29"/>
  <c r="J21" i="29"/>
  <c r="H21" i="29"/>
  <c r="J20" i="29"/>
  <c r="K20" i="29" s="1"/>
  <c r="E20" i="29"/>
  <c r="H20" i="29" s="1"/>
  <c r="J17" i="29"/>
  <c r="K17" i="29" s="1"/>
  <c r="H17" i="29"/>
  <c r="J16" i="29"/>
  <c r="K16" i="29" s="1"/>
  <c r="H16" i="29"/>
  <c r="J15" i="29"/>
  <c r="K15" i="29" s="1"/>
  <c r="H15" i="29"/>
  <c r="K12" i="29"/>
  <c r="J12" i="29"/>
  <c r="H12" i="29"/>
  <c r="J11" i="29"/>
  <c r="K11" i="29" s="1"/>
  <c r="H11" i="29"/>
  <c r="J10" i="29"/>
  <c r="K10" i="29" s="1"/>
  <c r="H10" i="29"/>
  <c r="J9" i="29"/>
  <c r="K9" i="29" s="1"/>
  <c r="H9" i="29"/>
  <c r="K8" i="29"/>
  <c r="J8" i="29"/>
  <c r="H8" i="29"/>
  <c r="J7" i="29"/>
  <c r="K7" i="29" s="1"/>
  <c r="H7" i="29"/>
  <c r="I15" i="30" l="1"/>
  <c r="I64" i="30" s="1"/>
  <c r="K166" i="29"/>
  <c r="F15" i="30"/>
  <c r="H86" i="29"/>
  <c r="K86" i="29" s="1"/>
  <c r="K218" i="29" s="1"/>
  <c r="K223" i="29" s="1"/>
  <c r="K216" i="20"/>
  <c r="I66" i="21"/>
  <c r="H65" i="21"/>
  <c r="I65" i="21" s="1"/>
  <c r="F65" i="21"/>
  <c r="H64" i="21"/>
  <c r="F64" i="21"/>
  <c r="I64" i="21" s="1"/>
  <c r="I63" i="21"/>
  <c r="H63" i="21"/>
  <c r="F63" i="21"/>
  <c r="H62" i="21"/>
  <c r="I62" i="21" s="1"/>
  <c r="F62" i="21"/>
  <c r="H59" i="21"/>
  <c r="I59" i="21" s="1"/>
  <c r="F59" i="21"/>
  <c r="H56" i="21"/>
  <c r="F56" i="21"/>
  <c r="I56" i="21" s="1"/>
  <c r="I53" i="21"/>
  <c r="H53" i="21"/>
  <c r="F53" i="21"/>
  <c r="H50" i="21"/>
  <c r="I50" i="21" s="1"/>
  <c r="F50" i="21"/>
  <c r="I49" i="21"/>
  <c r="H49" i="21"/>
  <c r="F49" i="21"/>
  <c r="H48" i="21"/>
  <c r="I48" i="21" s="1"/>
  <c r="F48" i="21"/>
  <c r="H47" i="21"/>
  <c r="I47" i="21" s="1"/>
  <c r="F47" i="21"/>
  <c r="H44" i="21"/>
  <c r="I44" i="21" s="1"/>
  <c r="F44" i="21"/>
  <c r="I40" i="21"/>
  <c r="H40" i="21"/>
  <c r="F40" i="21"/>
  <c r="H35" i="21"/>
  <c r="I35" i="21" s="1"/>
  <c r="F35" i="21"/>
  <c r="H32" i="21"/>
  <c r="I32" i="21" s="1"/>
  <c r="F32" i="21"/>
  <c r="I31" i="21"/>
  <c r="H31" i="21"/>
  <c r="F31" i="21"/>
  <c r="H30" i="21"/>
  <c r="I30" i="21" s="1"/>
  <c r="F30" i="21"/>
  <c r="H29" i="21"/>
  <c r="I29" i="21" s="1"/>
  <c r="F29" i="21"/>
  <c r="H26" i="21"/>
  <c r="I26" i="21" s="1"/>
  <c r="F26" i="21"/>
  <c r="H21" i="21"/>
  <c r="I21" i="21" s="1"/>
  <c r="F21" i="21"/>
  <c r="I20" i="21"/>
  <c r="H20" i="21"/>
  <c r="F20" i="21"/>
  <c r="H17" i="21"/>
  <c r="I17" i="21" s="1"/>
  <c r="F17" i="21"/>
  <c r="H14" i="21"/>
  <c r="I14" i="21" s="1"/>
  <c r="F14" i="21"/>
  <c r="H13" i="21"/>
  <c r="I13" i="21" s="1"/>
  <c r="F13" i="21"/>
  <c r="I12" i="21"/>
  <c r="H12" i="21"/>
  <c r="F12" i="21"/>
  <c r="H11" i="21"/>
  <c r="I11" i="21" s="1"/>
  <c r="F11" i="21"/>
  <c r="H10" i="21"/>
  <c r="I10" i="21" s="1"/>
  <c r="F10" i="21"/>
  <c r="H9" i="21"/>
  <c r="I9" i="21" s="1"/>
  <c r="F9" i="21"/>
  <c r="K213" i="20"/>
  <c r="J212" i="20"/>
  <c r="K212" i="20" s="1"/>
  <c r="H212" i="20"/>
  <c r="J211" i="20"/>
  <c r="H211" i="20"/>
  <c r="K211" i="20" s="1"/>
  <c r="K210" i="20"/>
  <c r="J210" i="20"/>
  <c r="H210" i="20"/>
  <c r="J207" i="20"/>
  <c r="K207" i="20" s="1"/>
  <c r="H207" i="20"/>
  <c r="J204" i="20"/>
  <c r="K204" i="20" s="1"/>
  <c r="H204" i="20"/>
  <c r="J201" i="20"/>
  <c r="K201" i="20" s="1"/>
  <c r="H201" i="20"/>
  <c r="J200" i="20"/>
  <c r="H200" i="20"/>
  <c r="K200" i="20" s="1"/>
  <c r="J199" i="20"/>
  <c r="K199" i="20" s="1"/>
  <c r="H199" i="20"/>
  <c r="K197" i="20"/>
  <c r="J197" i="20"/>
  <c r="H197" i="20"/>
  <c r="J195" i="20"/>
  <c r="K195" i="20" s="1"/>
  <c r="H195" i="20"/>
  <c r="K187" i="20"/>
  <c r="J187" i="20"/>
  <c r="H187" i="20"/>
  <c r="J186" i="20"/>
  <c r="K186" i="20" s="1"/>
  <c r="H186" i="20"/>
  <c r="J185" i="20"/>
  <c r="K185" i="20" s="1"/>
  <c r="H185" i="20"/>
  <c r="J184" i="20"/>
  <c r="K184" i="20" s="1"/>
  <c r="H184" i="20"/>
  <c r="K183" i="20"/>
  <c r="J183" i="20"/>
  <c r="H183" i="20"/>
  <c r="J182" i="20"/>
  <c r="K182" i="20" s="1"/>
  <c r="H182" i="20"/>
  <c r="J181" i="20"/>
  <c r="K181" i="20" s="1"/>
  <c r="H181" i="20"/>
  <c r="J180" i="20"/>
  <c r="K180" i="20" s="1"/>
  <c r="H180" i="20"/>
  <c r="K179" i="20"/>
  <c r="J179" i="20"/>
  <c r="H179" i="20"/>
  <c r="J178" i="20"/>
  <c r="K178" i="20" s="1"/>
  <c r="H178" i="20"/>
  <c r="J177" i="20"/>
  <c r="K177" i="20" s="1"/>
  <c r="H177" i="20"/>
  <c r="J173" i="20"/>
  <c r="K173" i="20" s="1"/>
  <c r="H173" i="20"/>
  <c r="K172" i="20"/>
  <c r="J172" i="20"/>
  <c r="H172" i="20"/>
  <c r="J166" i="20"/>
  <c r="K166" i="20" s="1"/>
  <c r="H166" i="20"/>
  <c r="K165" i="20"/>
  <c r="J165" i="20"/>
  <c r="H165" i="20"/>
  <c r="J164" i="20"/>
  <c r="K164" i="20" s="1"/>
  <c r="H164" i="20"/>
  <c r="J161" i="20"/>
  <c r="K161" i="20" s="1"/>
  <c r="H161" i="20"/>
  <c r="J160" i="20"/>
  <c r="H160" i="20"/>
  <c r="K160" i="20" s="1"/>
  <c r="J159" i="20"/>
  <c r="K159" i="20" s="1"/>
  <c r="H159" i="20"/>
  <c r="J155" i="20"/>
  <c r="H155" i="20"/>
  <c r="K155" i="20" s="1"/>
  <c r="J154" i="20"/>
  <c r="K154" i="20" s="1"/>
  <c r="H154" i="20"/>
  <c r="J153" i="20"/>
  <c r="K153" i="20" s="1"/>
  <c r="H153" i="20"/>
  <c r="J150" i="20"/>
  <c r="K150" i="20" s="1"/>
  <c r="H150" i="20"/>
  <c r="J145" i="20"/>
  <c r="K145" i="20" s="1"/>
  <c r="H145" i="20"/>
  <c r="J126" i="20"/>
  <c r="K126" i="20" s="1"/>
  <c r="H126" i="20"/>
  <c r="K125" i="20"/>
  <c r="J125" i="20"/>
  <c r="H125" i="20"/>
  <c r="J124" i="20"/>
  <c r="K124" i="20" s="1"/>
  <c r="H124" i="20"/>
  <c r="J121" i="20"/>
  <c r="K121" i="20" s="1"/>
  <c r="H121" i="20"/>
  <c r="K120" i="20"/>
  <c r="J120" i="20"/>
  <c r="H120" i="20"/>
  <c r="J119" i="20"/>
  <c r="K119" i="20" s="1"/>
  <c r="H119" i="20"/>
  <c r="J118" i="20"/>
  <c r="K118" i="20" s="1"/>
  <c r="H118" i="20"/>
  <c r="J117" i="20"/>
  <c r="K117" i="20" s="1"/>
  <c r="H117" i="20"/>
  <c r="K116" i="20"/>
  <c r="J116" i="20"/>
  <c r="H116" i="20"/>
  <c r="J115" i="20"/>
  <c r="K115" i="20" s="1"/>
  <c r="H115" i="20"/>
  <c r="J112" i="20"/>
  <c r="K112" i="20" s="1"/>
  <c r="H112" i="20"/>
  <c r="K110" i="20"/>
  <c r="J110" i="20"/>
  <c r="H110" i="20"/>
  <c r="J109" i="20"/>
  <c r="K109" i="20" s="1"/>
  <c r="H109" i="20"/>
  <c r="J108" i="20"/>
  <c r="K108" i="20" s="1"/>
  <c r="H108" i="20"/>
  <c r="J107" i="20"/>
  <c r="K107" i="20" s="1"/>
  <c r="H107" i="20"/>
  <c r="K106" i="20"/>
  <c r="J106" i="20"/>
  <c r="H106" i="20"/>
  <c r="J105" i="20"/>
  <c r="K105" i="20" s="1"/>
  <c r="H105" i="20"/>
  <c r="K97" i="20"/>
  <c r="J97" i="20"/>
  <c r="H97" i="20"/>
  <c r="J94" i="20"/>
  <c r="K94" i="20" s="1"/>
  <c r="H94" i="20"/>
  <c r="J89" i="20"/>
  <c r="K89" i="20" s="1"/>
  <c r="H89" i="20"/>
  <c r="J88" i="20"/>
  <c r="H88" i="20"/>
  <c r="K88" i="20" s="1"/>
  <c r="J85" i="20"/>
  <c r="K85" i="20" s="1"/>
  <c r="H85" i="20"/>
  <c r="K80" i="20"/>
  <c r="J80" i="20"/>
  <c r="H80" i="20"/>
  <c r="J77" i="20"/>
  <c r="K77" i="20" s="1"/>
  <c r="H77" i="20"/>
  <c r="J76" i="20"/>
  <c r="K76" i="20" s="1"/>
  <c r="H76" i="20"/>
  <c r="J68" i="20"/>
  <c r="K68" i="20" s="1"/>
  <c r="H68" i="20"/>
  <c r="K67" i="20"/>
  <c r="J67" i="20"/>
  <c r="H67" i="20"/>
  <c r="J61" i="20"/>
  <c r="K61" i="20" s="1"/>
  <c r="H61" i="20"/>
  <c r="K60" i="20"/>
  <c r="J60" i="20"/>
  <c r="H60" i="20"/>
  <c r="J59" i="20"/>
  <c r="K59" i="20" s="1"/>
  <c r="H59" i="20"/>
  <c r="J55" i="20"/>
  <c r="K55" i="20" s="1"/>
  <c r="H55" i="20"/>
  <c r="J51" i="20"/>
  <c r="K51" i="20" s="1"/>
  <c r="H51" i="20"/>
  <c r="J44" i="20"/>
  <c r="K44" i="20" s="1"/>
  <c r="H44" i="20"/>
  <c r="K43" i="20"/>
  <c r="J43" i="20"/>
  <c r="H43" i="20"/>
  <c r="J42" i="20"/>
  <c r="K42" i="20" s="1"/>
  <c r="H42" i="20"/>
  <c r="J41" i="20"/>
  <c r="K41" i="20" s="1"/>
  <c r="H41" i="20"/>
  <c r="J40" i="20"/>
  <c r="K40" i="20" s="1"/>
  <c r="H40" i="20"/>
  <c r="J39" i="20"/>
  <c r="K39" i="20" s="1"/>
  <c r="H39" i="20"/>
  <c r="K38" i="20"/>
  <c r="J38" i="20"/>
  <c r="H38" i="20"/>
  <c r="J36" i="20"/>
  <c r="K36" i="20" s="1"/>
  <c r="H36" i="20"/>
  <c r="J34" i="20"/>
  <c r="H34" i="20"/>
  <c r="J33" i="20"/>
  <c r="K33" i="20" s="1"/>
  <c r="H33" i="20"/>
  <c r="J29" i="20"/>
  <c r="H29" i="20"/>
  <c r="J28" i="20"/>
  <c r="K28" i="20" s="1"/>
  <c r="H28" i="20"/>
  <c r="K24" i="20"/>
  <c r="J24" i="20"/>
  <c r="H24" i="20"/>
  <c r="J23" i="20"/>
  <c r="K23" i="20" s="1"/>
  <c r="H23" i="20"/>
  <c r="J22" i="20"/>
  <c r="K22" i="20" s="1"/>
  <c r="H22" i="20"/>
  <c r="J21" i="20"/>
  <c r="K21" i="20" s="1"/>
  <c r="H21" i="20"/>
  <c r="J18" i="20"/>
  <c r="K18" i="20" s="1"/>
  <c r="H18" i="20"/>
  <c r="K17" i="20"/>
  <c r="J17" i="20"/>
  <c r="H17" i="20"/>
  <c r="J16" i="20"/>
  <c r="K16" i="20" s="1"/>
  <c r="H16" i="20"/>
  <c r="J13" i="20"/>
  <c r="K13" i="20" s="1"/>
  <c r="H13" i="20"/>
  <c r="K12" i="20"/>
  <c r="J12" i="20"/>
  <c r="H12" i="20"/>
  <c r="J11" i="20"/>
  <c r="K11" i="20" s="1"/>
  <c r="H11" i="20"/>
  <c r="J10" i="20"/>
  <c r="H10" i="20"/>
  <c r="K10" i="20" s="1"/>
  <c r="J9" i="20"/>
  <c r="K9" i="20" s="1"/>
  <c r="H9" i="20"/>
  <c r="K34" i="20" l="1"/>
  <c r="K29" i="20"/>
  <c r="C17" i="21" l="1"/>
  <c r="E161" i="20"/>
  <c r="E88" i="20"/>
  <c r="E21" i="20"/>
</calcChain>
</file>

<file path=xl/sharedStrings.xml><?xml version="1.0" encoding="utf-8"?>
<sst xmlns="http://schemas.openxmlformats.org/spreadsheetml/2006/main" count="3485" uniqueCount="400">
  <si>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</si>
  <si>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</si>
  <si>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</si>
  <si>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</si>
  <si>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</si>
  <si>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</si>
  <si>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</si>
  <si>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</si>
  <si>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</si>
  <si>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</si>
  <si>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</si>
  <si>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</si>
  <si>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</si>
  <si>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</si>
  <si>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</si>
  <si>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</si>
  <si>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</si>
  <si>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Engineered Supports as per Hitli/Sikla/Walraven/Fischer with Lindapter Type/TR60 complete in all respect.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</si>
  <si>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</si>
  <si>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</si>
  <si>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</si>
  <si>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</si>
  <si>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</si>
  <si>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Engineered Supports system for VAV Terminals with Lindapter Type/TR60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</si>
  <si>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</si>
  <si>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</si>
  <si>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</si>
  <si>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</si>
  <si>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</si>
  <si>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</si>
  <si>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</si>
  <si>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</si>
  <si>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</si>
  <si>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</si>
  <si>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</si>
  <si>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</si>
  <si>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</si>
  <si>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</si>
  <si>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</si>
  <si>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</si>
  <si>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>3.5.4</t>
  </si>
  <si>
    <t xml:space="preserve">                Ø 4"   (Ø 100mm)</t>
  </si>
  <si>
    <t xml:space="preserve">Butterfly Dampers </t>
  </si>
  <si>
    <t>3.6.1</t>
  </si>
  <si>
    <t xml:space="preserve">                Ø 10" (Ø 250mm)</t>
  </si>
  <si>
    <t>3.6.2</t>
  </si>
  <si>
    <t>3.6.3</t>
  </si>
  <si>
    <t>3.6.4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</si>
  <si>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</si>
  <si>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</si>
  <si>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</si>
  <si>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</si>
  <si>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</si>
  <si>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 xml:space="preserve">                14" x 8"  (350mm x 200mm)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</si>
  <si>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</si>
  <si>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</si>
  <si>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</si>
  <si>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</si>
  <si>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</si>
  <si>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</si>
  <si>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</si>
  <si>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</si>
  <si>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</si>
  <si>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</si>
  <si>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</si>
  <si>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</si>
  <si>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</si>
  <si>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</si>
  <si>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</si>
  <si>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</si>
  <si>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</si>
  <si>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</si>
  <si>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</si>
  <si>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</si>
  <si>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</si>
  <si>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</si>
  <si>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</si>
  <si>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</si>
  <si>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</si>
  <si>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</si>
  <si>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</si>
  <si>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</si>
  <si>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</si>
  <si>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</si>
  <si>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</si>
  <si>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</si>
  <si>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</si>
  <si>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</si>
  <si>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</si>
  <si>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</si>
  <si>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</si>
  <si>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</si>
  <si>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</si>
  <si>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</si>
  <si>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</si>
  <si>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</si>
  <si>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</si>
  <si>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</si>
  <si>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</si>
  <si>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</si>
  <si>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</si>
  <si>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</si>
  <si>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</si>
  <si>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</si>
  <si>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</si>
  <si>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</si>
  <si>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</si>
  <si>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</si>
  <si>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</si>
  <si>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</si>
  <si>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</si>
  <si>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</si>
  <si>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</si>
  <si>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</si>
  <si>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</si>
  <si>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</si>
  <si>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</si>
  <si>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</si>
  <si>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</si>
  <si>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</si>
  <si>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</si>
  <si>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</si>
  <si>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</si>
  <si>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</si>
  <si>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</si>
  <si>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</si>
  <si>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</si>
  <si>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</si>
  <si>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</si>
  <si>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</si>
  <si>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</si>
  <si>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</si>
  <si>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</si>
  <si>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</si>
  <si>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</si>
  <si>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</si>
  <si>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Water Cooled Packaged Air Conditioner (CWPU-25-01) Ceiling Hung Type with Wall Mounted Room Thermostat (3.0 TR) with Scheduling feature</t>
  </si>
  <si>
    <t>Supply and Installation of Automatic Air Vents</t>
  </si>
  <si>
    <t>Pressure Switch</t>
  </si>
  <si>
    <t>Control Wiring Between Indoor and Thermostat</t>
  </si>
  <si>
    <t>Lot.</t>
  </si>
  <si>
    <t>Support System for Water Coooled Package Units with Lindapter Type/TR60 complete in all respect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</si>
  <si>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</si>
  <si>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</si>
  <si>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</si>
  <si>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</si>
  <si>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</si>
  <si>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</si>
  <si>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DDC Controller (BACnet/IP) for FCU-25-01 (Refer FND Drawing # FND-1831-XX-H-XX-XX-700-00)</t>
  </si>
  <si>
    <t>DDC Controller (BACnet/IP) for CWPU-25-01 (Refer FND Drawing # FND-1831-XX-H-XX-XX-700-00)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</si>
  <si>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</si>
  <si>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</si>
  <si>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</si>
  <si>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</si>
  <si>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Wall Mounted Room Thermostat for FCU-25-01 - Supplied with FCU</t>
  </si>
  <si>
    <t>Integration of Wall Mounted Room Thermostat for CWPU-25/01 - Supplied with CWPU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</si>
  <si>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</si>
  <si>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</si>
  <si>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</si>
  <si>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</si>
  <si>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</si>
  <si>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</si>
  <si>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</si>
  <si>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</si>
  <si>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</si>
  <si>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</si>
  <si>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</si>
  <si>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</si>
  <si>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</si>
  <si>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</si>
  <si>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</si>
  <si>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</si>
  <si>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</si>
  <si>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</si>
  <si>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</si>
  <si>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</si>
  <si>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</si>
  <si>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</si>
  <si>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</si>
  <si>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</si>
  <si>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</si>
  <si>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</si>
  <si>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</si>
  <si>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</si>
  <si>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</si>
  <si>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</si>
  <si>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</si>
  <si>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</si>
  <si>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</si>
  <si>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</si>
  <si>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</si>
  <si>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</si>
  <si>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</si>
  <si>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</si>
  <si>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</si>
  <si>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</si>
  <si>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</si>
  <si>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</si>
  <si>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</si>
  <si>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</si>
  <si>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</si>
  <si>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</si>
  <si>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</si>
  <si>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</si>
  <si>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</si>
  <si>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</si>
  <si>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</si>
  <si>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</si>
  <si>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</si>
  <si>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</si>
  <si>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</si>
  <si>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</si>
  <si>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</si>
  <si>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</si>
  <si>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</si>
  <si>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</si>
  <si>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</si>
  <si>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</si>
  <si>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</si>
  <si>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</si>
  <si>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</si>
  <si>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</si>
  <si>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</si>
  <si>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</si>
  <si>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</si>
  <si>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</si>
  <si>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</si>
  <si>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</si>
  <si>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</si>
  <si>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</si>
  <si>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</si>
  <si>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</si>
  <si>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</si>
  <si>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</si>
  <si>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</si>
  <si>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</si>
  <si>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</si>
  <si>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</si>
  <si>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</si>
  <si>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</si>
  <si>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</si>
  <si>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</si>
  <si>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</si>
  <si>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</si>
  <si>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</si>
  <si>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</si>
  <si>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</si>
  <si>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</si>
  <si>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</si>
  <si>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</si>
  <si>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</si>
  <si>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</si>
  <si>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</si>
  <si>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</si>
  <si>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</si>
  <si>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</si>
  <si>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</si>
  <si>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</si>
  <si>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</si>
  <si>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</si>
  <si>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</si>
  <si>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</si>
  <si>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</si>
  <si>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</si>
  <si>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</si>
  <si>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</si>
  <si>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</si>
  <si>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</si>
  <si>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</si>
  <si>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</si>
  <si>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</si>
  <si>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</si>
  <si>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</si>
  <si>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</si>
  <si>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</si>
  <si>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</si>
  <si>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</si>
  <si>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</si>
  <si>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</si>
  <si>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</si>
  <si>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</si>
  <si>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</si>
  <si>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</si>
  <si>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</si>
  <si>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</si>
  <si>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</si>
  <si>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</si>
  <si>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</si>
  <si>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t>EY Karachi - 25th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</si>
  <si>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FCU-25-01 </t>
    </r>
    <r>
      <rPr>
        <sz val="11"/>
        <rFont val="Calibri"/>
        <family val="2"/>
        <scheme val="minor"/>
      </rPr>
      <t>Ceiling Hung Type with Wall Mounted Room Thermostat (3.0 TR) with Scheduling Feature</t>
    </r>
  </si>
  <si>
    <r>
      <t>Integration of  Motorized Fire Damper Actuator (2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</si>
  <si>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</si>
  <si>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</si>
  <si>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</si>
  <si>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EY Karachi - 25th Floor - FF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</si>
  <si>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</si>
  <si>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</si>
  <si>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</si>
  <si>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</si>
  <si>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</si>
  <si>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</si>
  <si>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</si>
  <si>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</si>
  <si>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</si>
  <si>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</si>
  <si>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</si>
  <si>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</si>
  <si>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</si>
  <si>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</si>
  <si>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</si>
  <si>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</si>
  <si>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</si>
  <si>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</si>
  <si>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</si>
  <si>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</si>
  <si>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</si>
  <si>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</si>
  <si>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</si>
  <si>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</si>
  <si>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</si>
  <si>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</si>
  <si>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</si>
  <si>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</si>
  <si>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</si>
  <si>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</si>
  <si>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</si>
  <si>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</si>
  <si>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</si>
  <si>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</si>
  <si>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</si>
  <si>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</si>
  <si>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</si>
  <si>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</si>
  <si>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</si>
  <si>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</si>
  <si>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</si>
  <si>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</si>
  <si>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</si>
  <si>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</si>
  <si>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</si>
  <si>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</si>
  <si>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</si>
  <si>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</si>
  <si>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</si>
  <si>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</si>
  <si>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</si>
  <si>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</si>
  <si>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</si>
  <si>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</si>
  <si>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</si>
  <si>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</si>
  <si>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</si>
  <si>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</si>
  <si>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</si>
  <si>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</si>
  <si>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</si>
  <si>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</si>
  <si>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</si>
  <si>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</si>
  <si>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</si>
  <si>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</si>
  <si>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</si>
  <si>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</si>
  <si>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</si>
  <si>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</si>
  <si>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</si>
  <si>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</si>
  <si>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</si>
  <si>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</si>
  <si>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</si>
  <si>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</si>
  <si>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</si>
  <si>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</si>
  <si>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</si>
  <si>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</si>
  <si>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</si>
  <si>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</si>
  <si>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</si>
  <si>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</si>
  <si>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</si>
  <si>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</si>
  <si>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</si>
  <si>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</si>
  <si>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</si>
  <si>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</si>
  <si>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</si>
  <si>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</si>
  <si>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</si>
  <si>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</si>
  <si>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</si>
  <si>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</si>
  <si>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</si>
  <si>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</si>
  <si>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</si>
  <si>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25th Floor</t>
  </si>
  <si>
    <t>Fire Fighting 25th Floor</t>
  </si>
  <si>
    <t>HVAC Work 22nd Floor</t>
  </si>
  <si>
    <t>Fire Fighting 22nd Floor</t>
  </si>
  <si>
    <t>Fire Fighting 21st Floor</t>
  </si>
  <si>
    <t>Ernst &amp;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</si>
</sst>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43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5">
      <alignment horizontal="left"/>
    </xf>
    <xf numFmtId="38" fontId="18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535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0" fontId="27" fillId="0" borderId="0" xfId="45" applyFont="1" applyAlignment="1">
      <alignment vertical="center"/>
    </xf>
    <xf numFmtId="0" fontId="29" fillId="0" borderId="0" xfId="43" applyFont="1" applyAlignment="1">
      <alignment vertical="center"/>
    </xf>
    <xf numFmtId="0" fontId="29" fillId="5" borderId="0" xfId="43" applyFont="1" applyFill="1" applyAlignment="1">
      <alignment vertical="center"/>
    </xf>
    <xf numFmtId="0" fontId="29" fillId="2" borderId="0" xfId="43" applyFont="1" applyFill="1" applyAlignment="1">
      <alignment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2" borderId="1" xfId="50" applyNumberFormat="1" applyFont="1" applyFill="1" applyBorder="1" applyAlignment="1">
      <alignment horizontal="right" vertical="center"/>
    </xf>
    <xf numFmtId="38" fontId="25" fillId="0" borderId="1" xfId="50" applyNumberFormat="1" applyFont="1" applyFill="1" applyBorder="1" applyAlignment="1">
      <alignment horizontal="right" vertical="center"/>
    </xf>
    <xf numFmtId="0" fontId="29" fillId="0" borderId="0" xfId="46" applyNumberFormat="1" applyFont="1" applyAlignment="1">
      <alignment vertical="center"/>
    </xf>
    <xf numFmtId="0" fontId="29" fillId="3" borderId="0" xfId="43" applyFont="1" applyFill="1" applyAlignment="1">
      <alignment vertical="center"/>
    </xf>
    <xf numFmtId="0" fontId="24" fillId="0" borderId="0" xfId="53" applyFont="1" applyAlignment="1">
      <alignment vertical="center"/>
    </xf>
    <xf numFmtId="0" fontId="29" fillId="0" borderId="0" xfId="43" applyFont="1" applyAlignment="1">
      <alignment horizontal="center" vertical="center"/>
    </xf>
    <xf numFmtId="3" fontId="29" fillId="0" borderId="0" xfId="43" applyNumberFormat="1" applyFont="1" applyAlignment="1">
      <alignment horizontal="center" vertical="center"/>
    </xf>
    <xf numFmtId="0" fontId="29" fillId="0" borderId="0" xfId="43" applyFont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" fontId="2" fillId="2" borderId="1" xfId="48" applyNumberFormat="1" applyFont="1" applyFill="1" applyBorder="1" applyAlignment="1">
      <alignment horizontal="center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4" fillId="2" borderId="1" xfId="47" applyFont="1" applyFill="1" applyBorder="1" applyAlignment="1">
      <alignment vertical="center"/>
    </xf>
    <xf numFmtId="0" fontId="29" fillId="2" borderId="1" xfId="48" applyFont="1" applyFill="1" applyBorder="1" applyAlignment="1">
      <alignment horizontal="center" vertical="center"/>
    </xf>
    <xf numFmtId="0" fontId="29" fillId="2" borderId="1" xfId="48" applyFont="1" applyFill="1" applyBorder="1" applyAlignment="1">
      <alignment horizontal="right" vertical="center"/>
    </xf>
    <xf numFmtId="3" fontId="29" fillId="2" borderId="1" xfId="50" applyNumberFormat="1" applyFont="1" applyFill="1" applyBorder="1" applyAlignment="1">
      <alignment horizontal="right" vertical="center"/>
    </xf>
    <xf numFmtId="0" fontId="29" fillId="2" borderId="1" xfId="43" applyFont="1" applyFill="1" applyBorder="1" applyAlignment="1">
      <alignment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3" fontId="2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0" fontId="24" fillId="0" borderId="1" xfId="53" applyFont="1" applyBorder="1" applyAlignment="1">
      <alignment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3" fontId="25" fillId="0" borderId="1" xfId="49" applyNumberFormat="1" applyFont="1" applyFill="1" applyBorder="1" applyAlignment="1">
      <alignment horizontal="right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" fillId="0" borderId="1" xfId="47" applyFont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0" fontId="33" fillId="0" borderId="0" xfId="45" applyFont="1" applyAlignment="1">
      <alignment vertical="center"/>
    </xf>
    <xf numFmtId="38" fontId="28" fillId="7" borderId="1" xfId="49" applyFont="1" applyFill="1" applyBorder="1" applyAlignment="1">
      <alignment vertical="center"/>
    </xf>
    <xf numFmtId="0" fontId="27" fillId="7" borderId="0" xfId="45" applyFont="1" applyFill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8" fillId="0" borderId="0" xfId="43" applyFont="1" applyAlignment="1">
      <alignment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3" fontId="28" fillId="4" borderId="1" xfId="48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4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41" fontId="25" fillId="0" borderId="1" xfId="50" applyNumberFormat="1" applyFont="1" applyFill="1" applyBorder="1" applyAlignment="1">
      <alignment horizontal="right" vertical="center"/>
    </xf>
    <xf numFmtId="41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8" fillId="0" borderId="12" xfId="1" applyNumberFormat="1" applyFont="1" applyBorder="1" applyAlignment="1">
      <alignment vertical="center" wrapText="1"/>
    </xf>
    <xf numFmtId="166" fontId="39" fillId="0" borderId="12" xfId="1" quotePrefix="1" applyNumberFormat="1" applyFont="1" applyBorder="1" applyAlignment="1">
      <alignment horizontal="center" vertical="center" wrapText="1"/>
    </xf>
    <xf numFmtId="4" fontId="39" fillId="0" borderId="12" xfId="44" quotePrefix="1" applyNumberFormat="1" applyFont="1" applyBorder="1">
      <alignment horizontal="center" vertical="center" wrapText="1"/>
    </xf>
    <xf numFmtId="38" fontId="40" fillId="4" borderId="12" xfId="50" applyNumberFormat="1" applyFont="1" applyFill="1" applyBorder="1" applyAlignment="1">
      <alignment horizontal="center" vertical="center"/>
    </xf>
    <xf numFmtId="3" fontId="40" fillId="2" borderId="12" xfId="48" quotePrefix="1" applyNumberFormat="1" applyFont="1" applyFill="1" applyBorder="1" applyAlignment="1">
      <alignment horizontal="right" vertical="center"/>
    </xf>
    <xf numFmtId="3" fontId="40" fillId="0" borderId="12" xfId="48" quotePrefix="1" applyNumberFormat="1" applyFont="1" applyBorder="1" applyAlignment="1">
      <alignment horizontal="right" vertical="center"/>
    </xf>
    <xf numFmtId="3" fontId="40" fillId="4" borderId="12" xfId="50" applyNumberFormat="1" applyFont="1" applyFill="1" applyBorder="1" applyAlignment="1">
      <alignment horizontal="right" vertical="center"/>
    </xf>
    <xf numFmtId="3" fontId="41" fillId="0" borderId="12" xfId="50" applyNumberFormat="1" applyFont="1" applyFill="1" applyBorder="1" applyAlignment="1">
      <alignment horizontal="right" vertical="center"/>
    </xf>
    <xf numFmtId="3" fontId="41" fillId="0" borderId="12" xfId="50" applyNumberFormat="1" applyFont="1" applyFill="1" applyBorder="1" applyAlignment="1">
      <alignment horizontal="center" vertical="center"/>
    </xf>
    <xf numFmtId="38" fontId="40" fillId="2" borderId="12" xfId="50" applyNumberFormat="1" applyFont="1" applyFill="1" applyBorder="1" applyAlignment="1">
      <alignment horizontal="center" vertical="center"/>
    </xf>
    <xf numFmtId="0" fontId="40" fillId="0" borderId="12" xfId="48" applyFont="1" applyBorder="1" applyAlignment="1">
      <alignment horizontal="center" vertical="center"/>
    </xf>
    <xf numFmtId="38" fontId="40" fillId="0" borderId="12" xfId="50" applyNumberFormat="1" applyFont="1" applyFill="1" applyBorder="1" applyAlignment="1">
      <alignment horizontal="right" vertical="center"/>
    </xf>
    <xf numFmtId="38" fontId="40" fillId="0" borderId="12" xfId="50" applyNumberFormat="1" applyFont="1" applyFill="1" applyBorder="1" applyAlignment="1">
      <alignment horizontal="center" vertical="center"/>
    </xf>
    <xf numFmtId="3" fontId="40" fillId="4" borderId="12" xfId="50" applyNumberFormat="1" applyFont="1" applyFill="1" applyBorder="1" applyAlignment="1">
      <alignment horizontal="center" vertical="center"/>
    </xf>
    <xf numFmtId="3" fontId="40" fillId="0" borderId="12" xfId="48" applyNumberFormat="1" applyFont="1" applyBorder="1" applyAlignment="1">
      <alignment horizontal="center" vertical="center"/>
    </xf>
    <xf numFmtId="0" fontId="40" fillId="0" borderId="12" xfId="48" applyFont="1" applyBorder="1" applyAlignment="1">
      <alignment horizontal="right" vertical="center"/>
    </xf>
    <xf numFmtId="3" fontId="40" fillId="0" borderId="12" xfId="50" applyNumberFormat="1" applyFont="1" applyFill="1" applyBorder="1" applyAlignment="1">
      <alignment horizontal="center" vertical="center"/>
    </xf>
    <xf numFmtId="0" fontId="41" fillId="0" borderId="12" xfId="48" applyFont="1" applyBorder="1" applyAlignment="1">
      <alignment horizontal="right" vertical="center"/>
    </xf>
    <xf numFmtId="38" fontId="41" fillId="0" borderId="12" xfId="50" applyNumberFormat="1" applyFont="1" applyFill="1" applyBorder="1" applyAlignment="1">
      <alignment horizontal="right" vertical="center"/>
    </xf>
    <xf numFmtId="3" fontId="41" fillId="0" borderId="12" xfId="49" applyNumberFormat="1" applyFont="1" applyFill="1" applyBorder="1" applyAlignment="1">
      <alignment horizontal="right" vertical="center"/>
    </xf>
    <xf numFmtId="0" fontId="41" fillId="0" borderId="12" xfId="43" applyFont="1" applyBorder="1" applyAlignment="1">
      <alignment vertical="center"/>
    </xf>
    <xf numFmtId="0" fontId="41" fillId="0" borderId="12" xfId="43" applyFont="1" applyBorder="1" applyAlignment="1">
      <alignment horizontal="center" vertical="center"/>
    </xf>
    <xf numFmtId="166" fontId="40" fillId="0" borderId="12" xfId="1" quotePrefix="1" applyNumberFormat="1" applyFont="1" applyBorder="1" applyAlignment="1">
      <alignment horizontal="center" vertical="center"/>
    </xf>
    <xf numFmtId="41" fontId="40" fillId="0" borderId="12" xfId="48" quotePrefix="1" applyNumberFormat="1" applyFont="1" applyBorder="1" applyAlignment="1">
      <alignment horizontal="right" vertical="center"/>
    </xf>
    <xf numFmtId="41" fontId="40" fillId="2" borderId="12" xfId="48" quotePrefix="1" applyNumberFormat="1" applyFont="1" applyFill="1" applyBorder="1" applyAlignment="1">
      <alignment horizontal="right" vertical="center"/>
    </xf>
    <xf numFmtId="3" fontId="40" fillId="4" borderId="12" xfId="48" applyNumberFormat="1" applyFont="1" applyFill="1" applyBorder="1" applyAlignment="1">
      <alignment horizontal="center" vertical="center"/>
    </xf>
    <xf numFmtId="3" fontId="41" fillId="0" borderId="12" xfId="50" applyNumberFormat="1" applyFont="1" applyBorder="1" applyAlignment="1">
      <alignment horizontal="center" vertical="center"/>
    </xf>
    <xf numFmtId="38" fontId="42" fillId="7" borderId="12" xfId="49" applyFont="1" applyFill="1" applyBorder="1" applyAlignment="1">
      <alignment vertical="center"/>
    </xf>
    <xf numFmtId="38" fontId="42" fillId="7" borderId="12" xfId="49" applyFont="1" applyFill="1" applyBorder="1" applyAlignment="1">
      <alignment horizontal="center" vertical="center"/>
    </xf>
    <xf numFmtId="3" fontId="42" fillId="2" borderId="12" xfId="48" quotePrefix="1" applyNumberFormat="1" applyFont="1" applyFill="1" applyBorder="1" applyAlignment="1">
      <alignment horizontal="right" vertical="center"/>
    </xf>
    <xf numFmtId="0" fontId="42" fillId="0" borderId="12" xfId="48" applyFont="1" applyBorder="1" applyAlignment="1">
      <alignment horizontal="right" vertical="center"/>
    </xf>
    <xf numFmtId="3" fontId="42" fillId="4" borderId="12" xfId="50" applyNumberFormat="1" applyFont="1" applyFill="1" applyBorder="1" applyAlignment="1">
      <alignment horizontal="right" vertical="center"/>
    </xf>
    <xf numFmtId="38" fontId="42" fillId="0" borderId="12" xfId="50" applyNumberFormat="1" applyFont="1" applyFill="1" applyBorder="1" applyAlignment="1">
      <alignment horizontal="right" vertical="center"/>
    </xf>
    <xf numFmtId="38" fontId="42" fillId="0" borderId="12" xfId="50" applyNumberFormat="1" applyFont="1" applyFill="1" applyBorder="1" applyAlignment="1">
      <alignment horizontal="center" vertical="center"/>
    </xf>
    <xf numFmtId="0" fontId="42" fillId="0" borderId="12" xfId="48" applyFont="1" applyBorder="1" applyAlignment="1">
      <alignment horizontal="center" vertical="center"/>
    </xf>
    <xf numFmtId="41" fontId="25" fillId="4" borderId="12" xfId="50" applyNumberFormat="1" applyFont="1" applyFill="1" applyBorder="1" applyAlignment="1">
      <alignment horizontal="center" vertical="center"/>
    </xf>
    <xf numFmtId="0" fontId="28" fillId="7" borderId="12" xfId="58" applyFont="1" applyFill="1" applyBorder="1" applyAlignment="1">
      <alignment vertical="center"/>
    </xf>
    <xf numFmtId="38" fontId="24" fillId="7" borderId="12" xfId="59" applyFont="1" applyFill="1" applyBorder="1" applyAlignment="1">
      <alignment horizontal="right" vertical="center"/>
    </xf>
    <xf numFmtId="0" fontId="28" fillId="7" borderId="12" xfId="58" applyFont="1" applyFill="1" applyBorder="1" applyAlignment="1">
      <alignment horizontal="center" vertical="center"/>
    </xf>
    <xf numFmtId="38" fontId="25" fillId="4" borderId="12" xfId="50" applyNumberFormat="1" applyFont="1" applyFill="1" applyBorder="1" applyAlignment="1">
      <alignment horizontal="right" vertical="center"/>
    </xf>
    <xf numFmtId="38" fontId="25" fillId="4" borderId="12" xfId="43" applyNumberFormat="1" applyFont="1" applyFill="1" applyBorder="1" applyAlignment="1">
      <alignment horizontal="right" vertical="center"/>
    </xf>
    <xf numFmtId="38" fontId="25" fillId="4" borderId="12" xfId="50" applyNumberFormat="1" applyFont="1" applyFill="1" applyBorder="1" applyAlignment="1">
      <alignment horizontal="center" vertical="center"/>
    </xf>
    <xf numFmtId="0" fontId="24" fillId="0" borderId="12" xfId="43" applyFont="1" applyBorder="1" applyAlignment="1">
      <alignment vertical="center"/>
    </xf>
    <xf numFmtId="0" fontId="25" fillId="0" borderId="12" xfId="43" applyFont="1" applyBorder="1" applyAlignment="1">
      <alignment vertical="center"/>
    </xf>
    <xf numFmtId="0" fontId="25" fillId="4" borderId="12" xfId="43" applyFont="1" applyFill="1" applyBorder="1" applyAlignment="1">
      <alignment vertical="center"/>
    </xf>
    <xf numFmtId="0" fontId="25" fillId="0" borderId="12" xfId="43" applyFont="1" applyBorder="1" applyAlignment="1">
      <alignment horizontal="center" vertical="center"/>
    </xf>
    <xf numFmtId="41" fontId="25" fillId="0" borderId="12" xfId="50" applyNumberFormat="1" applyFont="1" applyFill="1" applyBorder="1" applyAlignment="1">
      <alignment horizontal="right" vertical="center"/>
    </xf>
    <xf numFmtId="41" fontId="25" fillId="4" borderId="12" xfId="50" applyNumberFormat="1" applyFont="1" applyFill="1" applyBorder="1" applyAlignment="1">
      <alignment horizontal="right" vertical="center"/>
    </xf>
    <xf numFmtId="38" fontId="24" fillId="4" borderId="12" xfId="50" applyNumberFormat="1" applyFont="1" applyFill="1" applyBorder="1" applyAlignment="1">
      <alignment horizontal="right" vertical="center"/>
    </xf>
    <xf numFmtId="0" fontId="25" fillId="2" borderId="12" xfId="43" applyFont="1" applyFill="1" applyBorder="1" applyAlignment="1">
      <alignment horizontal="center" vertical="center"/>
    </xf>
    <xf numFmtId="38" fontId="25" fillId="7" borderId="12" xfId="50" applyNumberFormat="1" applyFont="1" applyFill="1" applyBorder="1" applyAlignment="1">
      <alignment horizontal="right" vertical="center"/>
    </xf>
    <xf numFmtId="0" fontId="25" fillId="7" borderId="12" xfId="43" applyFont="1" applyFill="1" applyBorder="1" applyAlignment="1">
      <alignment vertical="center"/>
    </xf>
    <xf numFmtId="38" fontId="25" fillId="7" borderId="12" xfId="50" applyNumberFormat="1" applyFont="1" applyFill="1" applyBorder="1" applyAlignment="1">
      <alignment horizontal="center" vertical="center"/>
    </xf>
    <xf numFmtId="0" fontId="28" fillId="0" borderId="12" xfId="58" applyFont="1" applyBorder="1" applyAlignment="1">
      <alignment vertical="center"/>
    </xf>
    <xf numFmtId="38" fontId="24" fillId="4" borderId="12" xfId="59" applyFont="1" applyFill="1" applyBorder="1" applyAlignment="1">
      <alignment horizontal="right" vertical="center"/>
    </xf>
    <xf numFmtId="0" fontId="28" fillId="0" borderId="12" xfId="58" applyFont="1" applyBorder="1" applyAlignment="1">
      <alignment horizontal="center" vertical="center"/>
    </xf>
    <xf numFmtId="38" fontId="29" fillId="0" borderId="0" xfId="43" applyNumberFormat="1" applyFont="1" applyAlignment="1">
      <alignment horizontal="right" vertical="center"/>
    </xf>
    <xf numFmtId="38" fontId="43" fillId="0" borderId="0" xfId="43" applyNumberFormat="1" applyFont="1" applyAlignment="1">
      <alignment horizontal="right" vertical="center"/>
    </xf>
    <xf numFmtId="38" fontId="25" fillId="0" borderId="0" xfId="43" applyNumberFormat="1" applyFont="1" applyAlignment="1">
      <alignment vertical="center"/>
    </xf>
    <xf numFmtId="0" fontId="44" fillId="0" borderId="0" xfId="43" applyFont="1" applyAlignment="1">
      <alignment vertical="center"/>
    </xf>
    <xf numFmtId="0" fontId="45" fillId="0" borderId="0" xfId="45" applyFont="1" applyAlignment="1">
      <alignment vertical="center"/>
    </xf>
    <xf numFmtId="0" fontId="46" fillId="0" borderId="0" xfId="45" applyFont="1" applyAlignment="1">
      <alignment vertical="center"/>
    </xf>
    <xf numFmtId="0" fontId="47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7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5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8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1" fillId="0" borderId="12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7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50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51" fillId="0" borderId="0" xfId="43" applyFont="1" applyAlignment="1">
      <alignment vertical="center"/>
    </xf>
    <xf numFmtId="0" fontId="47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2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41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3" fillId="0" borderId="0" xfId="110" applyFont="1" applyAlignment="1">
      <alignment vertical="center"/>
    </xf>
    <xf numFmtId="0" fontId="36" fillId="0" borderId="12" xfId="55" applyFont="1" applyBorder="1" applyAlignment="1">
      <alignment vertical="center"/>
    </xf>
    <xf numFmtId="0" fontId="36" fillId="0" borderId="12" xfId="55" applyFont="1" applyBorder="1" applyAlignment="1">
      <alignment horizontal="center" vertical="center"/>
    </xf>
    <xf numFmtId="0" fontId="47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50" fillId="0" borderId="0" xfId="43" applyFont="1" applyAlignment="1">
      <alignment horizontal="center" vertical="center"/>
    </xf>
    <xf numFmtId="3" fontId="50" fillId="0" borderId="0" xfId="43" applyNumberFormat="1" applyFont="1" applyAlignment="1">
      <alignment horizontal="center" vertical="center"/>
    </xf>
    <xf numFmtId="0" fontId="50" fillId="0" borderId="0" xfId="43" applyFont="1" applyAlignment="1">
      <alignment horizontal="right" vertical="center"/>
    </xf>
    <xf numFmtId="38" fontId="54" fillId="0" borderId="0" xfId="43" applyNumberFormat="1" applyFont="1" applyAlignment="1">
      <alignment vertical="center"/>
    </xf>
    <xf numFmtId="38" fontId="55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1" fillId="0" borderId="0" xfId="43" applyFont="1" applyAlignment="1">
      <alignment vertical="center"/>
    </xf>
    <xf numFmtId="0" fontId="41" fillId="0" borderId="0" xfId="43" applyFont="1" applyAlignment="1">
      <alignment horizontal="right" vertical="center"/>
    </xf>
    <xf numFmtId="0" fontId="41" fillId="0" borderId="0" xfId="43" applyFont="1" applyAlignment="1">
      <alignment horizontal="center" vertical="center"/>
    </xf>
    <xf numFmtId="4" fontId="32" fillId="8" borderId="12" xfId="44" applyNumberFormat="1" applyFont="1" applyFill="1" applyBorder="1">
      <alignment horizontal="center" vertical="center" wrapText="1"/>
    </xf>
    <xf numFmtId="0" fontId="39" fillId="0" borderId="0" xfId="45" applyFont="1" applyAlignment="1">
      <alignment vertical="center"/>
    </xf>
    <xf numFmtId="167" fontId="32" fillId="8" borderId="15" xfId="44" applyNumberFormat="1" applyFont="1" applyFill="1" applyBorder="1">
      <alignment horizontal="center" vertical="center" wrapText="1"/>
    </xf>
    <xf numFmtId="0" fontId="32" fillId="8" borderId="9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6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6" fillId="8" borderId="0" xfId="45" applyFont="1" applyFill="1" applyAlignment="1">
      <alignment vertical="center"/>
    </xf>
    <xf numFmtId="0" fontId="41" fillId="0" borderId="12" xfId="44" applyFont="1" applyBorder="1">
      <alignment horizontal="center" vertical="center" wrapText="1"/>
    </xf>
    <xf numFmtId="3" fontId="40" fillId="0" borderId="12" xfId="48" quotePrefix="1" applyNumberFormat="1" applyFont="1" applyBorder="1" applyAlignment="1">
      <alignment horizontal="center" vertical="center"/>
    </xf>
    <xf numFmtId="0" fontId="41" fillId="0" borderId="12" xfId="47" applyFont="1" applyBorder="1" applyAlignment="1">
      <alignment horizontal="left" vertical="center"/>
    </xf>
    <xf numFmtId="0" fontId="40" fillId="0" borderId="12" xfId="47" applyFont="1" applyBorder="1" applyAlignment="1">
      <alignment horizontal="left" vertical="center"/>
    </xf>
    <xf numFmtId="3" fontId="41" fillId="0" borderId="12" xfId="48" applyNumberFormat="1" applyFont="1" applyBorder="1" applyAlignment="1">
      <alignment horizontal="center" vertical="center"/>
    </xf>
    <xf numFmtId="0" fontId="35" fillId="0" borderId="12" xfId="47" applyFont="1" applyBorder="1" applyAlignment="1">
      <alignment horizontal="left" vertical="center"/>
    </xf>
    <xf numFmtId="38" fontId="40" fillId="0" borderId="12" xfId="49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12" xfId="47" applyFont="1" applyBorder="1" applyAlignment="1">
      <alignment vertical="center"/>
    </xf>
    <xf numFmtId="0" fontId="39" fillId="7" borderId="0" xfId="45" applyFont="1" applyFill="1" applyAlignment="1">
      <alignment vertical="center"/>
    </xf>
    <xf numFmtId="168" fontId="42" fillId="0" borderId="12" xfId="46" quotePrefix="1" applyNumberFormat="1" applyFont="1" applyBorder="1" applyAlignment="1">
      <alignment horizontal="center" vertical="center"/>
    </xf>
    <xf numFmtId="168" fontId="36" fillId="2" borderId="12" xfId="46" applyFont="1" applyFill="1" applyBorder="1" applyAlignment="1">
      <alignment horizontal="left" vertical="center"/>
    </xf>
    <xf numFmtId="0" fontId="36" fillId="0" borderId="12" xfId="43" applyFont="1" applyBorder="1" applyAlignment="1">
      <alignment horizontal="left" vertical="center"/>
    </xf>
    <xf numFmtId="0" fontId="36" fillId="0" borderId="12" xfId="43" applyFont="1" applyBorder="1" applyAlignment="1">
      <alignment horizontal="center" vertical="center"/>
    </xf>
    <xf numFmtId="0" fontId="36" fillId="0" borderId="12" xfId="43" applyFont="1" applyBorder="1" applyAlignment="1">
      <alignment vertical="center"/>
    </xf>
    <xf numFmtId="0" fontId="36" fillId="4" borderId="12" xfId="43" applyFont="1" applyFill="1" applyBorder="1" applyAlignment="1">
      <alignment horizontal="right" vertical="center"/>
    </xf>
    <xf numFmtId="0" fontId="36" fillId="4" borderId="12" xfId="43" applyFont="1" applyFill="1" applyBorder="1" applyAlignment="1">
      <alignment horizontal="center" vertical="center"/>
    </xf>
    <xf numFmtId="0" fontId="36" fillId="0" borderId="0" xfId="43" applyFont="1" applyAlignment="1">
      <alignment vertical="center"/>
    </xf>
    <xf numFmtId="168" fontId="40" fillId="0" borderId="12" xfId="51" applyFont="1" applyBorder="1" applyAlignment="1">
      <alignment horizontal="center" vertical="center"/>
    </xf>
    <xf numFmtId="3" fontId="38" fillId="2" borderId="12" xfId="48" applyNumberFormat="1" applyFont="1" applyFill="1" applyBorder="1" applyAlignment="1">
      <alignment horizontal="center" vertical="center"/>
    </xf>
    <xf numFmtId="0" fontId="40" fillId="5" borderId="0" xfId="43" applyFont="1" applyFill="1" applyAlignment="1">
      <alignment vertical="center"/>
    </xf>
    <xf numFmtId="0" fontId="41" fillId="4" borderId="12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167" fontId="42" fillId="4" borderId="12" xfId="46" quotePrefix="1" applyNumberFormat="1" applyFont="1" applyFill="1" applyBorder="1" applyAlignment="1">
      <alignment horizontal="center" vertical="center"/>
    </xf>
    <xf numFmtId="0" fontId="42" fillId="0" borderId="0" xfId="43" applyFont="1" applyAlignment="1">
      <alignment vertical="center"/>
    </xf>
    <xf numFmtId="168" fontId="42" fillId="0" borderId="12" xfId="51" applyFont="1" applyBorder="1" applyAlignment="1">
      <alignment horizontal="center" vertical="center"/>
    </xf>
    <xf numFmtId="0" fontId="40" fillId="4" borderId="12" xfId="47" applyFont="1" applyFill="1" applyBorder="1" applyAlignment="1">
      <alignment horizontal="left" vertical="center"/>
    </xf>
    <xf numFmtId="0" fontId="40" fillId="4" borderId="12" xfId="47" applyFont="1" applyFill="1" applyBorder="1" applyAlignment="1">
      <alignment horizontal="right" vertical="center"/>
    </xf>
    <xf numFmtId="168" fontId="42" fillId="2" borderId="12" xfId="51" applyFont="1" applyFill="1" applyBorder="1" applyAlignment="1">
      <alignment horizontal="center" vertical="center"/>
    </xf>
    <xf numFmtId="0" fontId="40" fillId="2" borderId="12" xfId="47" applyFont="1" applyFill="1" applyBorder="1" applyAlignment="1">
      <alignment horizontal="left" vertical="center"/>
    </xf>
    <xf numFmtId="0" fontId="36" fillId="2" borderId="12" xfId="47" applyFont="1" applyFill="1" applyBorder="1" applyAlignment="1">
      <alignment vertical="center"/>
    </xf>
    <xf numFmtId="0" fontId="40" fillId="2" borderId="12" xfId="47" applyFont="1" applyFill="1" applyBorder="1" applyAlignment="1">
      <alignment vertical="center"/>
    </xf>
    <xf numFmtId="0" fontId="40" fillId="2" borderId="12" xfId="48" applyFont="1" applyFill="1" applyBorder="1" applyAlignment="1">
      <alignment horizontal="center" vertical="center"/>
    </xf>
    <xf numFmtId="0" fontId="40" fillId="2" borderId="12" xfId="48" applyFont="1" applyFill="1" applyBorder="1" applyAlignment="1">
      <alignment horizontal="right" vertical="center"/>
    </xf>
    <xf numFmtId="3" fontId="40" fillId="2" borderId="12" xfId="50" applyNumberFormat="1" applyFont="1" applyFill="1" applyBorder="1" applyAlignment="1">
      <alignment horizontal="right" vertical="center"/>
    </xf>
    <xf numFmtId="38" fontId="41" fillId="2" borderId="12" xfId="50" applyNumberFormat="1" applyFont="1" applyFill="1" applyBorder="1" applyAlignment="1">
      <alignment horizontal="right" vertical="center"/>
    </xf>
    <xf numFmtId="38" fontId="41" fillId="2" borderId="12" xfId="50" applyNumberFormat="1" applyFont="1" applyFill="1" applyBorder="1" applyAlignment="1">
      <alignment horizontal="center" vertical="center"/>
    </xf>
    <xf numFmtId="0" fontId="40" fillId="2" borderId="12" xfId="43" applyFont="1" applyFill="1" applyBorder="1" applyAlignment="1">
      <alignment vertical="center"/>
    </xf>
    <xf numFmtId="0" fontId="40" fillId="2" borderId="0" xfId="43" applyFont="1" applyFill="1" applyAlignment="1">
      <alignment vertical="center"/>
    </xf>
    <xf numFmtId="168" fontId="40" fillId="2" borderId="12" xfId="51" applyFont="1" applyFill="1" applyBorder="1" applyAlignment="1">
      <alignment horizontal="center" vertical="center"/>
    </xf>
    <xf numFmtId="3" fontId="41" fillId="2" borderId="12" xfId="48" applyNumberFormat="1" applyFont="1" applyFill="1" applyBorder="1" applyAlignment="1">
      <alignment horizontal="center" vertical="center"/>
    </xf>
    <xf numFmtId="0" fontId="41" fillId="2" borderId="12" xfId="48" applyFont="1" applyFill="1" applyBorder="1" applyAlignment="1">
      <alignment horizontal="center" vertical="center"/>
    </xf>
    <xf numFmtId="3" fontId="41" fillId="2" borderId="12" xfId="50" applyNumberFormat="1" applyFont="1" applyFill="1" applyBorder="1" applyAlignment="1">
      <alignment horizontal="right" vertical="center"/>
    </xf>
    <xf numFmtId="169" fontId="40" fillId="2" borderId="12" xfId="51" applyNumberFormat="1" applyFont="1" applyFill="1" applyBorder="1" applyAlignment="1">
      <alignment horizontal="center" vertical="center"/>
    </xf>
    <xf numFmtId="40" fontId="40" fillId="2" borderId="12" xfId="51" applyNumberFormat="1" applyFont="1" applyFill="1" applyBorder="1" applyAlignment="1">
      <alignment horizontal="center" vertical="center"/>
    </xf>
    <xf numFmtId="0" fontId="36" fillId="0" borderId="12" xfId="46" applyNumberFormat="1" applyFont="1" applyBorder="1" applyAlignment="1">
      <alignment horizontal="left" vertical="center"/>
    </xf>
    <xf numFmtId="0" fontId="42" fillId="0" borderId="12" xfId="46" applyNumberFormat="1" applyFont="1" applyBorder="1" applyAlignment="1">
      <alignment horizontal="left" vertical="center"/>
    </xf>
    <xf numFmtId="0" fontId="42" fillId="0" borderId="12" xfId="43" applyFont="1" applyBorder="1" applyAlignment="1">
      <alignment vertical="center"/>
    </xf>
    <xf numFmtId="38" fontId="42" fillId="0" borderId="12" xfId="50" applyNumberFormat="1" applyFont="1" applyBorder="1" applyAlignment="1">
      <alignment horizontal="right" vertical="center"/>
    </xf>
    <xf numFmtId="38" fontId="42" fillId="0" borderId="12" xfId="50" applyNumberFormat="1" applyFont="1" applyBorder="1" applyAlignment="1">
      <alignment horizontal="center" vertical="center"/>
    </xf>
    <xf numFmtId="0" fontId="42" fillId="0" borderId="12" xfId="47" applyFont="1" applyBorder="1" applyAlignment="1">
      <alignment horizontal="left" vertical="center"/>
    </xf>
    <xf numFmtId="0" fontId="40" fillId="0" borderId="12" xfId="47" applyFont="1" applyBorder="1" applyAlignment="1">
      <alignment horizontal="right" vertical="center"/>
    </xf>
    <xf numFmtId="0" fontId="40" fillId="0" borderId="0" xfId="46" applyNumberFormat="1" applyFont="1" applyAlignment="1">
      <alignment vertical="center"/>
    </xf>
    <xf numFmtId="3" fontId="38" fillId="0" borderId="12" xfId="48" applyNumberFormat="1" applyFont="1" applyBorder="1" applyAlignment="1">
      <alignment horizontal="center" vertical="center"/>
    </xf>
    <xf numFmtId="3" fontId="41" fillId="0" borderId="12" xfId="50" applyNumberFormat="1" applyFont="1" applyFill="1" applyBorder="1" applyAlignment="1">
      <alignment vertical="center"/>
    </xf>
    <xf numFmtId="0" fontId="42" fillId="0" borderId="12" xfId="46" applyNumberFormat="1" applyFont="1" applyBorder="1" applyAlignment="1">
      <alignment vertical="center"/>
    </xf>
    <xf numFmtId="0" fontId="32" fillId="0" borderId="12" xfId="47" applyFont="1" applyBorder="1" applyAlignment="1">
      <alignment horizontal="left" vertical="center"/>
    </xf>
    <xf numFmtId="0" fontId="36" fillId="0" borderId="12" xfId="47" applyFont="1" applyBorder="1" applyAlignment="1">
      <alignment horizontal="left" vertical="center"/>
    </xf>
    <xf numFmtId="0" fontId="36" fillId="4" borderId="12" xfId="46" applyNumberFormat="1" applyFont="1" applyFill="1" applyBorder="1" applyAlignment="1">
      <alignment horizontal="left" vertical="center"/>
    </xf>
    <xf numFmtId="0" fontId="42" fillId="4" borderId="12" xfId="46" applyNumberFormat="1" applyFont="1" applyFill="1" applyBorder="1" applyAlignment="1">
      <alignment horizontal="left" vertical="center"/>
    </xf>
    <xf numFmtId="0" fontId="42" fillId="4" borderId="12" xfId="47" applyFont="1" applyFill="1" applyBorder="1" applyAlignment="1">
      <alignment horizontal="left" vertical="center"/>
    </xf>
    <xf numFmtId="0" fontId="42" fillId="4" borderId="12" xfId="48" applyFont="1" applyFill="1" applyBorder="1" applyAlignment="1">
      <alignment horizontal="center" vertical="center"/>
    </xf>
    <xf numFmtId="0" fontId="42" fillId="4" borderId="12" xfId="48" applyFont="1" applyFill="1" applyBorder="1" applyAlignment="1">
      <alignment horizontal="right" vertical="center"/>
    </xf>
    <xf numFmtId="0" fontId="41" fillId="6" borderId="12" xfId="47" applyFont="1" applyFill="1" applyBorder="1" applyAlignment="1">
      <alignment vertical="center"/>
    </xf>
    <xf numFmtId="4" fontId="41" fillId="0" borderId="12" xfId="48" applyNumberFormat="1" applyFont="1" applyBorder="1" applyAlignment="1">
      <alignment horizontal="center" vertical="center"/>
    </xf>
    <xf numFmtId="168" fontId="36" fillId="0" borderId="12" xfId="51" applyFont="1" applyBorder="1" applyAlignment="1">
      <alignment horizontal="center" vertical="center"/>
    </xf>
    <xf numFmtId="168" fontId="41" fillId="0" borderId="12" xfId="51" applyFont="1" applyBorder="1" applyAlignment="1">
      <alignment horizontal="center" vertical="center"/>
    </xf>
    <xf numFmtId="168" fontId="42" fillId="2" borderId="12" xfId="46" quotePrefix="1" applyNumberFormat="1" applyFont="1" applyFill="1" applyBorder="1" applyAlignment="1">
      <alignment horizontal="center" vertical="center"/>
    </xf>
    <xf numFmtId="168" fontId="36" fillId="2" borderId="12" xfId="46" applyNumberFormat="1" applyFont="1" applyFill="1" applyBorder="1" applyAlignment="1">
      <alignment horizontal="left" vertical="center"/>
    </xf>
    <xf numFmtId="168" fontId="42" fillId="2" borderId="12" xfId="46" quotePrefix="1" applyNumberFormat="1" applyFont="1" applyFill="1" applyBorder="1" applyAlignment="1">
      <alignment horizontal="left" vertical="center"/>
    </xf>
    <xf numFmtId="0" fontId="42" fillId="2" borderId="12" xfId="48" applyFont="1" applyFill="1" applyBorder="1" applyAlignment="1">
      <alignment horizontal="center" vertical="center"/>
    </xf>
    <xf numFmtId="0" fontId="42" fillId="2" borderId="12" xfId="48" applyFont="1" applyFill="1" applyBorder="1" applyAlignment="1">
      <alignment horizontal="right" vertical="center"/>
    </xf>
    <xf numFmtId="3" fontId="42" fillId="2" borderId="12" xfId="50" applyNumberFormat="1" applyFont="1" applyFill="1" applyBorder="1" applyAlignment="1">
      <alignment horizontal="right" vertical="center"/>
    </xf>
    <xf numFmtId="0" fontId="42" fillId="2" borderId="12" xfId="43" applyFont="1" applyFill="1" applyBorder="1" applyAlignment="1">
      <alignment vertical="center"/>
    </xf>
    <xf numFmtId="38" fontId="42" fillId="2" borderId="12" xfId="49" applyFont="1" applyFill="1" applyBorder="1" applyAlignment="1">
      <alignment horizontal="center" vertical="center"/>
    </xf>
    <xf numFmtId="0" fontId="42" fillId="3" borderId="0" xfId="43" applyFont="1" applyFill="1" applyAlignment="1">
      <alignment vertical="center"/>
    </xf>
    <xf numFmtId="1" fontId="41" fillId="2" borderId="12" xfId="48" quotePrefix="1" applyNumberFormat="1" applyFont="1" applyFill="1" applyBorder="1" applyAlignment="1">
      <alignment horizontal="center" vertical="center"/>
    </xf>
    <xf numFmtId="0" fontId="40" fillId="3" borderId="0" xfId="43" applyFont="1" applyFill="1" applyAlignment="1">
      <alignment vertical="center"/>
    </xf>
    <xf numFmtId="0" fontId="41" fillId="2" borderId="12" xfId="47" applyFont="1" applyFill="1" applyBorder="1" applyAlignment="1">
      <alignment horizontal="left" vertical="center" wrapText="1"/>
    </xf>
    <xf numFmtId="40" fontId="40" fillId="0" borderId="12" xfId="51" applyNumberFormat="1" applyFont="1" applyBorder="1" applyAlignment="1">
      <alignment horizontal="center" vertical="center"/>
    </xf>
    <xf numFmtId="167" fontId="36" fillId="0" borderId="12" xfId="52" applyNumberFormat="1" applyFont="1" applyBorder="1" applyAlignment="1">
      <alignment horizontal="center" vertical="center" wrapText="1"/>
    </xf>
    <xf numFmtId="0" fontId="36" fillId="0" borderId="12" xfId="52" quotePrefix="1" applyFont="1" applyBorder="1" applyAlignment="1">
      <alignment vertical="center"/>
    </xf>
    <xf numFmtId="0" fontId="36" fillId="0" borderId="12" xfId="43" applyFont="1" applyBorder="1" applyAlignment="1">
      <alignment horizontal="right" vertical="center"/>
    </xf>
    <xf numFmtId="3" fontId="36" fillId="0" borderId="12" xfId="43" applyNumberFormat="1" applyFont="1" applyBorder="1" applyAlignment="1">
      <alignment horizontal="right" vertical="center"/>
    </xf>
    <xf numFmtId="0" fontId="36" fillId="0" borderId="12" xfId="110" applyFont="1" applyBorder="1" applyAlignment="1">
      <alignment vertical="center"/>
    </xf>
    <xf numFmtId="0" fontId="36" fillId="0" borderId="12" xfId="110" applyFont="1" applyBorder="1" applyAlignment="1">
      <alignment horizontal="center" vertical="center"/>
    </xf>
    <xf numFmtId="0" fontId="36" fillId="0" borderId="0" xfId="110" applyFont="1" applyAlignment="1">
      <alignment vertical="center"/>
    </xf>
    <xf numFmtId="168" fontId="36" fillId="0" borderId="12" xfId="46" applyFont="1" applyBorder="1" applyAlignment="1">
      <alignment horizontal="center" vertical="center"/>
    </xf>
    <xf numFmtId="168" fontId="36" fillId="0" borderId="12" xfId="46" applyFont="1" applyBorder="1" applyAlignment="1">
      <alignment horizontal="left" vertical="center"/>
    </xf>
    <xf numFmtId="0" fontId="41" fillId="0" borderId="12" xfId="43" applyFont="1" applyBorder="1" applyAlignment="1">
      <alignment horizontal="left" vertical="center"/>
    </xf>
    <xf numFmtId="167" fontId="36" fillId="0" borderId="12" xfId="54" applyFont="1" applyBorder="1" applyAlignment="1">
      <alignment horizontal="center" vertical="center"/>
    </xf>
    <xf numFmtId="0" fontId="36" fillId="0" borderId="12" xfId="55" applyFont="1" applyBorder="1" applyAlignment="1">
      <alignment horizontal="left" vertical="center"/>
    </xf>
    <xf numFmtId="3" fontId="41" fillId="0" borderId="12" xfId="43" applyNumberFormat="1" applyFont="1" applyBorder="1" applyAlignment="1">
      <alignment horizontal="right" vertical="center"/>
    </xf>
    <xf numFmtId="3" fontId="41" fillId="0" borderId="12" xfId="56" applyNumberFormat="1" applyFont="1" applyFill="1" applyBorder="1" applyAlignment="1">
      <alignment horizontal="right" vertical="center"/>
    </xf>
    <xf numFmtId="3" fontId="41" fillId="0" borderId="12" xfId="43" applyNumberFormat="1" applyFont="1" applyBorder="1" applyAlignment="1">
      <alignment horizontal="center" vertical="center"/>
    </xf>
    <xf numFmtId="167" fontId="36" fillId="0" borderId="12" xfId="44" applyNumberFormat="1" applyFont="1" applyBorder="1">
      <alignment horizontal="center" vertical="center" wrapText="1"/>
    </xf>
    <xf numFmtId="38" fontId="42" fillId="0" borderId="12" xfId="49" applyFont="1" applyFill="1" applyBorder="1" applyAlignment="1">
      <alignment vertical="center"/>
    </xf>
    <xf numFmtId="38" fontId="42" fillId="0" borderId="12" xfId="49" applyFont="1" applyFill="1" applyBorder="1" applyAlignment="1">
      <alignment horizontal="center" vertical="center"/>
    </xf>
    <xf numFmtId="168" fontId="36" fillId="8" borderId="12" xfId="46" applyFont="1" applyFill="1" applyBorder="1" applyAlignment="1">
      <alignment horizontal="center" vertical="center"/>
    </xf>
    <xf numFmtId="168" fontId="36" fillId="8" borderId="12" xfId="46" applyFont="1" applyFill="1" applyBorder="1" applyAlignment="1">
      <alignment horizontal="left" vertical="center"/>
    </xf>
    <xf numFmtId="0" fontId="36" fillId="8" borderId="12" xfId="43" applyFont="1" applyFill="1" applyBorder="1" applyAlignment="1">
      <alignment horizontal="left" vertical="center"/>
    </xf>
    <xf numFmtId="0" fontId="42" fillId="8" borderId="12" xfId="47" applyFont="1" applyFill="1" applyBorder="1" applyAlignment="1">
      <alignment horizontal="left" vertical="center"/>
    </xf>
    <xf numFmtId="3" fontId="42" fillId="8" borderId="12" xfId="48" applyNumberFormat="1" applyFont="1" applyFill="1" applyBorder="1" applyAlignment="1">
      <alignment horizontal="center" vertical="center"/>
    </xf>
    <xf numFmtId="3" fontId="42" fillId="8" borderId="12" xfId="48" quotePrefix="1" applyNumberFormat="1" applyFont="1" applyFill="1" applyBorder="1" applyAlignment="1">
      <alignment horizontal="right" vertical="center"/>
    </xf>
    <xf numFmtId="0" fontId="42" fillId="8" borderId="12" xfId="48" applyFont="1" applyFill="1" applyBorder="1" applyAlignment="1">
      <alignment horizontal="center" vertical="center"/>
    </xf>
    <xf numFmtId="3" fontId="42" fillId="8" borderId="12" xfId="50" applyNumberFormat="1" applyFont="1" applyFill="1" applyBorder="1" applyAlignment="1">
      <alignment horizontal="right" vertical="center"/>
    </xf>
    <xf numFmtId="38" fontId="36" fillId="8" borderId="12" xfId="50" applyNumberFormat="1" applyFont="1" applyFill="1" applyBorder="1" applyAlignment="1">
      <alignment horizontal="right" vertical="center"/>
    </xf>
    <xf numFmtId="0" fontId="42" fillId="8" borderId="0" xfId="43" applyFont="1" applyFill="1" applyAlignment="1">
      <alignment vertical="center"/>
    </xf>
    <xf numFmtId="0" fontId="41" fillId="0" borderId="12" xfId="47" applyFont="1" applyBorder="1" applyAlignment="1">
      <alignment vertical="center"/>
    </xf>
    <xf numFmtId="0" fontId="41" fillId="2" borderId="12" xfId="47" applyFont="1" applyFill="1" applyBorder="1" applyAlignment="1">
      <alignment vertical="center"/>
    </xf>
    <xf numFmtId="168" fontId="36" fillId="0" borderId="12" xfId="46" applyFont="1" applyBorder="1" applyAlignment="1">
      <alignment horizontal="left" vertical="center" wrapText="1"/>
    </xf>
    <xf numFmtId="168" fontId="36" fillId="0" borderId="12" xfId="46" applyFont="1" applyBorder="1" applyAlignment="1">
      <alignment horizontal="center" vertical="center" wrapText="1"/>
    </xf>
    <xf numFmtId="0" fontId="38" fillId="0" borderId="12" xfId="47" applyFont="1" applyBorder="1" applyAlignment="1">
      <alignment vertical="center"/>
    </xf>
    <xf numFmtId="0" fontId="40" fillId="0" borderId="12" xfId="46" applyNumberFormat="1" applyFont="1" applyBorder="1" applyAlignment="1">
      <alignment horizontal="left" vertical="center"/>
    </xf>
    <xf numFmtId="3" fontId="41" fillId="0" borderId="12" xfId="50" applyNumberFormat="1" applyFont="1" applyBorder="1" applyAlignment="1">
      <alignment horizontal="right" vertical="center"/>
    </xf>
    <xf numFmtId="38" fontId="40" fillId="0" borderId="12" xfId="49" applyFont="1" applyBorder="1" applyAlignment="1">
      <alignment horizontal="right" vertical="center"/>
    </xf>
    <xf numFmtId="0" fontId="41" fillId="4" borderId="12" xfId="47" applyFont="1" applyFill="1" applyBorder="1" applyAlignment="1">
      <alignment vertical="center"/>
    </xf>
    <xf numFmtId="0" fontId="40" fillId="0" borderId="0" xfId="43" applyFont="1" applyAlignment="1">
      <alignment horizontal="center" vertical="center"/>
    </xf>
    <xf numFmtId="3" fontId="40" fillId="0" borderId="0" xfId="43" applyNumberFormat="1" applyFont="1" applyAlignment="1">
      <alignment horizontal="center" vertical="center"/>
    </xf>
    <xf numFmtId="0" fontId="40" fillId="0" borderId="0" xfId="43" applyFont="1" applyAlignment="1">
      <alignment horizontal="right" vertical="center"/>
    </xf>
    <xf numFmtId="38" fontId="40" fillId="0" borderId="0" xfId="43" applyNumberFormat="1" applyFont="1" applyAlignment="1">
      <alignment horizontal="right" vertical="center"/>
    </xf>
    <xf numFmtId="4" fontId="22" fillId="8" borderId="12" xfId="44" applyNumberFormat="1" applyFont="1" applyFill="1" applyBorder="1">
      <alignment horizontal="center" vertical="center" wrapText="1"/>
    </xf>
    <xf numFmtId="168" fontId="24" fillId="0" borderId="12" xfId="43" applyNumberFormat="1" applyFont="1" applyBorder="1" applyAlignment="1">
      <alignment horizontal="center" vertical="center"/>
    </xf>
    <xf numFmtId="4" fontId="24" fillId="2" borderId="12" xfId="43" applyNumberFormat="1" applyFont="1" applyFill="1" applyBorder="1" applyAlignment="1">
      <alignment horizontal="left" vertical="center"/>
    </xf>
    <xf numFmtId="4" fontId="25" fillId="2" borderId="12" xfId="43" applyNumberFormat="1" applyFont="1" applyFill="1" applyBorder="1" applyAlignment="1">
      <alignment horizontal="left" vertical="center"/>
    </xf>
    <xf numFmtId="4" fontId="25" fillId="0" borderId="12" xfId="43" applyNumberFormat="1" applyFont="1" applyBorder="1" applyAlignment="1">
      <alignment horizontal="center" vertical="center"/>
    </xf>
    <xf numFmtId="4" fontId="25" fillId="4" borderId="12" xfId="50" applyNumberFormat="1" applyFont="1" applyFill="1" applyBorder="1" applyAlignment="1">
      <alignment horizontal="right" vertical="center"/>
    </xf>
    <xf numFmtId="4" fontId="25" fillId="4" borderId="12" xfId="43" applyNumberFormat="1" applyFont="1" applyFill="1" applyBorder="1" applyAlignment="1">
      <alignment horizontal="right" vertical="center"/>
    </xf>
    <xf numFmtId="4" fontId="25" fillId="4" borderId="12" xfId="50" applyNumberFormat="1" applyFont="1" applyFill="1" applyBorder="1" applyAlignment="1">
      <alignment horizontal="center" vertical="center"/>
    </xf>
    <xf numFmtId="168" fontId="25" fillId="0" borderId="12" xfId="43" applyNumberFormat="1" applyFont="1" applyBorder="1" applyAlignment="1">
      <alignment horizontal="center" vertical="center"/>
    </xf>
    <xf numFmtId="0" fontId="25" fillId="0" borderId="12" xfId="43" applyFont="1" applyBorder="1" applyAlignment="1">
      <alignment horizontal="left" vertical="center"/>
    </xf>
    <xf numFmtId="38" fontId="25" fillId="0" borderId="12" xfId="43" applyNumberFormat="1" applyFont="1" applyBorder="1" applyAlignment="1">
      <alignment horizontal="center" vertical="center"/>
    </xf>
    <xf numFmtId="0" fontId="24" fillId="0" borderId="12" xfId="43" applyFont="1" applyBorder="1" applyAlignment="1">
      <alignment horizontal="left" vertical="center"/>
    </xf>
    <xf numFmtId="0" fontId="29" fillId="4" borderId="12" xfId="43" applyFont="1" applyFill="1" applyBorder="1" applyAlignment="1">
      <alignment horizontal="left" vertical="center"/>
    </xf>
    <xf numFmtId="0" fontId="25" fillId="0" borderId="12" xfId="58" applyFont="1" applyBorder="1" applyAlignment="1">
      <alignment horizontal="left" vertical="center"/>
    </xf>
    <xf numFmtId="0" fontId="24" fillId="0" borderId="12" xfId="43" applyFont="1" applyBorder="1" applyAlignment="1">
      <alignment horizontal="center" vertical="center"/>
    </xf>
    <xf numFmtId="0" fontId="24" fillId="0" borderId="12" xfId="58" applyFont="1" applyBorder="1" applyAlignment="1">
      <alignment horizontal="left" vertical="center"/>
    </xf>
    <xf numFmtId="0" fontId="24" fillId="0" borderId="12" xfId="48" applyFont="1" applyBorder="1" applyAlignment="1">
      <alignment horizontal="center" vertical="center"/>
    </xf>
    <xf numFmtId="38" fontId="24" fillId="4" borderId="12" xfId="50" applyNumberFormat="1" applyFont="1" applyFill="1" applyBorder="1" applyAlignment="1">
      <alignment horizontal="center" vertical="center"/>
    </xf>
    <xf numFmtId="0" fontId="25" fillId="0" borderId="12" xfId="58" applyFont="1" applyBorder="1" applyAlignment="1">
      <alignment horizontal="center" vertical="center"/>
    </xf>
    <xf numFmtId="0" fontId="25" fillId="2" borderId="12" xfId="48" applyFont="1" applyFill="1" applyBorder="1" applyAlignment="1">
      <alignment horizontal="center" vertical="center"/>
    </xf>
    <xf numFmtId="167" fontId="24" fillId="0" borderId="12" xfId="58" applyNumberFormat="1" applyFont="1" applyBorder="1" applyAlignment="1">
      <alignment horizontal="center" vertical="center"/>
    </xf>
    <xf numFmtId="0" fontId="24" fillId="0" borderId="12" xfId="58" applyFont="1" applyBorder="1" applyAlignment="1">
      <alignment horizontal="center" vertical="center"/>
    </xf>
    <xf numFmtId="166" fontId="28" fillId="7" borderId="12" xfId="58" applyNumberFormat="1" applyFont="1" applyFill="1" applyBorder="1" applyAlignment="1">
      <alignment vertical="center"/>
    </xf>
    <xf numFmtId="168" fontId="24" fillId="2" borderId="12" xfId="43" applyNumberFormat="1" applyFont="1" applyFill="1" applyBorder="1" applyAlignment="1">
      <alignment horizontal="center" vertical="center"/>
    </xf>
    <xf numFmtId="0" fontId="24" fillId="2" borderId="12" xfId="43" applyFont="1" applyFill="1" applyBorder="1" applyAlignment="1">
      <alignment horizontal="left" vertical="center"/>
    </xf>
    <xf numFmtId="0" fontId="24" fillId="2" borderId="12" xfId="43" applyFont="1" applyFill="1" applyBorder="1" applyAlignment="1">
      <alignment vertical="center"/>
    </xf>
    <xf numFmtId="0" fontId="25" fillId="2" borderId="12" xfId="43" applyFont="1" applyFill="1" applyBorder="1" applyAlignment="1">
      <alignment vertical="center"/>
    </xf>
    <xf numFmtId="168" fontId="25" fillId="2" borderId="12" xfId="43" applyNumberFormat="1" applyFont="1" applyFill="1" applyBorder="1" applyAlignment="1">
      <alignment horizontal="center" vertical="center"/>
    </xf>
    <xf numFmtId="0" fontId="25" fillId="2" borderId="12" xfId="43" applyFont="1" applyFill="1" applyBorder="1" applyAlignment="1">
      <alignment horizontal="left" vertical="center"/>
    </xf>
    <xf numFmtId="38" fontId="25" fillId="2" borderId="12" xfId="43" applyNumberFormat="1" applyFont="1" applyFill="1" applyBorder="1" applyAlignment="1">
      <alignment horizontal="center" vertical="center"/>
    </xf>
    <xf numFmtId="0" fontId="24" fillId="0" borderId="12" xfId="43" applyFont="1" applyBorder="1" applyAlignment="1">
      <alignment horizontal="centerContinuous" vertical="center"/>
    </xf>
    <xf numFmtId="0" fontId="25" fillId="4" borderId="12" xfId="58" applyFont="1" applyFill="1" applyBorder="1" applyAlignment="1">
      <alignment horizontal="left" vertical="center"/>
    </xf>
    <xf numFmtId="0" fontId="25" fillId="0" borderId="12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9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60" fillId="0" borderId="0" xfId="19" applyNumberFormat="1" applyFont="1" applyAlignment="1">
      <alignment horizontal="right" vertical="center"/>
    </xf>
    <xf numFmtId="0" fontId="60" fillId="0" borderId="0" xfId="19" applyFont="1" applyAlignment="1">
      <alignment horizontal="left" vertical="center"/>
    </xf>
    <xf numFmtId="0" fontId="59" fillId="0" borderId="0" xfId="19" applyFont="1" applyAlignment="1">
      <alignment horizontal="right" vertical="center"/>
    </xf>
    <xf numFmtId="0" fontId="59" fillId="0" borderId="0" xfId="19" applyFont="1" applyAlignment="1">
      <alignment horizontal="center" vertical="center"/>
    </xf>
    <xf numFmtId="0" fontId="61" fillId="0" borderId="0" xfId="19" applyFont="1" applyAlignment="1">
      <alignment horizontal="center" vertical="center"/>
    </xf>
    <xf numFmtId="0" fontId="62" fillId="0" borderId="20" xfId="19" applyFont="1" applyBorder="1" applyAlignment="1">
      <alignment horizontal="center" vertical="center"/>
    </xf>
    <xf numFmtId="0" fontId="62" fillId="0" borderId="21" xfId="19" applyFont="1" applyBorder="1" applyAlignment="1">
      <alignment horizontal="center" vertical="center"/>
    </xf>
    <xf numFmtId="0" fontId="62" fillId="0" borderId="22" xfId="19" applyFont="1" applyBorder="1" applyAlignment="1">
      <alignment horizontal="center" vertical="center"/>
    </xf>
    <xf numFmtId="0" fontId="63" fillId="0" borderId="23" xfId="19" applyFont="1" applyBorder="1" applyAlignment="1">
      <alignment horizontal="center" vertical="center"/>
    </xf>
    <xf numFmtId="0" fontId="63" fillId="0" borderId="0" xfId="19" applyFont="1" applyAlignment="1">
      <alignment horizontal="center" vertical="center"/>
    </xf>
    <xf numFmtId="166" fontId="63" fillId="0" borderId="24" xfId="6" applyNumberFormat="1" applyFont="1" applyBorder="1" applyAlignment="1">
      <alignment horizontal="center" vertical="center"/>
    </xf>
    <xf numFmtId="0" fontId="63" fillId="0" borderId="25" xfId="19" applyFont="1" applyBorder="1" applyAlignment="1">
      <alignment horizontal="center" vertical="center"/>
    </xf>
    <xf numFmtId="0" fontId="63" fillId="0" borderId="1" xfId="19" applyFont="1" applyBorder="1" applyAlignment="1">
      <alignment horizontal="center" vertical="center"/>
    </xf>
    <xf numFmtId="166" fontId="63" fillId="0" borderId="1" xfId="6" applyNumberFormat="1" applyFont="1" applyBorder="1" applyAlignment="1">
      <alignment horizontal="center" vertical="center"/>
    </xf>
    <xf numFmtId="166" fontId="63" fillId="0" borderId="26" xfId="6" applyNumberFormat="1" applyFont="1" applyBorder="1" applyAlignment="1">
      <alignment horizontal="center" vertical="center"/>
    </xf>
    <xf numFmtId="166" fontId="37" fillId="0" borderId="22" xfId="6" applyNumberFormat="1" applyFont="1" applyBorder="1" applyAlignment="1">
      <alignment horizontal="center" vertical="center"/>
    </xf>
    <xf numFmtId="166" fontId="0" fillId="0" borderId="0" xfId="6" applyNumberFormat="1" applyFont="1" applyAlignment="1">
      <alignment horizontal="center" vertical="center"/>
    </xf>
    <xf numFmtId="43" fontId="7" fillId="0" borderId="0" xfId="19" applyNumberFormat="1" applyAlignment="1">
      <alignment horizontal="center" vertical="center"/>
    </xf>
    <xf numFmtId="166" fontId="7" fillId="0" borderId="0" xfId="19" applyNumberFormat="1" applyAlignment="1">
      <alignment horizontal="center" vertical="center"/>
    </xf>
    <xf numFmtId="0" fontId="60" fillId="0" borderId="0" xfId="19" applyFont="1" applyAlignment="1">
      <alignment horizontal="left" vertical="center"/>
    </xf>
    <xf numFmtId="0" fontId="61" fillId="0" borderId="0" xfId="19" applyFont="1" applyAlignment="1">
      <alignment horizontal="center" vertical="center"/>
    </xf>
    <xf numFmtId="168" fontId="36" fillId="0" borderId="17" xfId="46" quotePrefix="1" applyNumberFormat="1" applyFont="1" applyBorder="1" applyAlignment="1">
      <alignment horizontal="left" vertical="center"/>
    </xf>
    <xf numFmtId="168" fontId="36" fillId="0" borderId="18" xfId="46" applyNumberFormat="1" applyFont="1" applyBorder="1" applyAlignment="1">
      <alignment horizontal="left" vertical="center"/>
    </xf>
    <xf numFmtId="168" fontId="36" fillId="0" borderId="19" xfId="46" applyNumberFormat="1" applyFont="1" applyBorder="1" applyAlignment="1">
      <alignment horizontal="left" vertical="center"/>
    </xf>
    <xf numFmtId="0" fontId="23" fillId="0" borderId="9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12" xfId="44" applyFont="1" applyFill="1" applyBorder="1">
      <alignment horizontal="center" vertical="center" wrapText="1"/>
    </xf>
    <xf numFmtId="0" fontId="32" fillId="8" borderId="12" xfId="44" applyFont="1" applyFill="1" applyBorder="1" applyAlignment="1">
      <alignment horizontal="center" vertical="center"/>
    </xf>
    <xf numFmtId="4" fontId="32" fillId="8" borderId="12" xfId="44" applyNumberFormat="1" applyFont="1" applyFill="1" applyBorder="1">
      <alignment horizontal="center" vertical="center" wrapText="1"/>
    </xf>
    <xf numFmtId="4" fontId="32" fillId="8" borderId="13" xfId="44" applyNumberFormat="1" applyFont="1" applyFill="1" applyBorder="1">
      <alignment horizontal="center" vertical="center" wrapText="1"/>
    </xf>
    <xf numFmtId="4" fontId="32" fillId="8" borderId="14" xfId="44" applyNumberFormat="1" applyFont="1" applyFill="1" applyBorder="1">
      <alignment horizontal="center" vertical="center" wrapText="1"/>
    </xf>
    <xf numFmtId="0" fontId="41" fillId="0" borderId="12" xfId="47" applyFont="1" applyBorder="1" applyAlignment="1">
      <alignment horizontal="left" vertical="center" wrapText="1"/>
    </xf>
    <xf numFmtId="38" fontId="42" fillId="7" borderId="12" xfId="49" applyFont="1" applyFill="1" applyBorder="1" applyAlignment="1">
      <alignment horizontal="right" vertical="center"/>
    </xf>
    <xf numFmtId="0" fontId="41" fillId="0" borderId="12" xfId="43" applyFont="1" applyBorder="1" applyAlignment="1">
      <alignment vertical="center" wrapText="1"/>
    </xf>
    <xf numFmtId="0" fontId="42" fillId="2" borderId="17" xfId="47" applyFont="1" applyFill="1" applyBorder="1" applyAlignment="1">
      <alignment horizontal="left" vertical="center"/>
    </xf>
    <xf numFmtId="0" fontId="42" fillId="2" borderId="18" xfId="47" applyFont="1" applyFill="1" applyBorder="1" applyAlignment="1">
      <alignment horizontal="left" vertical="center"/>
    </xf>
    <xf numFmtId="0" fontId="42" fillId="2" borderId="19" xfId="47" applyFont="1" applyFill="1" applyBorder="1" applyAlignment="1">
      <alignment horizontal="left" vertical="center"/>
    </xf>
    <xf numFmtId="0" fontId="40" fillId="2" borderId="12" xfId="47" applyFont="1" applyFill="1" applyBorder="1" applyAlignment="1">
      <alignment horizontal="left" vertical="center" wrapText="1"/>
    </xf>
    <xf numFmtId="0" fontId="41" fillId="4" borderId="12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 wrapText="1"/>
    </xf>
    <xf numFmtId="0" fontId="38" fillId="0" borderId="12" xfId="47" applyFont="1" applyBorder="1" applyAlignment="1">
      <alignment horizontal="left" vertical="center" wrapText="1"/>
    </xf>
    <xf numFmtId="0" fontId="40" fillId="0" borderId="12" xfId="47" applyFont="1" applyBorder="1" applyAlignment="1">
      <alignment horizontal="left" vertical="center" wrapText="1"/>
    </xf>
    <xf numFmtId="0" fontId="41" fillId="0" borderId="12" xfId="43" applyFont="1" applyBorder="1" applyAlignment="1">
      <alignment horizontal="left" vertical="center" wrapText="1"/>
    </xf>
    <xf numFmtId="168" fontId="36" fillId="0" borderId="12" xfId="46" applyFont="1" applyBorder="1" applyAlignment="1">
      <alignment horizontal="left" vertical="center" wrapText="1"/>
    </xf>
    <xf numFmtId="0" fontId="25" fillId="0" borderId="0" xfId="43" applyFont="1" applyAlignment="1">
      <alignment horizontal="center" vertical="center"/>
    </xf>
    <xf numFmtId="0" fontId="22" fillId="8" borderId="12" xfId="44" applyFont="1" applyFill="1" applyBorder="1">
      <alignment horizontal="center" vertical="center" wrapText="1"/>
    </xf>
    <xf numFmtId="4" fontId="22" fillId="8" borderId="12" xfId="44" applyNumberFormat="1" applyFont="1" applyFill="1" applyBorder="1">
      <alignment horizontal="center" vertical="center" wrapText="1"/>
    </xf>
    <xf numFmtId="0" fontId="22" fillId="8" borderId="12" xfId="57" applyFont="1" applyFill="1" applyBorder="1" applyAlignment="1">
      <alignment horizontal="center" vertical="center"/>
    </xf>
    <xf numFmtId="0" fontId="28" fillId="7" borderId="12" xfId="58" applyFont="1" applyFill="1" applyBorder="1" applyAlignment="1">
      <alignment horizontal="right" vertical="center"/>
    </xf>
    <xf numFmtId="0" fontId="28" fillId="0" borderId="12" xfId="58" applyFont="1" applyBorder="1" applyAlignment="1">
      <alignment horizontal="righ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1" fillId="0" borderId="1" xfId="47" applyFont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22" fillId="8" borderId="1" xfId="57" applyFont="1" applyFill="1" applyBorder="1" applyAlignment="1">
      <alignment horizontal="center" vertical="center"/>
    </xf>
    <xf numFmtId="0" fontId="28" fillId="7" borderId="1" xfId="58" applyFont="1" applyFill="1" applyBorder="1" applyAlignment="1">
      <alignment horizontal="right" vertical="center"/>
    </xf>
    <xf numFmtId="0" fontId="23" fillId="0" borderId="7" xfId="107" applyFont="1" applyBorder="1" applyAlignment="1">
      <alignment horizontal="left" vertical="center"/>
    </xf>
    <xf numFmtId="0" fontId="23" fillId="0" borderId="6" xfId="107" applyFont="1" applyBorder="1" applyAlignment="1">
      <alignment horizontal="left" vertical="center"/>
    </xf>
    <xf numFmtId="0" fontId="23" fillId="0" borderId="8" xfId="107" applyFont="1" applyBorder="1" applyAlignment="1">
      <alignment horizontal="left" vertical="center"/>
    </xf>
    <xf numFmtId="0" fontId="23" fillId="0" borderId="9" xfId="107" applyFont="1" applyBorder="1" applyAlignment="1">
      <alignment horizontal="left" vertical="center"/>
    </xf>
    <xf numFmtId="0" fontId="23" fillId="0" borderId="0" xfId="107" applyFont="1" applyAlignment="1">
      <alignment horizontal="left" vertical="center"/>
    </xf>
    <xf numFmtId="0" fontId="23" fillId="0" borderId="10" xfId="107" applyFont="1" applyBorder="1" applyAlignment="1">
      <alignment horizontal="left" vertical="center"/>
    </xf>
    <xf numFmtId="0" fontId="23" fillId="0" borderId="11" xfId="107" applyFont="1" applyBorder="1" applyAlignment="1">
      <alignment horizontal="left" vertical="center"/>
    </xf>
    <xf numFmtId="0" fontId="23" fillId="0" borderId="2" xfId="107" applyFont="1" applyBorder="1" applyAlignment="1">
      <alignment horizontal="left" vertical="center"/>
    </xf>
    <xf numFmtId="0" fontId="23" fillId="0" borderId="3" xfId="107" applyFont="1" applyBorder="1" applyAlignment="1">
      <alignment horizontal="left" vertical="center"/>
    </xf>
    <xf numFmtId="0" fontId="2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vertical="center" wrapText="1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theme" Target="theme/theme1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customXml" Target="../customXml/item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744314</xdr:colOff>
      <xdr:row>4</xdr:row>
      <xdr:rowOff>6722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4BCAEB-5DAD-427F-A096-0EF1F546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8562" y="52294"/>
          <a:ext cx="747302" cy="7317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125400</xdr:colOff>
      <xdr:row>0</xdr:row>
      <xdr:rowOff>30417</xdr:rowOff>
    </xdr:from>
    <xdr:to>
      <xdr:col>10</xdr:col>
      <xdr:colOff>818189</xdr:colOff>
      <xdr:row>4</xdr:row>
      <xdr:rowOff>102166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AD495-2DD3-4EB0-AEEA-72D9A0725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9106" y="30417"/>
          <a:ext cx="702314" cy="6992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E33"/>
  <sheetViews>
    <sheetView tabSelected="1" topLeftCell="A10" workbookViewId="0">
      <selection activeCell="G23" sqref="G23"/>
    </sheetView>
  </sheetViews>
  <sheetFormatPr defaultRowHeight="12.75" x14ac:dyDescent="0.2"/>
  <cols>
    <col min="1" max="1" width="6.28515625" style="450" customWidth="1"/>
    <col min="2" max="2" width="37.85546875" style="450" customWidth="1"/>
    <col min="3" max="3" width="17" style="450" customWidth="1"/>
    <col min="4" max="4" width="17.85546875" style="450" customWidth="1"/>
    <col min="5" max="5" width="18.5703125" style="450" customWidth="1"/>
    <col min="6" max="16384" width="9.140625" style="451"/>
  </cols>
  <sheetData>
    <row r="4" spans="1:5" ht="21" customHeight="1" x14ac:dyDescent="0.2"/>
    <row r="5" spans="1:5" s="453" customFormat="1" ht="18.75" x14ac:dyDescent="0.2">
      <c r="A5" s="452"/>
      <c r="E5" s="454"/>
    </row>
    <row r="6" spans="1:5" s="453" customFormat="1" ht="18.75" x14ac:dyDescent="0.2">
      <c r="A6" s="452"/>
      <c r="E6" s="454"/>
    </row>
    <row r="7" spans="1:5" s="453" customFormat="1" ht="18.75" x14ac:dyDescent="0.2">
      <c r="A7" s="452"/>
      <c r="E7" s="454"/>
    </row>
    <row r="8" spans="1:5" s="453" customFormat="1" ht="18.75" x14ac:dyDescent="0.2">
      <c r="A8" s="452"/>
      <c r="E8" s="454"/>
    </row>
    <row r="9" spans="1:5" s="453" customFormat="1" ht="18.75" x14ac:dyDescent="0.2">
      <c r="A9" s="452"/>
      <c r="E9" s="454" t="s">
        <v>399</v>
      </c>
    </row>
    <row r="10" spans="1:5" s="453" customFormat="1" ht="18.75" x14ac:dyDescent="0.2">
      <c r="A10" s="452"/>
      <c r="E10" s="454"/>
    </row>
    <row r="11" spans="1:5" s="453" customFormat="1" ht="18.75" x14ac:dyDescent="0.2">
      <c r="A11" s="452"/>
      <c r="E11" s="454"/>
    </row>
    <row r="12" spans="1:5" s="453" customFormat="1" ht="18.75" x14ac:dyDescent="0.2">
      <c r="A12" s="455" t="s">
        <v>387</v>
      </c>
      <c r="E12" s="456">
        <v>45254</v>
      </c>
    </row>
    <row r="13" spans="1:5" s="453" customFormat="1" ht="18.75" x14ac:dyDescent="0.2">
      <c r="A13" s="475"/>
      <c r="B13" s="475"/>
      <c r="C13" s="457"/>
      <c r="D13" s="457"/>
      <c r="E13" s="458"/>
    </row>
    <row r="14" spans="1:5" s="453" customFormat="1" ht="18.75" x14ac:dyDescent="0.2">
      <c r="A14" s="459"/>
      <c r="E14" s="458"/>
    </row>
    <row r="15" spans="1:5" s="453" customFormat="1" ht="28.5" x14ac:dyDescent="0.2">
      <c r="A15" s="476" t="s">
        <v>388</v>
      </c>
      <c r="B15" s="476"/>
      <c r="C15" s="476"/>
      <c r="D15" s="476"/>
      <c r="E15" s="476"/>
    </row>
    <row r="16" spans="1:5" s="453" customFormat="1" ht="29.25" thickBot="1" x14ac:dyDescent="0.25">
      <c r="A16" s="460"/>
      <c r="B16" s="460"/>
      <c r="C16" s="460"/>
      <c r="D16" s="460"/>
      <c r="E16" s="460"/>
    </row>
    <row r="17" spans="1:5" ht="19.5" thickBot="1" x14ac:dyDescent="0.25">
      <c r="A17" s="461" t="s">
        <v>2</v>
      </c>
      <c r="B17" s="462" t="s">
        <v>389</v>
      </c>
      <c r="C17" s="462" t="s">
        <v>390</v>
      </c>
      <c r="D17" s="462" t="s">
        <v>391</v>
      </c>
      <c r="E17" s="463" t="s">
        <v>1</v>
      </c>
    </row>
    <row r="18" spans="1:5" ht="18.75" x14ac:dyDescent="0.2">
      <c r="A18" s="464"/>
      <c r="B18" s="465"/>
      <c r="C18" s="465"/>
      <c r="D18" s="465"/>
      <c r="E18" s="466"/>
    </row>
    <row r="19" spans="1:5" ht="18.75" x14ac:dyDescent="0.2">
      <c r="A19" s="467">
        <v>1</v>
      </c>
      <c r="B19" s="468" t="s">
        <v>393</v>
      </c>
      <c r="C19" s="469">
        <f>'21HVAC'!H210</f>
        <v>24798489.16</v>
      </c>
      <c r="D19" s="469">
        <f>'21HVAC'!J210</f>
        <v>3356510.44</v>
      </c>
      <c r="E19" s="470">
        <f>D19+C19</f>
        <v>28154999.600000001</v>
      </c>
    </row>
    <row r="20" spans="1:5" ht="18.75" x14ac:dyDescent="0.2">
      <c r="A20" s="467">
        <v>2</v>
      </c>
      <c r="B20" s="468" t="s">
        <v>398</v>
      </c>
      <c r="C20" s="469">
        <f>'21FF'!F66</f>
        <v>7401145</v>
      </c>
      <c r="D20" s="469">
        <f>'21FF'!H66</f>
        <v>1587140</v>
      </c>
      <c r="E20" s="470">
        <f>D20+C20</f>
        <v>8988285</v>
      </c>
    </row>
    <row r="21" spans="1:5" ht="18.75" x14ac:dyDescent="0.2">
      <c r="A21" s="467"/>
      <c r="B21" s="468"/>
      <c r="C21" s="469"/>
      <c r="D21" s="469"/>
      <c r="E21" s="470"/>
    </row>
    <row r="22" spans="1:5" ht="18.75" x14ac:dyDescent="0.2">
      <c r="A22" s="467">
        <v>1</v>
      </c>
      <c r="B22" s="468" t="s">
        <v>396</v>
      </c>
      <c r="C22" s="469">
        <f>'22HVAC'!H218</f>
        <v>26528890</v>
      </c>
      <c r="D22" s="469">
        <f>'22HVAC'!J218</f>
        <v>3478710</v>
      </c>
      <c r="E22" s="470">
        <f>D22+C22</f>
        <v>30007600</v>
      </c>
    </row>
    <row r="23" spans="1:5" ht="18.75" x14ac:dyDescent="0.2">
      <c r="A23" s="467">
        <v>2</v>
      </c>
      <c r="B23" s="468" t="s">
        <v>397</v>
      </c>
      <c r="C23" s="469">
        <f>'22F'!F64</f>
        <v>7502745</v>
      </c>
      <c r="D23" s="469">
        <f>'22F'!H64</f>
        <v>1593460</v>
      </c>
      <c r="E23" s="470">
        <f>D23+C23</f>
        <v>9096205</v>
      </c>
    </row>
    <row r="24" spans="1:5" ht="18.75" x14ac:dyDescent="0.2">
      <c r="A24" s="467"/>
      <c r="B24" s="468"/>
      <c r="C24" s="469"/>
      <c r="D24" s="469"/>
      <c r="E24" s="470"/>
    </row>
    <row r="25" spans="1:5" ht="18.75" x14ac:dyDescent="0.2">
      <c r="A25" s="467">
        <v>1</v>
      </c>
      <c r="B25" s="468" t="s">
        <v>394</v>
      </c>
      <c r="C25" s="469">
        <f>'25 HVAC'!H213</f>
        <v>24397889.16</v>
      </c>
      <c r="D25" s="469">
        <f>'25 HVAC'!J213</f>
        <v>3368310.44</v>
      </c>
      <c r="E25" s="470">
        <f>D25+C25</f>
        <v>27766199.600000001</v>
      </c>
    </row>
    <row r="26" spans="1:5" ht="18.75" x14ac:dyDescent="0.2">
      <c r="A26" s="467">
        <v>2</v>
      </c>
      <c r="B26" s="468" t="s">
        <v>395</v>
      </c>
      <c r="C26" s="469">
        <f>'25FF'!F66</f>
        <v>7907165</v>
      </c>
      <c r="D26" s="469">
        <f>'25FF'!H66</f>
        <v>1737000</v>
      </c>
      <c r="E26" s="470">
        <f>D26+C26</f>
        <v>9644165</v>
      </c>
    </row>
    <row r="27" spans="1:5" ht="19.5" thickBot="1" x14ac:dyDescent="0.25">
      <c r="A27" s="464"/>
      <c r="B27" s="465"/>
      <c r="C27" s="465"/>
      <c r="D27" s="465"/>
      <c r="E27" s="466"/>
    </row>
    <row r="28" spans="1:5" ht="21.75" thickBot="1" x14ac:dyDescent="0.25">
      <c r="A28" s="461"/>
      <c r="B28" s="462" t="s">
        <v>392</v>
      </c>
      <c r="C28" s="471">
        <f>SUM(C19:C27)</f>
        <v>98536323.319999993</v>
      </c>
      <c r="D28" s="471">
        <f>SUM(D19:D27)</f>
        <v>15121130.879999999</v>
      </c>
      <c r="E28" s="471">
        <f>SUM(E19:E27)</f>
        <v>113657454.19999999</v>
      </c>
    </row>
    <row r="29" spans="1:5" x14ac:dyDescent="0.2">
      <c r="E29" s="472"/>
    </row>
    <row r="30" spans="1:5" x14ac:dyDescent="0.2">
      <c r="E30" s="473"/>
    </row>
    <row r="31" spans="1:5" x14ac:dyDescent="0.2">
      <c r="E31" s="474"/>
    </row>
    <row r="32" spans="1:5" x14ac:dyDescent="0.2">
      <c r="D32" s="474"/>
      <c r="E32" s="473"/>
    </row>
    <row r="33" spans="5:5" x14ac:dyDescent="0.2">
      <c r="E33" s="474"/>
    </row>
  </sheetData>
  <mergeCells count="2">
    <mergeCell ref="A13:B13"/>
    <mergeCell ref="A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10" zoomScaleNormal="110" zoomScaleSheetLayoutView="110" workbookViewId="0">
      <pane xSplit="6" ySplit="6" topLeftCell="G189" activePane="bottomRight" state="frozen"/>
      <selection activeCell="B72" sqref="B72"/>
      <selection pane="topRight" activeCell="B72" sqref="B72"/>
      <selection pane="bottomLeft" activeCell="B72" sqref="B72"/>
      <selection pane="bottomRight" activeCell="H210" sqref="H210"/>
    </sheetView>
  </sheetViews>
  <sheetFormatPr defaultColWidth="9.140625" defaultRowHeight="12.75" x14ac:dyDescent="0.2"/>
  <cols>
    <col min="1" max="1" width="8.7109375" style="413" customWidth="1"/>
    <col min="2" max="2" width="20.7109375" style="303" customWidth="1"/>
    <col min="3" max="3" width="25.7109375" style="303" customWidth="1"/>
    <col min="4" max="4" width="34.7109375" style="303" customWidth="1"/>
    <col min="5" max="5" width="11.42578125" style="413" customWidth="1"/>
    <col min="6" max="6" width="5.7109375" style="413" customWidth="1"/>
    <col min="7" max="7" width="10.42578125" style="413" customWidth="1"/>
    <col min="8" max="8" width="11.28515625" style="413" customWidth="1"/>
    <col min="9" max="10" width="11.28515625" style="415" customWidth="1"/>
    <col min="11" max="11" width="15.5703125" style="415" customWidth="1"/>
    <col min="12" max="12" width="11.5703125" style="413" customWidth="1"/>
    <col min="13" max="13" width="18.28515625" style="413" customWidth="1"/>
    <col min="14" max="14" width="13.85546875" style="415" customWidth="1"/>
    <col min="15" max="256" width="9.140625" style="303"/>
    <col min="257" max="257" width="8.7109375" style="303" customWidth="1"/>
    <col min="258" max="258" width="20.7109375" style="303" customWidth="1"/>
    <col min="259" max="259" width="25.7109375" style="303" customWidth="1"/>
    <col min="260" max="260" width="47.42578125" style="303" customWidth="1"/>
    <col min="261" max="261" width="11.42578125" style="303" customWidth="1"/>
    <col min="262" max="262" width="5.7109375" style="303" customWidth="1"/>
    <col min="263" max="270" width="11.28515625" style="303" customWidth="1"/>
    <col min="271" max="512" width="9.140625" style="303"/>
    <col min="513" max="513" width="8.7109375" style="303" customWidth="1"/>
    <col min="514" max="514" width="20.7109375" style="303" customWidth="1"/>
    <col min="515" max="515" width="25.7109375" style="303" customWidth="1"/>
    <col min="516" max="516" width="47.42578125" style="303" customWidth="1"/>
    <col min="517" max="517" width="11.42578125" style="303" customWidth="1"/>
    <col min="518" max="518" width="5.7109375" style="303" customWidth="1"/>
    <col min="519" max="526" width="11.28515625" style="303" customWidth="1"/>
    <col min="527" max="768" width="9.140625" style="303"/>
    <col min="769" max="769" width="8.7109375" style="303" customWidth="1"/>
    <col min="770" max="770" width="20.7109375" style="303" customWidth="1"/>
    <col min="771" max="771" width="25.7109375" style="303" customWidth="1"/>
    <col min="772" max="772" width="47.42578125" style="303" customWidth="1"/>
    <col min="773" max="773" width="11.42578125" style="303" customWidth="1"/>
    <col min="774" max="774" width="5.7109375" style="303" customWidth="1"/>
    <col min="775" max="782" width="11.28515625" style="303" customWidth="1"/>
    <col min="783" max="1024" width="9.140625" style="303"/>
    <col min="1025" max="1025" width="8.7109375" style="303" customWidth="1"/>
    <col min="1026" max="1026" width="20.7109375" style="303" customWidth="1"/>
    <col min="1027" max="1027" width="25.7109375" style="303" customWidth="1"/>
    <col min="1028" max="1028" width="47.42578125" style="303" customWidth="1"/>
    <col min="1029" max="1029" width="11.42578125" style="303" customWidth="1"/>
    <col min="1030" max="1030" width="5.7109375" style="303" customWidth="1"/>
    <col min="1031" max="1038" width="11.28515625" style="303" customWidth="1"/>
    <col min="1039" max="1280" width="9.140625" style="303"/>
    <col min="1281" max="1281" width="8.7109375" style="303" customWidth="1"/>
    <col min="1282" max="1282" width="20.7109375" style="303" customWidth="1"/>
    <col min="1283" max="1283" width="25.7109375" style="303" customWidth="1"/>
    <col min="1284" max="1284" width="47.42578125" style="303" customWidth="1"/>
    <col min="1285" max="1285" width="11.42578125" style="303" customWidth="1"/>
    <col min="1286" max="1286" width="5.7109375" style="303" customWidth="1"/>
    <col min="1287" max="1294" width="11.28515625" style="303" customWidth="1"/>
    <col min="1295" max="1536" width="9.140625" style="303"/>
    <col min="1537" max="1537" width="8.7109375" style="303" customWidth="1"/>
    <col min="1538" max="1538" width="20.7109375" style="303" customWidth="1"/>
    <col min="1539" max="1539" width="25.7109375" style="303" customWidth="1"/>
    <col min="1540" max="1540" width="47.42578125" style="303" customWidth="1"/>
    <col min="1541" max="1541" width="11.42578125" style="303" customWidth="1"/>
    <col min="1542" max="1542" width="5.7109375" style="303" customWidth="1"/>
    <col min="1543" max="1550" width="11.28515625" style="303" customWidth="1"/>
    <col min="1551" max="1792" width="9.140625" style="303"/>
    <col min="1793" max="1793" width="8.7109375" style="303" customWidth="1"/>
    <col min="1794" max="1794" width="20.7109375" style="303" customWidth="1"/>
    <col min="1795" max="1795" width="25.7109375" style="303" customWidth="1"/>
    <col min="1796" max="1796" width="47.42578125" style="303" customWidth="1"/>
    <col min="1797" max="1797" width="11.42578125" style="303" customWidth="1"/>
    <col min="1798" max="1798" width="5.7109375" style="303" customWidth="1"/>
    <col min="1799" max="1806" width="11.28515625" style="303" customWidth="1"/>
    <col min="1807" max="2048" width="9.140625" style="303"/>
    <col min="2049" max="2049" width="8.7109375" style="303" customWidth="1"/>
    <col min="2050" max="2050" width="20.7109375" style="303" customWidth="1"/>
    <col min="2051" max="2051" width="25.7109375" style="303" customWidth="1"/>
    <col min="2052" max="2052" width="47.42578125" style="303" customWidth="1"/>
    <col min="2053" max="2053" width="11.42578125" style="303" customWidth="1"/>
    <col min="2054" max="2054" width="5.7109375" style="303" customWidth="1"/>
    <col min="2055" max="2062" width="11.28515625" style="303" customWidth="1"/>
    <col min="2063" max="2304" width="9.140625" style="303"/>
    <col min="2305" max="2305" width="8.7109375" style="303" customWidth="1"/>
    <col min="2306" max="2306" width="20.7109375" style="303" customWidth="1"/>
    <col min="2307" max="2307" width="25.7109375" style="303" customWidth="1"/>
    <col min="2308" max="2308" width="47.42578125" style="303" customWidth="1"/>
    <col min="2309" max="2309" width="11.42578125" style="303" customWidth="1"/>
    <col min="2310" max="2310" width="5.7109375" style="303" customWidth="1"/>
    <col min="2311" max="2318" width="11.28515625" style="303" customWidth="1"/>
    <col min="2319" max="2560" width="9.140625" style="303"/>
    <col min="2561" max="2561" width="8.7109375" style="303" customWidth="1"/>
    <col min="2562" max="2562" width="20.7109375" style="303" customWidth="1"/>
    <col min="2563" max="2563" width="25.7109375" style="303" customWidth="1"/>
    <col min="2564" max="2564" width="47.42578125" style="303" customWidth="1"/>
    <col min="2565" max="2565" width="11.42578125" style="303" customWidth="1"/>
    <col min="2566" max="2566" width="5.7109375" style="303" customWidth="1"/>
    <col min="2567" max="2574" width="11.28515625" style="303" customWidth="1"/>
    <col min="2575" max="2816" width="9.140625" style="303"/>
    <col min="2817" max="2817" width="8.7109375" style="303" customWidth="1"/>
    <col min="2818" max="2818" width="20.7109375" style="303" customWidth="1"/>
    <col min="2819" max="2819" width="25.7109375" style="303" customWidth="1"/>
    <col min="2820" max="2820" width="47.42578125" style="303" customWidth="1"/>
    <col min="2821" max="2821" width="11.42578125" style="303" customWidth="1"/>
    <col min="2822" max="2822" width="5.7109375" style="303" customWidth="1"/>
    <col min="2823" max="2830" width="11.28515625" style="303" customWidth="1"/>
    <col min="2831" max="3072" width="9.140625" style="303"/>
    <col min="3073" max="3073" width="8.7109375" style="303" customWidth="1"/>
    <col min="3074" max="3074" width="20.7109375" style="303" customWidth="1"/>
    <col min="3075" max="3075" width="25.7109375" style="303" customWidth="1"/>
    <col min="3076" max="3076" width="47.42578125" style="303" customWidth="1"/>
    <col min="3077" max="3077" width="11.42578125" style="303" customWidth="1"/>
    <col min="3078" max="3078" width="5.7109375" style="303" customWidth="1"/>
    <col min="3079" max="3086" width="11.28515625" style="303" customWidth="1"/>
    <col min="3087" max="3328" width="9.140625" style="303"/>
    <col min="3329" max="3329" width="8.7109375" style="303" customWidth="1"/>
    <col min="3330" max="3330" width="20.7109375" style="303" customWidth="1"/>
    <col min="3331" max="3331" width="25.7109375" style="303" customWidth="1"/>
    <col min="3332" max="3332" width="47.42578125" style="303" customWidth="1"/>
    <col min="3333" max="3333" width="11.42578125" style="303" customWidth="1"/>
    <col min="3334" max="3334" width="5.7109375" style="303" customWidth="1"/>
    <col min="3335" max="3342" width="11.28515625" style="303" customWidth="1"/>
    <col min="3343" max="3584" width="9.140625" style="303"/>
    <col min="3585" max="3585" width="8.7109375" style="303" customWidth="1"/>
    <col min="3586" max="3586" width="20.7109375" style="303" customWidth="1"/>
    <col min="3587" max="3587" width="25.7109375" style="303" customWidth="1"/>
    <col min="3588" max="3588" width="47.42578125" style="303" customWidth="1"/>
    <col min="3589" max="3589" width="11.42578125" style="303" customWidth="1"/>
    <col min="3590" max="3590" width="5.7109375" style="303" customWidth="1"/>
    <col min="3591" max="3598" width="11.28515625" style="303" customWidth="1"/>
    <col min="3599" max="3840" width="9.140625" style="303"/>
    <col min="3841" max="3841" width="8.7109375" style="303" customWidth="1"/>
    <col min="3842" max="3842" width="20.7109375" style="303" customWidth="1"/>
    <col min="3843" max="3843" width="25.7109375" style="303" customWidth="1"/>
    <col min="3844" max="3844" width="47.42578125" style="303" customWidth="1"/>
    <col min="3845" max="3845" width="11.42578125" style="303" customWidth="1"/>
    <col min="3846" max="3846" width="5.7109375" style="303" customWidth="1"/>
    <col min="3847" max="3854" width="11.28515625" style="303" customWidth="1"/>
    <col min="3855" max="4096" width="9.140625" style="303"/>
    <col min="4097" max="4097" width="8.7109375" style="303" customWidth="1"/>
    <col min="4098" max="4098" width="20.7109375" style="303" customWidth="1"/>
    <col min="4099" max="4099" width="25.7109375" style="303" customWidth="1"/>
    <col min="4100" max="4100" width="47.42578125" style="303" customWidth="1"/>
    <col min="4101" max="4101" width="11.42578125" style="303" customWidth="1"/>
    <col min="4102" max="4102" width="5.7109375" style="303" customWidth="1"/>
    <col min="4103" max="4110" width="11.28515625" style="303" customWidth="1"/>
    <col min="4111" max="4352" width="9.140625" style="303"/>
    <col min="4353" max="4353" width="8.7109375" style="303" customWidth="1"/>
    <col min="4354" max="4354" width="20.7109375" style="303" customWidth="1"/>
    <col min="4355" max="4355" width="25.7109375" style="303" customWidth="1"/>
    <col min="4356" max="4356" width="47.42578125" style="303" customWidth="1"/>
    <col min="4357" max="4357" width="11.42578125" style="303" customWidth="1"/>
    <col min="4358" max="4358" width="5.7109375" style="303" customWidth="1"/>
    <col min="4359" max="4366" width="11.28515625" style="303" customWidth="1"/>
    <col min="4367" max="4608" width="9.140625" style="303"/>
    <col min="4609" max="4609" width="8.7109375" style="303" customWidth="1"/>
    <col min="4610" max="4610" width="20.7109375" style="303" customWidth="1"/>
    <col min="4611" max="4611" width="25.7109375" style="303" customWidth="1"/>
    <col min="4612" max="4612" width="47.42578125" style="303" customWidth="1"/>
    <col min="4613" max="4613" width="11.42578125" style="303" customWidth="1"/>
    <col min="4614" max="4614" width="5.7109375" style="303" customWidth="1"/>
    <col min="4615" max="4622" width="11.28515625" style="303" customWidth="1"/>
    <col min="4623" max="4864" width="9.140625" style="303"/>
    <col min="4865" max="4865" width="8.7109375" style="303" customWidth="1"/>
    <col min="4866" max="4866" width="20.7109375" style="303" customWidth="1"/>
    <col min="4867" max="4867" width="25.7109375" style="303" customWidth="1"/>
    <col min="4868" max="4868" width="47.42578125" style="303" customWidth="1"/>
    <col min="4869" max="4869" width="11.42578125" style="303" customWidth="1"/>
    <col min="4870" max="4870" width="5.7109375" style="303" customWidth="1"/>
    <col min="4871" max="4878" width="11.28515625" style="303" customWidth="1"/>
    <col min="4879" max="5120" width="9.140625" style="303"/>
    <col min="5121" max="5121" width="8.7109375" style="303" customWidth="1"/>
    <col min="5122" max="5122" width="20.7109375" style="303" customWidth="1"/>
    <col min="5123" max="5123" width="25.7109375" style="303" customWidth="1"/>
    <col min="5124" max="5124" width="47.42578125" style="303" customWidth="1"/>
    <col min="5125" max="5125" width="11.42578125" style="303" customWidth="1"/>
    <col min="5126" max="5126" width="5.7109375" style="303" customWidth="1"/>
    <col min="5127" max="5134" width="11.28515625" style="303" customWidth="1"/>
    <col min="5135" max="5376" width="9.140625" style="303"/>
    <col min="5377" max="5377" width="8.7109375" style="303" customWidth="1"/>
    <col min="5378" max="5378" width="20.7109375" style="303" customWidth="1"/>
    <col min="5379" max="5379" width="25.7109375" style="303" customWidth="1"/>
    <col min="5380" max="5380" width="47.42578125" style="303" customWidth="1"/>
    <col min="5381" max="5381" width="11.42578125" style="303" customWidth="1"/>
    <col min="5382" max="5382" width="5.7109375" style="303" customWidth="1"/>
    <col min="5383" max="5390" width="11.28515625" style="303" customWidth="1"/>
    <col min="5391" max="5632" width="9.140625" style="303"/>
    <col min="5633" max="5633" width="8.7109375" style="303" customWidth="1"/>
    <col min="5634" max="5634" width="20.7109375" style="303" customWidth="1"/>
    <col min="5635" max="5635" width="25.7109375" style="303" customWidth="1"/>
    <col min="5636" max="5636" width="47.42578125" style="303" customWidth="1"/>
    <col min="5637" max="5637" width="11.42578125" style="303" customWidth="1"/>
    <col min="5638" max="5638" width="5.7109375" style="303" customWidth="1"/>
    <col min="5639" max="5646" width="11.28515625" style="303" customWidth="1"/>
    <col min="5647" max="5888" width="9.140625" style="303"/>
    <col min="5889" max="5889" width="8.7109375" style="303" customWidth="1"/>
    <col min="5890" max="5890" width="20.7109375" style="303" customWidth="1"/>
    <col min="5891" max="5891" width="25.7109375" style="303" customWidth="1"/>
    <col min="5892" max="5892" width="47.42578125" style="303" customWidth="1"/>
    <col min="5893" max="5893" width="11.42578125" style="303" customWidth="1"/>
    <col min="5894" max="5894" width="5.7109375" style="303" customWidth="1"/>
    <col min="5895" max="5902" width="11.28515625" style="303" customWidth="1"/>
    <col min="5903" max="6144" width="9.140625" style="303"/>
    <col min="6145" max="6145" width="8.7109375" style="303" customWidth="1"/>
    <col min="6146" max="6146" width="20.7109375" style="303" customWidth="1"/>
    <col min="6147" max="6147" width="25.7109375" style="303" customWidth="1"/>
    <col min="6148" max="6148" width="47.42578125" style="303" customWidth="1"/>
    <col min="6149" max="6149" width="11.42578125" style="303" customWidth="1"/>
    <col min="6150" max="6150" width="5.7109375" style="303" customWidth="1"/>
    <col min="6151" max="6158" width="11.28515625" style="303" customWidth="1"/>
    <col min="6159" max="6400" width="9.140625" style="303"/>
    <col min="6401" max="6401" width="8.7109375" style="303" customWidth="1"/>
    <col min="6402" max="6402" width="20.7109375" style="303" customWidth="1"/>
    <col min="6403" max="6403" width="25.7109375" style="303" customWidth="1"/>
    <col min="6404" max="6404" width="47.42578125" style="303" customWidth="1"/>
    <col min="6405" max="6405" width="11.42578125" style="303" customWidth="1"/>
    <col min="6406" max="6406" width="5.7109375" style="303" customWidth="1"/>
    <col min="6407" max="6414" width="11.28515625" style="303" customWidth="1"/>
    <col min="6415" max="6656" width="9.140625" style="303"/>
    <col min="6657" max="6657" width="8.7109375" style="303" customWidth="1"/>
    <col min="6658" max="6658" width="20.7109375" style="303" customWidth="1"/>
    <col min="6659" max="6659" width="25.7109375" style="303" customWidth="1"/>
    <col min="6660" max="6660" width="47.42578125" style="303" customWidth="1"/>
    <col min="6661" max="6661" width="11.42578125" style="303" customWidth="1"/>
    <col min="6662" max="6662" width="5.7109375" style="303" customWidth="1"/>
    <col min="6663" max="6670" width="11.28515625" style="303" customWidth="1"/>
    <col min="6671" max="6912" width="9.140625" style="303"/>
    <col min="6913" max="6913" width="8.7109375" style="303" customWidth="1"/>
    <col min="6914" max="6914" width="20.7109375" style="303" customWidth="1"/>
    <col min="6915" max="6915" width="25.7109375" style="303" customWidth="1"/>
    <col min="6916" max="6916" width="47.42578125" style="303" customWidth="1"/>
    <col min="6917" max="6917" width="11.42578125" style="303" customWidth="1"/>
    <col min="6918" max="6918" width="5.7109375" style="303" customWidth="1"/>
    <col min="6919" max="6926" width="11.28515625" style="303" customWidth="1"/>
    <col min="6927" max="7168" width="9.140625" style="303"/>
    <col min="7169" max="7169" width="8.7109375" style="303" customWidth="1"/>
    <col min="7170" max="7170" width="20.7109375" style="303" customWidth="1"/>
    <col min="7171" max="7171" width="25.7109375" style="303" customWidth="1"/>
    <col min="7172" max="7172" width="47.42578125" style="303" customWidth="1"/>
    <col min="7173" max="7173" width="11.42578125" style="303" customWidth="1"/>
    <col min="7174" max="7174" width="5.7109375" style="303" customWidth="1"/>
    <col min="7175" max="7182" width="11.28515625" style="303" customWidth="1"/>
    <col min="7183" max="7424" width="9.140625" style="303"/>
    <col min="7425" max="7425" width="8.7109375" style="303" customWidth="1"/>
    <col min="7426" max="7426" width="20.7109375" style="303" customWidth="1"/>
    <col min="7427" max="7427" width="25.7109375" style="303" customWidth="1"/>
    <col min="7428" max="7428" width="47.42578125" style="303" customWidth="1"/>
    <col min="7429" max="7429" width="11.42578125" style="303" customWidth="1"/>
    <col min="7430" max="7430" width="5.7109375" style="303" customWidth="1"/>
    <col min="7431" max="7438" width="11.28515625" style="303" customWidth="1"/>
    <col min="7439" max="7680" width="9.140625" style="303"/>
    <col min="7681" max="7681" width="8.7109375" style="303" customWidth="1"/>
    <col min="7682" max="7682" width="20.7109375" style="303" customWidth="1"/>
    <col min="7683" max="7683" width="25.7109375" style="303" customWidth="1"/>
    <col min="7684" max="7684" width="47.42578125" style="303" customWidth="1"/>
    <col min="7685" max="7685" width="11.42578125" style="303" customWidth="1"/>
    <col min="7686" max="7686" width="5.7109375" style="303" customWidth="1"/>
    <col min="7687" max="7694" width="11.28515625" style="303" customWidth="1"/>
    <col min="7695" max="7936" width="9.140625" style="303"/>
    <col min="7937" max="7937" width="8.7109375" style="303" customWidth="1"/>
    <col min="7938" max="7938" width="20.7109375" style="303" customWidth="1"/>
    <col min="7939" max="7939" width="25.7109375" style="303" customWidth="1"/>
    <col min="7940" max="7940" width="47.42578125" style="303" customWidth="1"/>
    <col min="7941" max="7941" width="11.42578125" style="303" customWidth="1"/>
    <col min="7942" max="7942" width="5.7109375" style="303" customWidth="1"/>
    <col min="7943" max="7950" width="11.28515625" style="303" customWidth="1"/>
    <col min="7951" max="8192" width="9.140625" style="303"/>
    <col min="8193" max="8193" width="8.7109375" style="303" customWidth="1"/>
    <col min="8194" max="8194" width="20.7109375" style="303" customWidth="1"/>
    <col min="8195" max="8195" width="25.7109375" style="303" customWidth="1"/>
    <col min="8196" max="8196" width="47.42578125" style="303" customWidth="1"/>
    <col min="8197" max="8197" width="11.42578125" style="303" customWidth="1"/>
    <col min="8198" max="8198" width="5.7109375" style="303" customWidth="1"/>
    <col min="8199" max="8206" width="11.28515625" style="303" customWidth="1"/>
    <col min="8207" max="8448" width="9.140625" style="303"/>
    <col min="8449" max="8449" width="8.7109375" style="303" customWidth="1"/>
    <col min="8450" max="8450" width="20.7109375" style="303" customWidth="1"/>
    <col min="8451" max="8451" width="25.7109375" style="303" customWidth="1"/>
    <col min="8452" max="8452" width="47.42578125" style="303" customWidth="1"/>
    <col min="8453" max="8453" width="11.42578125" style="303" customWidth="1"/>
    <col min="8454" max="8454" width="5.7109375" style="303" customWidth="1"/>
    <col min="8455" max="8462" width="11.28515625" style="303" customWidth="1"/>
    <col min="8463" max="8704" width="9.140625" style="303"/>
    <col min="8705" max="8705" width="8.7109375" style="303" customWidth="1"/>
    <col min="8706" max="8706" width="20.7109375" style="303" customWidth="1"/>
    <col min="8707" max="8707" width="25.7109375" style="303" customWidth="1"/>
    <col min="8708" max="8708" width="47.42578125" style="303" customWidth="1"/>
    <col min="8709" max="8709" width="11.42578125" style="303" customWidth="1"/>
    <col min="8710" max="8710" width="5.7109375" style="303" customWidth="1"/>
    <col min="8711" max="8718" width="11.28515625" style="303" customWidth="1"/>
    <col min="8719" max="8960" width="9.140625" style="303"/>
    <col min="8961" max="8961" width="8.7109375" style="303" customWidth="1"/>
    <col min="8962" max="8962" width="20.7109375" style="303" customWidth="1"/>
    <col min="8963" max="8963" width="25.7109375" style="303" customWidth="1"/>
    <col min="8964" max="8964" width="47.42578125" style="303" customWidth="1"/>
    <col min="8965" max="8965" width="11.42578125" style="303" customWidth="1"/>
    <col min="8966" max="8966" width="5.7109375" style="303" customWidth="1"/>
    <col min="8967" max="8974" width="11.28515625" style="303" customWidth="1"/>
    <col min="8975" max="9216" width="9.140625" style="303"/>
    <col min="9217" max="9217" width="8.7109375" style="303" customWidth="1"/>
    <col min="9218" max="9218" width="20.7109375" style="303" customWidth="1"/>
    <col min="9219" max="9219" width="25.7109375" style="303" customWidth="1"/>
    <col min="9220" max="9220" width="47.42578125" style="303" customWidth="1"/>
    <col min="9221" max="9221" width="11.42578125" style="303" customWidth="1"/>
    <col min="9222" max="9222" width="5.7109375" style="303" customWidth="1"/>
    <col min="9223" max="9230" width="11.28515625" style="303" customWidth="1"/>
    <col min="9231" max="9472" width="9.140625" style="303"/>
    <col min="9473" max="9473" width="8.7109375" style="303" customWidth="1"/>
    <col min="9474" max="9474" width="20.7109375" style="303" customWidth="1"/>
    <col min="9475" max="9475" width="25.7109375" style="303" customWidth="1"/>
    <col min="9476" max="9476" width="47.42578125" style="303" customWidth="1"/>
    <col min="9477" max="9477" width="11.42578125" style="303" customWidth="1"/>
    <col min="9478" max="9478" width="5.7109375" style="303" customWidth="1"/>
    <col min="9479" max="9486" width="11.28515625" style="303" customWidth="1"/>
    <col min="9487" max="9728" width="9.140625" style="303"/>
    <col min="9729" max="9729" width="8.7109375" style="303" customWidth="1"/>
    <col min="9730" max="9730" width="20.7109375" style="303" customWidth="1"/>
    <col min="9731" max="9731" width="25.7109375" style="303" customWidth="1"/>
    <col min="9732" max="9732" width="47.42578125" style="303" customWidth="1"/>
    <col min="9733" max="9733" width="11.42578125" style="303" customWidth="1"/>
    <col min="9734" max="9734" width="5.7109375" style="303" customWidth="1"/>
    <col min="9735" max="9742" width="11.28515625" style="303" customWidth="1"/>
    <col min="9743" max="9984" width="9.140625" style="303"/>
    <col min="9985" max="9985" width="8.7109375" style="303" customWidth="1"/>
    <col min="9986" max="9986" width="20.7109375" style="303" customWidth="1"/>
    <col min="9987" max="9987" width="25.7109375" style="303" customWidth="1"/>
    <col min="9988" max="9988" width="47.42578125" style="303" customWidth="1"/>
    <col min="9989" max="9989" width="11.42578125" style="303" customWidth="1"/>
    <col min="9990" max="9990" width="5.7109375" style="303" customWidth="1"/>
    <col min="9991" max="9998" width="11.28515625" style="303" customWidth="1"/>
    <col min="9999" max="10240" width="9.140625" style="303"/>
    <col min="10241" max="10241" width="8.7109375" style="303" customWidth="1"/>
    <col min="10242" max="10242" width="20.7109375" style="303" customWidth="1"/>
    <col min="10243" max="10243" width="25.7109375" style="303" customWidth="1"/>
    <col min="10244" max="10244" width="47.42578125" style="303" customWidth="1"/>
    <col min="10245" max="10245" width="11.42578125" style="303" customWidth="1"/>
    <col min="10246" max="10246" width="5.7109375" style="303" customWidth="1"/>
    <col min="10247" max="10254" width="11.28515625" style="303" customWidth="1"/>
    <col min="10255" max="10496" width="9.140625" style="303"/>
    <col min="10497" max="10497" width="8.7109375" style="303" customWidth="1"/>
    <col min="10498" max="10498" width="20.7109375" style="303" customWidth="1"/>
    <col min="10499" max="10499" width="25.7109375" style="303" customWidth="1"/>
    <col min="10500" max="10500" width="47.42578125" style="303" customWidth="1"/>
    <col min="10501" max="10501" width="11.42578125" style="303" customWidth="1"/>
    <col min="10502" max="10502" width="5.7109375" style="303" customWidth="1"/>
    <col min="10503" max="10510" width="11.28515625" style="303" customWidth="1"/>
    <col min="10511" max="10752" width="9.140625" style="303"/>
    <col min="10753" max="10753" width="8.7109375" style="303" customWidth="1"/>
    <col min="10754" max="10754" width="20.7109375" style="303" customWidth="1"/>
    <col min="10755" max="10755" width="25.7109375" style="303" customWidth="1"/>
    <col min="10756" max="10756" width="47.42578125" style="303" customWidth="1"/>
    <col min="10757" max="10757" width="11.42578125" style="303" customWidth="1"/>
    <col min="10758" max="10758" width="5.7109375" style="303" customWidth="1"/>
    <col min="10759" max="10766" width="11.28515625" style="303" customWidth="1"/>
    <col min="10767" max="11008" width="9.140625" style="303"/>
    <col min="11009" max="11009" width="8.7109375" style="303" customWidth="1"/>
    <col min="11010" max="11010" width="20.7109375" style="303" customWidth="1"/>
    <col min="11011" max="11011" width="25.7109375" style="303" customWidth="1"/>
    <col min="11012" max="11012" width="47.42578125" style="303" customWidth="1"/>
    <col min="11013" max="11013" width="11.42578125" style="303" customWidth="1"/>
    <col min="11014" max="11014" width="5.7109375" style="303" customWidth="1"/>
    <col min="11015" max="11022" width="11.28515625" style="303" customWidth="1"/>
    <col min="11023" max="11264" width="9.140625" style="303"/>
    <col min="11265" max="11265" width="8.7109375" style="303" customWidth="1"/>
    <col min="11266" max="11266" width="20.7109375" style="303" customWidth="1"/>
    <col min="11267" max="11267" width="25.7109375" style="303" customWidth="1"/>
    <col min="11268" max="11268" width="47.42578125" style="303" customWidth="1"/>
    <col min="11269" max="11269" width="11.42578125" style="303" customWidth="1"/>
    <col min="11270" max="11270" width="5.7109375" style="303" customWidth="1"/>
    <col min="11271" max="11278" width="11.28515625" style="303" customWidth="1"/>
    <col min="11279" max="11520" width="9.140625" style="303"/>
    <col min="11521" max="11521" width="8.7109375" style="303" customWidth="1"/>
    <col min="11522" max="11522" width="20.7109375" style="303" customWidth="1"/>
    <col min="11523" max="11523" width="25.7109375" style="303" customWidth="1"/>
    <col min="11524" max="11524" width="47.42578125" style="303" customWidth="1"/>
    <col min="11525" max="11525" width="11.42578125" style="303" customWidth="1"/>
    <col min="11526" max="11526" width="5.7109375" style="303" customWidth="1"/>
    <col min="11527" max="11534" width="11.28515625" style="303" customWidth="1"/>
    <col min="11535" max="11776" width="9.140625" style="303"/>
    <col min="11777" max="11777" width="8.7109375" style="303" customWidth="1"/>
    <col min="11778" max="11778" width="20.7109375" style="303" customWidth="1"/>
    <col min="11779" max="11779" width="25.7109375" style="303" customWidth="1"/>
    <col min="11780" max="11780" width="47.42578125" style="303" customWidth="1"/>
    <col min="11781" max="11781" width="11.42578125" style="303" customWidth="1"/>
    <col min="11782" max="11782" width="5.7109375" style="303" customWidth="1"/>
    <col min="11783" max="11790" width="11.28515625" style="303" customWidth="1"/>
    <col min="11791" max="12032" width="9.140625" style="303"/>
    <col min="12033" max="12033" width="8.7109375" style="303" customWidth="1"/>
    <col min="12034" max="12034" width="20.7109375" style="303" customWidth="1"/>
    <col min="12035" max="12035" width="25.7109375" style="303" customWidth="1"/>
    <col min="12036" max="12036" width="47.42578125" style="303" customWidth="1"/>
    <col min="12037" max="12037" width="11.42578125" style="303" customWidth="1"/>
    <col min="12038" max="12038" width="5.7109375" style="303" customWidth="1"/>
    <col min="12039" max="12046" width="11.28515625" style="303" customWidth="1"/>
    <col min="12047" max="12288" width="9.140625" style="303"/>
    <col min="12289" max="12289" width="8.7109375" style="303" customWidth="1"/>
    <col min="12290" max="12290" width="20.7109375" style="303" customWidth="1"/>
    <col min="12291" max="12291" width="25.7109375" style="303" customWidth="1"/>
    <col min="12292" max="12292" width="47.42578125" style="303" customWidth="1"/>
    <col min="12293" max="12293" width="11.42578125" style="303" customWidth="1"/>
    <col min="12294" max="12294" width="5.7109375" style="303" customWidth="1"/>
    <col min="12295" max="12302" width="11.28515625" style="303" customWidth="1"/>
    <col min="12303" max="12544" width="9.140625" style="303"/>
    <col min="12545" max="12545" width="8.7109375" style="303" customWidth="1"/>
    <col min="12546" max="12546" width="20.7109375" style="303" customWidth="1"/>
    <col min="12547" max="12547" width="25.7109375" style="303" customWidth="1"/>
    <col min="12548" max="12548" width="47.42578125" style="303" customWidth="1"/>
    <col min="12549" max="12549" width="11.42578125" style="303" customWidth="1"/>
    <col min="12550" max="12550" width="5.7109375" style="303" customWidth="1"/>
    <col min="12551" max="12558" width="11.28515625" style="303" customWidth="1"/>
    <col min="12559" max="12800" width="9.140625" style="303"/>
    <col min="12801" max="12801" width="8.7109375" style="303" customWidth="1"/>
    <col min="12802" max="12802" width="20.7109375" style="303" customWidth="1"/>
    <col min="12803" max="12803" width="25.7109375" style="303" customWidth="1"/>
    <col min="12804" max="12804" width="47.42578125" style="303" customWidth="1"/>
    <col min="12805" max="12805" width="11.42578125" style="303" customWidth="1"/>
    <col min="12806" max="12806" width="5.7109375" style="303" customWidth="1"/>
    <col min="12807" max="12814" width="11.28515625" style="303" customWidth="1"/>
    <col min="12815" max="13056" width="9.140625" style="303"/>
    <col min="13057" max="13057" width="8.7109375" style="303" customWidth="1"/>
    <col min="13058" max="13058" width="20.7109375" style="303" customWidth="1"/>
    <col min="13059" max="13059" width="25.7109375" style="303" customWidth="1"/>
    <col min="13060" max="13060" width="47.42578125" style="303" customWidth="1"/>
    <col min="13061" max="13061" width="11.42578125" style="303" customWidth="1"/>
    <col min="13062" max="13062" width="5.7109375" style="303" customWidth="1"/>
    <col min="13063" max="13070" width="11.28515625" style="303" customWidth="1"/>
    <col min="13071" max="13312" width="9.140625" style="303"/>
    <col min="13313" max="13313" width="8.7109375" style="303" customWidth="1"/>
    <col min="13314" max="13314" width="20.7109375" style="303" customWidth="1"/>
    <col min="13315" max="13315" width="25.7109375" style="303" customWidth="1"/>
    <col min="13316" max="13316" width="47.42578125" style="303" customWidth="1"/>
    <col min="13317" max="13317" width="11.42578125" style="303" customWidth="1"/>
    <col min="13318" max="13318" width="5.7109375" style="303" customWidth="1"/>
    <col min="13319" max="13326" width="11.28515625" style="303" customWidth="1"/>
    <col min="13327" max="13568" width="9.140625" style="303"/>
    <col min="13569" max="13569" width="8.7109375" style="303" customWidth="1"/>
    <col min="13570" max="13570" width="20.7109375" style="303" customWidth="1"/>
    <col min="13571" max="13571" width="25.7109375" style="303" customWidth="1"/>
    <col min="13572" max="13572" width="47.42578125" style="303" customWidth="1"/>
    <col min="13573" max="13573" width="11.42578125" style="303" customWidth="1"/>
    <col min="13574" max="13574" width="5.7109375" style="303" customWidth="1"/>
    <col min="13575" max="13582" width="11.28515625" style="303" customWidth="1"/>
    <col min="13583" max="13824" width="9.140625" style="303"/>
    <col min="13825" max="13825" width="8.7109375" style="303" customWidth="1"/>
    <col min="13826" max="13826" width="20.7109375" style="303" customWidth="1"/>
    <col min="13827" max="13827" width="25.7109375" style="303" customWidth="1"/>
    <col min="13828" max="13828" width="47.42578125" style="303" customWidth="1"/>
    <col min="13829" max="13829" width="11.42578125" style="303" customWidth="1"/>
    <col min="13830" max="13830" width="5.7109375" style="303" customWidth="1"/>
    <col min="13831" max="13838" width="11.28515625" style="303" customWidth="1"/>
    <col min="13839" max="14080" width="9.140625" style="303"/>
    <col min="14081" max="14081" width="8.7109375" style="303" customWidth="1"/>
    <col min="14082" max="14082" width="20.7109375" style="303" customWidth="1"/>
    <col min="14083" max="14083" width="25.7109375" style="303" customWidth="1"/>
    <col min="14084" max="14084" width="47.42578125" style="303" customWidth="1"/>
    <col min="14085" max="14085" width="11.42578125" style="303" customWidth="1"/>
    <col min="14086" max="14086" width="5.7109375" style="303" customWidth="1"/>
    <col min="14087" max="14094" width="11.28515625" style="303" customWidth="1"/>
    <col min="14095" max="14336" width="9.140625" style="303"/>
    <col min="14337" max="14337" width="8.7109375" style="303" customWidth="1"/>
    <col min="14338" max="14338" width="20.7109375" style="303" customWidth="1"/>
    <col min="14339" max="14339" width="25.7109375" style="303" customWidth="1"/>
    <col min="14340" max="14340" width="47.42578125" style="303" customWidth="1"/>
    <col min="14341" max="14341" width="11.42578125" style="303" customWidth="1"/>
    <col min="14342" max="14342" width="5.7109375" style="303" customWidth="1"/>
    <col min="14343" max="14350" width="11.28515625" style="303" customWidth="1"/>
    <col min="14351" max="14592" width="9.140625" style="303"/>
    <col min="14593" max="14593" width="8.7109375" style="303" customWidth="1"/>
    <col min="14594" max="14594" width="20.7109375" style="303" customWidth="1"/>
    <col min="14595" max="14595" width="25.7109375" style="303" customWidth="1"/>
    <col min="14596" max="14596" width="47.42578125" style="303" customWidth="1"/>
    <col min="14597" max="14597" width="11.42578125" style="303" customWidth="1"/>
    <col min="14598" max="14598" width="5.7109375" style="303" customWidth="1"/>
    <col min="14599" max="14606" width="11.28515625" style="303" customWidth="1"/>
    <col min="14607" max="14848" width="9.140625" style="303"/>
    <col min="14849" max="14849" width="8.7109375" style="303" customWidth="1"/>
    <col min="14850" max="14850" width="20.7109375" style="303" customWidth="1"/>
    <col min="14851" max="14851" width="25.7109375" style="303" customWidth="1"/>
    <col min="14852" max="14852" width="47.42578125" style="303" customWidth="1"/>
    <col min="14853" max="14853" width="11.42578125" style="303" customWidth="1"/>
    <col min="14854" max="14854" width="5.7109375" style="303" customWidth="1"/>
    <col min="14855" max="14862" width="11.28515625" style="303" customWidth="1"/>
    <col min="14863" max="15104" width="9.140625" style="303"/>
    <col min="15105" max="15105" width="8.7109375" style="303" customWidth="1"/>
    <col min="15106" max="15106" width="20.7109375" style="303" customWidth="1"/>
    <col min="15107" max="15107" width="25.7109375" style="303" customWidth="1"/>
    <col min="15108" max="15108" width="47.42578125" style="303" customWidth="1"/>
    <col min="15109" max="15109" width="11.42578125" style="303" customWidth="1"/>
    <col min="15110" max="15110" width="5.7109375" style="303" customWidth="1"/>
    <col min="15111" max="15118" width="11.28515625" style="303" customWidth="1"/>
    <col min="15119" max="15360" width="9.140625" style="303"/>
    <col min="15361" max="15361" width="8.7109375" style="303" customWidth="1"/>
    <col min="15362" max="15362" width="20.7109375" style="303" customWidth="1"/>
    <col min="15363" max="15363" width="25.7109375" style="303" customWidth="1"/>
    <col min="15364" max="15364" width="47.42578125" style="303" customWidth="1"/>
    <col min="15365" max="15365" width="11.42578125" style="303" customWidth="1"/>
    <col min="15366" max="15366" width="5.7109375" style="303" customWidth="1"/>
    <col min="15367" max="15374" width="11.28515625" style="303" customWidth="1"/>
    <col min="15375" max="15616" width="9.140625" style="303"/>
    <col min="15617" max="15617" width="8.7109375" style="303" customWidth="1"/>
    <col min="15618" max="15618" width="20.7109375" style="303" customWidth="1"/>
    <col min="15619" max="15619" width="25.7109375" style="303" customWidth="1"/>
    <col min="15620" max="15620" width="47.42578125" style="303" customWidth="1"/>
    <col min="15621" max="15621" width="11.42578125" style="303" customWidth="1"/>
    <col min="15622" max="15622" width="5.7109375" style="303" customWidth="1"/>
    <col min="15623" max="15630" width="11.28515625" style="303" customWidth="1"/>
    <col min="15631" max="15872" width="9.140625" style="303"/>
    <col min="15873" max="15873" width="8.7109375" style="303" customWidth="1"/>
    <col min="15874" max="15874" width="20.7109375" style="303" customWidth="1"/>
    <col min="15875" max="15875" width="25.7109375" style="303" customWidth="1"/>
    <col min="15876" max="15876" width="47.42578125" style="303" customWidth="1"/>
    <col min="15877" max="15877" width="11.42578125" style="303" customWidth="1"/>
    <col min="15878" max="15878" width="5.7109375" style="303" customWidth="1"/>
    <col min="15879" max="15886" width="11.28515625" style="303" customWidth="1"/>
    <col min="15887" max="16128" width="9.140625" style="303"/>
    <col min="16129" max="16129" width="8.7109375" style="303" customWidth="1"/>
    <col min="16130" max="16130" width="20.7109375" style="303" customWidth="1"/>
    <col min="16131" max="16131" width="25.7109375" style="303" customWidth="1"/>
    <col min="16132" max="16132" width="47.42578125" style="303" customWidth="1"/>
    <col min="16133" max="16133" width="11.42578125" style="303" customWidth="1"/>
    <col min="16134" max="16134" width="5.7109375" style="303" customWidth="1"/>
    <col min="16135" max="16142" width="11.28515625" style="303" customWidth="1"/>
    <col min="16143" max="16384" width="9.140625" style="303"/>
  </cols>
  <sheetData>
    <row r="1" spans="1:14" s="285" customFormat="1" ht="21" customHeight="1" x14ac:dyDescent="0.2">
      <c r="A1" s="480" t="s">
        <v>369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  <c r="N1" s="481"/>
    </row>
    <row r="2" spans="1:14" s="285" customFormat="1" ht="21" customHeight="1" x14ac:dyDescent="0.2">
      <c r="A2" s="480"/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</row>
    <row r="3" spans="1:14" s="285" customFormat="1" ht="21" customHeight="1" x14ac:dyDescent="0.2">
      <c r="A3" s="480"/>
      <c r="B3" s="481"/>
      <c r="C3" s="481"/>
      <c r="D3" s="481"/>
      <c r="E3" s="481"/>
      <c r="F3" s="481"/>
      <c r="G3" s="481"/>
      <c r="H3" s="481"/>
      <c r="I3" s="481"/>
      <c r="J3" s="481"/>
      <c r="K3" s="481"/>
      <c r="L3" s="481"/>
      <c r="M3" s="481"/>
      <c r="N3" s="481"/>
    </row>
    <row r="4" spans="1:14" s="285" customFormat="1" ht="6.95" customHeight="1" x14ac:dyDescent="0.2">
      <c r="E4" s="286"/>
      <c r="F4" s="286"/>
      <c r="G4" s="286"/>
      <c r="H4" s="286"/>
      <c r="I4" s="286"/>
      <c r="L4" s="287"/>
      <c r="M4" s="287"/>
    </row>
    <row r="5" spans="1:14" s="289" customFormat="1" ht="13.7" customHeight="1" x14ac:dyDescent="0.2">
      <c r="A5" s="482" t="s">
        <v>8</v>
      </c>
      <c r="B5" s="483" t="s">
        <v>0</v>
      </c>
      <c r="C5" s="483"/>
      <c r="D5" s="483"/>
      <c r="E5" s="482" t="s">
        <v>9</v>
      </c>
      <c r="F5" s="482" t="s">
        <v>10</v>
      </c>
      <c r="G5" s="484" t="s">
        <v>11</v>
      </c>
      <c r="H5" s="484"/>
      <c r="I5" s="484" t="s">
        <v>12</v>
      </c>
      <c r="J5" s="484"/>
      <c r="K5" s="485" t="s">
        <v>3</v>
      </c>
      <c r="L5" s="484" t="s">
        <v>286</v>
      </c>
      <c r="M5" s="484" t="s">
        <v>293</v>
      </c>
      <c r="N5" s="484" t="s">
        <v>287</v>
      </c>
    </row>
    <row r="6" spans="1:14" s="289" customFormat="1" ht="13.7" customHeight="1" x14ac:dyDescent="0.2">
      <c r="A6" s="482"/>
      <c r="B6" s="483"/>
      <c r="C6" s="483"/>
      <c r="D6" s="483"/>
      <c r="E6" s="482"/>
      <c r="F6" s="482"/>
      <c r="G6" s="288" t="s">
        <v>13</v>
      </c>
      <c r="H6" s="288" t="s">
        <v>3</v>
      </c>
      <c r="I6" s="288" t="s">
        <v>13</v>
      </c>
      <c r="J6" s="288" t="s">
        <v>3</v>
      </c>
      <c r="K6" s="486"/>
      <c r="L6" s="484"/>
      <c r="M6" s="484"/>
      <c r="N6" s="484"/>
    </row>
    <row r="7" spans="1:14" s="295" customFormat="1" ht="14.25" customHeight="1" x14ac:dyDescent="0.2">
      <c r="A7" s="290">
        <v>1</v>
      </c>
      <c r="B7" s="291" t="s">
        <v>14</v>
      </c>
      <c r="C7" s="292"/>
      <c r="D7" s="292"/>
      <c r="E7" s="292"/>
      <c r="F7" s="292"/>
      <c r="G7" s="292"/>
      <c r="H7" s="292"/>
      <c r="I7" s="292"/>
      <c r="J7" s="292"/>
      <c r="K7" s="293"/>
      <c r="L7" s="294"/>
      <c r="M7" s="294"/>
      <c r="N7" s="293"/>
    </row>
    <row r="8" spans="1:14" s="289" customFormat="1" ht="24" customHeight="1" x14ac:dyDescent="0.2">
      <c r="A8" s="296">
        <v>1.1000000000000001</v>
      </c>
      <c r="B8" s="487" t="s">
        <v>370</v>
      </c>
      <c r="C8" s="487"/>
      <c r="D8" s="487"/>
      <c r="E8" s="297">
        <v>1</v>
      </c>
      <c r="F8" s="180" t="s">
        <v>4</v>
      </c>
      <c r="G8" s="170">
        <v>585000</v>
      </c>
      <c r="H8" s="170">
        <f>G8*E8</f>
        <v>585000</v>
      </c>
      <c r="I8" s="171">
        <v>20000</v>
      </c>
      <c r="J8" s="171">
        <f>I8*E8</f>
        <v>20000</v>
      </c>
      <c r="K8" s="171">
        <f>J8+H8</f>
        <v>605000</v>
      </c>
      <c r="L8" s="172" t="s">
        <v>298</v>
      </c>
      <c r="M8" s="172" t="s">
        <v>299</v>
      </c>
      <c r="N8" s="172"/>
    </row>
    <row r="9" spans="1:14" s="289" customFormat="1" ht="14.25" customHeight="1" x14ac:dyDescent="0.2">
      <c r="A9" s="296">
        <v>1.2</v>
      </c>
      <c r="B9" s="298" t="s">
        <v>15</v>
      </c>
      <c r="C9" s="299"/>
      <c r="D9" s="299"/>
      <c r="E9" s="300">
        <v>2</v>
      </c>
      <c r="F9" s="241" t="s">
        <v>6</v>
      </c>
      <c r="G9" s="170">
        <v>8500</v>
      </c>
      <c r="H9" s="170">
        <f t="shared" ref="H9:H12" si="0">G9*E9</f>
        <v>17000</v>
      </c>
      <c r="I9" s="171">
        <v>1000</v>
      </c>
      <c r="J9" s="171">
        <f t="shared" ref="J9:J12" si="1">I9*E9</f>
        <v>2000</v>
      </c>
      <c r="K9" s="171">
        <f t="shared" ref="K9:K12" si="2">J9+H9</f>
        <v>19000</v>
      </c>
      <c r="L9" s="172" t="s">
        <v>300</v>
      </c>
      <c r="M9" s="172" t="s">
        <v>301</v>
      </c>
      <c r="N9" s="172"/>
    </row>
    <row r="10" spans="1:14" ht="15" customHeight="1" x14ac:dyDescent="0.2">
      <c r="A10" s="296">
        <v>1.3</v>
      </c>
      <c r="B10" s="298" t="s">
        <v>16</v>
      </c>
      <c r="C10" s="301"/>
      <c r="D10" s="302"/>
      <c r="E10" s="300">
        <v>2</v>
      </c>
      <c r="F10" s="241" t="s">
        <v>6</v>
      </c>
      <c r="G10" s="170">
        <v>13000</v>
      </c>
      <c r="H10" s="170">
        <f t="shared" si="0"/>
        <v>26000</v>
      </c>
      <c r="I10" s="171">
        <v>2000</v>
      </c>
      <c r="J10" s="171">
        <f t="shared" si="1"/>
        <v>4000</v>
      </c>
      <c r="K10" s="171">
        <f t="shared" si="2"/>
        <v>30000</v>
      </c>
      <c r="L10" s="172"/>
      <c r="M10" s="172"/>
      <c r="N10" s="177"/>
    </row>
    <row r="11" spans="1:14" s="289" customFormat="1" ht="14.25" customHeight="1" x14ac:dyDescent="0.2">
      <c r="A11" s="296">
        <v>1.4</v>
      </c>
      <c r="B11" s="304" t="s">
        <v>347</v>
      </c>
      <c r="C11" s="304"/>
      <c r="D11" s="304"/>
      <c r="E11" s="297">
        <v>1</v>
      </c>
      <c r="F11" s="180" t="s">
        <v>18</v>
      </c>
      <c r="G11" s="170">
        <v>15000</v>
      </c>
      <c r="H11" s="170">
        <f t="shared" si="0"/>
        <v>15000</v>
      </c>
      <c r="I11" s="171">
        <v>3000</v>
      </c>
      <c r="J11" s="171">
        <f t="shared" si="1"/>
        <v>3000</v>
      </c>
      <c r="K11" s="171">
        <f t="shared" si="2"/>
        <v>18000</v>
      </c>
      <c r="L11" s="173" t="s">
        <v>7</v>
      </c>
      <c r="M11" s="173" t="s">
        <v>7</v>
      </c>
      <c r="N11" s="172"/>
    </row>
    <row r="12" spans="1:14" s="289" customFormat="1" ht="14.25" customHeight="1" x14ac:dyDescent="0.2">
      <c r="A12" s="296">
        <v>1.5</v>
      </c>
      <c r="B12" s="299" t="s">
        <v>19</v>
      </c>
      <c r="C12" s="299"/>
      <c r="D12" s="299"/>
      <c r="E12" s="297">
        <v>1</v>
      </c>
      <c r="F12" s="180" t="s">
        <v>18</v>
      </c>
      <c r="G12" s="170"/>
      <c r="H12" s="170">
        <f t="shared" si="0"/>
        <v>0</v>
      </c>
      <c r="I12" s="171">
        <v>20000</v>
      </c>
      <c r="J12" s="171">
        <f t="shared" si="1"/>
        <v>20000</v>
      </c>
      <c r="K12" s="171">
        <f t="shared" si="2"/>
        <v>20000</v>
      </c>
      <c r="L12" s="173" t="s">
        <v>7</v>
      </c>
      <c r="M12" s="173" t="s">
        <v>7</v>
      </c>
      <c r="N12" s="172"/>
    </row>
    <row r="13" spans="1:14" s="305" customFormat="1" ht="14.25" customHeight="1" x14ac:dyDescent="0.2">
      <c r="A13" s="488" t="s">
        <v>20</v>
      </c>
      <c r="B13" s="488"/>
      <c r="C13" s="488"/>
      <c r="D13" s="488"/>
      <c r="E13" s="488"/>
      <c r="F13" s="488"/>
      <c r="G13" s="197"/>
      <c r="H13" s="197"/>
      <c r="I13" s="197"/>
      <c r="J13" s="197"/>
      <c r="K13" s="197"/>
      <c r="L13" s="198"/>
      <c r="M13" s="198"/>
      <c r="N13" s="197"/>
    </row>
    <row r="14" spans="1:14" s="313" customFormat="1" ht="15" customHeight="1" x14ac:dyDescent="0.2">
      <c r="A14" s="306">
        <v>2</v>
      </c>
      <c r="B14" s="307" t="s">
        <v>21</v>
      </c>
      <c r="C14" s="308"/>
      <c r="D14" s="309"/>
      <c r="E14" s="310"/>
      <c r="F14" s="310"/>
      <c r="G14" s="199"/>
      <c r="H14" s="310"/>
      <c r="I14" s="201"/>
      <c r="J14" s="311"/>
      <c r="K14" s="311"/>
      <c r="L14" s="312"/>
      <c r="M14" s="312"/>
      <c r="N14" s="311"/>
    </row>
    <row r="15" spans="1:14" s="316" customFormat="1" ht="25.5" customHeight="1" x14ac:dyDescent="0.2">
      <c r="A15" s="314">
        <v>2.1</v>
      </c>
      <c r="B15" s="487" t="s">
        <v>22</v>
      </c>
      <c r="C15" s="487"/>
      <c r="D15" s="487"/>
      <c r="E15" s="315">
        <v>11</v>
      </c>
      <c r="F15" s="180" t="s">
        <v>6</v>
      </c>
      <c r="G15" s="170">
        <v>192000</v>
      </c>
      <c r="H15" s="170">
        <f t="shared" ref="H15:H17" si="3">G15*E15</f>
        <v>2112000</v>
      </c>
      <c r="I15" s="171">
        <v>7000</v>
      </c>
      <c r="J15" s="171">
        <f t="shared" ref="J15:J17" si="4">I15*E15</f>
        <v>77000</v>
      </c>
      <c r="K15" s="171">
        <f t="shared" ref="K15:K17" si="5">J15+H15</f>
        <v>2189000</v>
      </c>
      <c r="L15" s="172" t="s">
        <v>302</v>
      </c>
      <c r="M15" s="173" t="s">
        <v>303</v>
      </c>
      <c r="N15" s="188"/>
    </row>
    <row r="16" spans="1:14" s="316" customFormat="1" ht="15" customHeight="1" x14ac:dyDescent="0.2">
      <c r="A16" s="314">
        <v>2.2000000000000002</v>
      </c>
      <c r="B16" s="317" t="s">
        <v>347</v>
      </c>
      <c r="C16" s="318"/>
      <c r="D16" s="318"/>
      <c r="E16" s="315">
        <v>1</v>
      </c>
      <c r="F16" s="180" t="s">
        <v>18</v>
      </c>
      <c r="G16" s="170">
        <v>100000</v>
      </c>
      <c r="H16" s="170">
        <f t="shared" si="3"/>
        <v>100000</v>
      </c>
      <c r="I16" s="171">
        <v>15000</v>
      </c>
      <c r="J16" s="171">
        <f t="shared" si="4"/>
        <v>15000</v>
      </c>
      <c r="K16" s="171">
        <f t="shared" si="5"/>
        <v>115000</v>
      </c>
      <c r="L16" s="173" t="s">
        <v>7</v>
      </c>
      <c r="M16" s="173" t="s">
        <v>7</v>
      </c>
      <c r="N16" s="188"/>
    </row>
    <row r="17" spans="1:14" s="316" customFormat="1" ht="15" customHeight="1" x14ac:dyDescent="0.2">
      <c r="A17" s="314">
        <v>2.2999999999999998</v>
      </c>
      <c r="B17" s="317" t="s">
        <v>24</v>
      </c>
      <c r="C17" s="318"/>
      <c r="D17" s="318"/>
      <c r="E17" s="315">
        <v>1</v>
      </c>
      <c r="F17" s="180" t="s">
        <v>18</v>
      </c>
      <c r="G17" s="170">
        <v>0</v>
      </c>
      <c r="H17" s="170">
        <f t="shared" si="3"/>
        <v>0</v>
      </c>
      <c r="I17" s="171">
        <v>100000</v>
      </c>
      <c r="J17" s="171">
        <f t="shared" si="4"/>
        <v>100000</v>
      </c>
      <c r="K17" s="171">
        <f t="shared" si="5"/>
        <v>100000</v>
      </c>
      <c r="L17" s="173"/>
      <c r="M17" s="173"/>
      <c r="N17" s="188"/>
    </row>
    <row r="18" spans="1:14" s="305" customFormat="1" ht="14.25" customHeight="1" x14ac:dyDescent="0.2">
      <c r="A18" s="488" t="s">
        <v>20</v>
      </c>
      <c r="B18" s="488"/>
      <c r="C18" s="488"/>
      <c r="D18" s="488"/>
      <c r="E18" s="488"/>
      <c r="F18" s="488"/>
      <c r="G18" s="197"/>
      <c r="H18" s="197"/>
      <c r="I18" s="197"/>
      <c r="J18" s="197"/>
      <c r="K18" s="197"/>
      <c r="L18" s="198"/>
      <c r="M18" s="198"/>
      <c r="N18" s="197"/>
    </row>
    <row r="19" spans="1:14" s="320" customFormat="1" ht="15" customHeight="1" x14ac:dyDescent="0.2">
      <c r="A19" s="319">
        <v>3</v>
      </c>
      <c r="B19" s="477" t="s">
        <v>25</v>
      </c>
      <c r="C19" s="478"/>
      <c r="D19" s="479"/>
      <c r="E19" s="204"/>
      <c r="F19" s="204"/>
      <c r="G19" s="199"/>
      <c r="H19" s="200"/>
      <c r="I19" s="201"/>
      <c r="J19" s="200"/>
      <c r="K19" s="200"/>
      <c r="L19" s="204"/>
      <c r="M19" s="204"/>
      <c r="N19" s="200"/>
    </row>
    <row r="20" spans="1:14" s="316" customFormat="1" ht="15" customHeight="1" x14ac:dyDescent="0.2">
      <c r="A20" s="314">
        <v>3.1</v>
      </c>
      <c r="B20" s="317" t="s">
        <v>26</v>
      </c>
      <c r="C20" s="318"/>
      <c r="D20" s="318"/>
      <c r="E20" s="315">
        <f>442+516</f>
        <v>958</v>
      </c>
      <c r="F20" s="180" t="s">
        <v>27</v>
      </c>
      <c r="G20" s="170">
        <v>4950</v>
      </c>
      <c r="H20" s="170">
        <f t="shared" ref="H20:H23" si="6">G20*E20</f>
        <v>4742100</v>
      </c>
      <c r="I20" s="171">
        <v>900</v>
      </c>
      <c r="J20" s="171">
        <f t="shared" ref="J20:J23" si="7">I20*E20</f>
        <v>862200</v>
      </c>
      <c r="K20" s="171">
        <f t="shared" ref="K20:K23" si="8">J20+H20</f>
        <v>5604300</v>
      </c>
      <c r="L20" s="173" t="s">
        <v>300</v>
      </c>
      <c r="M20" s="173" t="s">
        <v>304</v>
      </c>
      <c r="N20" s="188"/>
    </row>
    <row r="21" spans="1:14" s="316" customFormat="1" ht="15" customHeight="1" x14ac:dyDescent="0.2">
      <c r="A21" s="314">
        <v>3.2</v>
      </c>
      <c r="B21" s="317" t="s">
        <v>28</v>
      </c>
      <c r="C21" s="318"/>
      <c r="D21" s="318"/>
      <c r="E21" s="315">
        <v>2</v>
      </c>
      <c r="F21" s="180" t="s">
        <v>27</v>
      </c>
      <c r="G21" s="170">
        <v>4700</v>
      </c>
      <c r="H21" s="170">
        <f t="shared" si="6"/>
        <v>9400</v>
      </c>
      <c r="I21" s="171">
        <v>900</v>
      </c>
      <c r="J21" s="171">
        <f t="shared" si="7"/>
        <v>1800</v>
      </c>
      <c r="K21" s="171">
        <f t="shared" si="8"/>
        <v>11200</v>
      </c>
      <c r="L21" s="173" t="s">
        <v>300</v>
      </c>
      <c r="M21" s="173" t="s">
        <v>304</v>
      </c>
      <c r="N21" s="188"/>
    </row>
    <row r="22" spans="1:14" s="316" customFormat="1" ht="15" customHeight="1" x14ac:dyDescent="0.2">
      <c r="A22" s="314">
        <v>3.3</v>
      </c>
      <c r="B22" s="317" t="s">
        <v>29</v>
      </c>
      <c r="C22" s="318"/>
      <c r="D22" s="318"/>
      <c r="E22" s="315">
        <v>57</v>
      </c>
      <c r="F22" s="180" t="s">
        <v>27</v>
      </c>
      <c r="G22" s="170">
        <v>4950</v>
      </c>
      <c r="H22" s="170">
        <f t="shared" si="6"/>
        <v>282150</v>
      </c>
      <c r="I22" s="171">
        <v>900</v>
      </c>
      <c r="J22" s="171">
        <f t="shared" si="7"/>
        <v>51300</v>
      </c>
      <c r="K22" s="171">
        <f t="shared" si="8"/>
        <v>333450</v>
      </c>
      <c r="L22" s="173" t="s">
        <v>300</v>
      </c>
      <c r="M22" s="173" t="s">
        <v>304</v>
      </c>
      <c r="N22" s="188"/>
    </row>
    <row r="23" spans="1:14" s="316" customFormat="1" ht="15" customHeight="1" x14ac:dyDescent="0.2">
      <c r="A23" s="314">
        <v>3.4</v>
      </c>
      <c r="B23" s="317" t="s">
        <v>30</v>
      </c>
      <c r="C23" s="318"/>
      <c r="D23" s="318"/>
      <c r="E23" s="300">
        <v>17</v>
      </c>
      <c r="F23" s="241" t="s">
        <v>27</v>
      </c>
      <c r="G23" s="170">
        <v>42500</v>
      </c>
      <c r="H23" s="170">
        <f t="shared" si="6"/>
        <v>722500</v>
      </c>
      <c r="I23" s="171">
        <v>7000</v>
      </c>
      <c r="J23" s="171">
        <f t="shared" si="7"/>
        <v>119000</v>
      </c>
      <c r="K23" s="171">
        <f t="shared" si="8"/>
        <v>841500</v>
      </c>
      <c r="L23" s="173" t="s">
        <v>305</v>
      </c>
      <c r="M23" s="173" t="s">
        <v>306</v>
      </c>
      <c r="N23" s="188"/>
    </row>
    <row r="24" spans="1:14" ht="15" customHeight="1" x14ac:dyDescent="0.2">
      <c r="A24" s="321">
        <v>3.5</v>
      </c>
      <c r="B24" s="490" t="s">
        <v>31</v>
      </c>
      <c r="C24" s="491"/>
      <c r="D24" s="492"/>
      <c r="E24" s="180"/>
      <c r="F24" s="180"/>
      <c r="G24" s="174"/>
      <c r="H24" s="185"/>
      <c r="I24" s="176"/>
      <c r="J24" s="188"/>
      <c r="K24" s="188"/>
      <c r="L24" s="241"/>
      <c r="M24" s="241"/>
      <c r="N24" s="188"/>
    </row>
    <row r="25" spans="1:14" ht="15" customHeight="1" x14ac:dyDescent="0.2">
      <c r="A25" s="314" t="s">
        <v>32</v>
      </c>
      <c r="B25" s="322" t="s">
        <v>33</v>
      </c>
      <c r="C25" s="322"/>
      <c r="D25" s="322"/>
      <c r="E25" s="300" t="s">
        <v>7</v>
      </c>
      <c r="F25" s="241" t="s">
        <v>34</v>
      </c>
      <c r="G25" s="174">
        <v>2500</v>
      </c>
      <c r="H25" s="175" t="s">
        <v>35</v>
      </c>
      <c r="I25" s="176">
        <v>400</v>
      </c>
      <c r="J25" s="177" t="s">
        <v>35</v>
      </c>
      <c r="K25" s="177" t="s">
        <v>35</v>
      </c>
      <c r="L25" s="173" t="s">
        <v>300</v>
      </c>
      <c r="M25" s="178" t="s">
        <v>307</v>
      </c>
      <c r="N25" s="177"/>
    </row>
    <row r="26" spans="1:14" ht="15" customHeight="1" x14ac:dyDescent="0.2">
      <c r="A26" s="314" t="s">
        <v>36</v>
      </c>
      <c r="B26" s="322" t="s">
        <v>37</v>
      </c>
      <c r="C26" s="322"/>
      <c r="D26" s="323"/>
      <c r="E26" s="300" t="s">
        <v>7</v>
      </c>
      <c r="F26" s="241" t="s">
        <v>34</v>
      </c>
      <c r="G26" s="174">
        <v>2200</v>
      </c>
      <c r="H26" s="175" t="s">
        <v>35</v>
      </c>
      <c r="I26" s="176">
        <v>400</v>
      </c>
      <c r="J26" s="177" t="s">
        <v>35</v>
      </c>
      <c r="K26" s="177" t="s">
        <v>35</v>
      </c>
      <c r="L26" s="173" t="s">
        <v>300</v>
      </c>
      <c r="M26" s="178" t="s">
        <v>307</v>
      </c>
      <c r="N26" s="177"/>
    </row>
    <row r="27" spans="1:14" ht="15" customHeight="1" x14ac:dyDescent="0.2">
      <c r="A27" s="314" t="s">
        <v>38</v>
      </c>
      <c r="B27" s="322" t="s">
        <v>39</v>
      </c>
      <c r="C27" s="322"/>
      <c r="D27" s="323"/>
      <c r="E27" s="300">
        <v>16</v>
      </c>
      <c r="F27" s="241" t="s">
        <v>34</v>
      </c>
      <c r="G27" s="170">
        <v>1200</v>
      </c>
      <c r="H27" s="170">
        <f>G27*E27</f>
        <v>19200</v>
      </c>
      <c r="I27" s="171">
        <v>400</v>
      </c>
      <c r="J27" s="171">
        <f>I27*E27</f>
        <v>6400</v>
      </c>
      <c r="K27" s="171">
        <f>J27+H27</f>
        <v>25600</v>
      </c>
      <c r="L27" s="173" t="s">
        <v>300</v>
      </c>
      <c r="M27" s="178" t="s">
        <v>307</v>
      </c>
      <c r="N27" s="177"/>
    </row>
    <row r="28" spans="1:14" ht="15" customHeight="1" x14ac:dyDescent="0.2">
      <c r="A28" s="324">
        <v>3.6</v>
      </c>
      <c r="B28" s="490" t="s">
        <v>42</v>
      </c>
      <c r="C28" s="491"/>
      <c r="D28" s="492"/>
      <c r="E28" s="180"/>
      <c r="F28" s="180"/>
      <c r="G28" s="174"/>
      <c r="H28" s="185"/>
      <c r="I28" s="176"/>
      <c r="J28" s="188"/>
      <c r="K28" s="188"/>
      <c r="L28" s="241"/>
      <c r="M28" s="241"/>
      <c r="N28" s="188"/>
    </row>
    <row r="29" spans="1:14" ht="15" customHeight="1" x14ac:dyDescent="0.2">
      <c r="A29" s="314" t="s">
        <v>43</v>
      </c>
      <c r="B29" s="299" t="s">
        <v>44</v>
      </c>
      <c r="C29" s="299"/>
      <c r="D29" s="322"/>
      <c r="E29" s="300" t="s">
        <v>7</v>
      </c>
      <c r="F29" s="241" t="s">
        <v>4</v>
      </c>
      <c r="G29" s="174">
        <v>5000</v>
      </c>
      <c r="H29" s="175" t="s">
        <v>35</v>
      </c>
      <c r="I29" s="176">
        <v>1000</v>
      </c>
      <c r="J29" s="177" t="s">
        <v>35</v>
      </c>
      <c r="K29" s="177" t="s">
        <v>35</v>
      </c>
      <c r="L29" s="173" t="s">
        <v>308</v>
      </c>
      <c r="M29" s="173" t="s">
        <v>306</v>
      </c>
      <c r="N29" s="177"/>
    </row>
    <row r="30" spans="1:14" ht="15" customHeight="1" x14ac:dyDescent="0.2">
      <c r="A30" s="314" t="s">
        <v>45</v>
      </c>
      <c r="B30" s="299" t="s">
        <v>37</v>
      </c>
      <c r="C30" s="299"/>
      <c r="D30" s="322"/>
      <c r="E30" s="300" t="s">
        <v>7</v>
      </c>
      <c r="F30" s="241" t="s">
        <v>4</v>
      </c>
      <c r="G30" s="174">
        <v>4000</v>
      </c>
      <c r="H30" s="175" t="s">
        <v>35</v>
      </c>
      <c r="I30" s="176">
        <v>1000</v>
      </c>
      <c r="J30" s="177" t="s">
        <v>35</v>
      </c>
      <c r="K30" s="177" t="s">
        <v>35</v>
      </c>
      <c r="L30" s="173" t="s">
        <v>308</v>
      </c>
      <c r="M30" s="173" t="s">
        <v>306</v>
      </c>
      <c r="N30" s="177"/>
    </row>
    <row r="31" spans="1:14" ht="15" customHeight="1" x14ac:dyDescent="0.2">
      <c r="A31" s="314" t="s">
        <v>46</v>
      </c>
      <c r="B31" s="325" t="s">
        <v>39</v>
      </c>
      <c r="C31" s="325"/>
      <c r="D31" s="322"/>
      <c r="E31" s="300">
        <v>16</v>
      </c>
      <c r="F31" s="241" t="s">
        <v>6</v>
      </c>
      <c r="G31" s="170">
        <v>3500</v>
      </c>
      <c r="H31" s="170">
        <f>G31*E31</f>
        <v>56000</v>
      </c>
      <c r="I31" s="176">
        <v>1000</v>
      </c>
      <c r="J31" s="171">
        <f>I31*E31</f>
        <v>16000</v>
      </c>
      <c r="K31" s="171">
        <f>J31+H31</f>
        <v>72000</v>
      </c>
      <c r="L31" s="173" t="s">
        <v>308</v>
      </c>
      <c r="M31" s="173" t="s">
        <v>306</v>
      </c>
      <c r="N31" s="177"/>
    </row>
    <row r="32" spans="1:14" s="334" customFormat="1" ht="15" customHeight="1" x14ac:dyDescent="0.2">
      <c r="A32" s="324">
        <v>3.7</v>
      </c>
      <c r="B32" s="326" t="s">
        <v>48</v>
      </c>
      <c r="C32" s="327"/>
      <c r="D32" s="327"/>
      <c r="E32" s="328"/>
      <c r="F32" s="328"/>
      <c r="G32" s="174"/>
      <c r="H32" s="329"/>
      <c r="I32" s="330"/>
      <c r="J32" s="331"/>
      <c r="K32" s="331"/>
      <c r="L32" s="332"/>
      <c r="M32" s="332"/>
      <c r="N32" s="333"/>
    </row>
    <row r="33" spans="1:14" s="334" customFormat="1" ht="15" customHeight="1" x14ac:dyDescent="0.2">
      <c r="A33" s="335" t="s">
        <v>49</v>
      </c>
      <c r="B33" s="318" t="s">
        <v>50</v>
      </c>
      <c r="C33" s="325"/>
      <c r="D33" s="327"/>
      <c r="E33" s="336">
        <v>2</v>
      </c>
      <c r="F33" s="337" t="s">
        <v>4</v>
      </c>
      <c r="G33" s="170">
        <v>185000</v>
      </c>
      <c r="H33" s="170">
        <f>G33*E33</f>
        <v>370000</v>
      </c>
      <c r="I33" s="171">
        <v>15000</v>
      </c>
      <c r="J33" s="171">
        <f>I33*E33</f>
        <v>30000</v>
      </c>
      <c r="K33" s="171">
        <f>J33+H33</f>
        <v>400000</v>
      </c>
      <c r="L33" s="173" t="s">
        <v>309</v>
      </c>
      <c r="M33" s="173" t="s">
        <v>310</v>
      </c>
      <c r="N33" s="338"/>
    </row>
    <row r="34" spans="1:14" s="334" customFormat="1" ht="15" customHeight="1" x14ac:dyDescent="0.2">
      <c r="A34" s="324">
        <v>3.8</v>
      </c>
      <c r="B34" s="326" t="s">
        <v>51</v>
      </c>
      <c r="C34" s="327"/>
      <c r="D34" s="327"/>
      <c r="E34" s="328"/>
      <c r="F34" s="328"/>
      <c r="G34" s="174"/>
      <c r="H34" s="329"/>
      <c r="I34" s="330"/>
      <c r="J34" s="331"/>
      <c r="K34" s="331"/>
      <c r="L34" s="332"/>
      <c r="M34" s="332"/>
      <c r="N34" s="333"/>
    </row>
    <row r="35" spans="1:14" s="334" customFormat="1" ht="15" customHeight="1" x14ac:dyDescent="0.2">
      <c r="A35" s="335" t="s">
        <v>52</v>
      </c>
      <c r="B35" s="318" t="s">
        <v>371</v>
      </c>
      <c r="C35" s="327"/>
      <c r="D35" s="327"/>
      <c r="E35" s="336">
        <v>1</v>
      </c>
      <c r="F35" s="337" t="s">
        <v>6</v>
      </c>
      <c r="G35" s="170">
        <v>115000</v>
      </c>
      <c r="H35" s="170">
        <f t="shared" ref="H35:H41" si="9">G35*E35</f>
        <v>115000</v>
      </c>
      <c r="I35" s="171">
        <v>5000</v>
      </c>
      <c r="J35" s="171">
        <f t="shared" ref="J35:J41" si="10">I35*E35</f>
        <v>5000</v>
      </c>
      <c r="K35" s="171">
        <f t="shared" ref="K35:K41" si="11">J35+H35</f>
        <v>120000</v>
      </c>
      <c r="L35" s="173" t="s">
        <v>311</v>
      </c>
      <c r="M35" s="173" t="s">
        <v>310</v>
      </c>
      <c r="N35" s="338"/>
    </row>
    <row r="36" spans="1:14" s="334" customFormat="1" ht="15" customHeight="1" x14ac:dyDescent="0.2">
      <c r="A36" s="335" t="s">
        <v>54</v>
      </c>
      <c r="B36" s="318" t="s">
        <v>350</v>
      </c>
      <c r="C36" s="325"/>
      <c r="D36" s="327"/>
      <c r="E36" s="336">
        <v>1</v>
      </c>
      <c r="F36" s="337" t="s">
        <v>6</v>
      </c>
      <c r="G36" s="170">
        <v>125000</v>
      </c>
      <c r="H36" s="170">
        <f t="shared" si="9"/>
        <v>125000</v>
      </c>
      <c r="I36" s="171">
        <v>5000</v>
      </c>
      <c r="J36" s="171">
        <f t="shared" si="10"/>
        <v>5000</v>
      </c>
      <c r="K36" s="171">
        <f t="shared" si="11"/>
        <v>130000</v>
      </c>
      <c r="L36" s="173" t="s">
        <v>311</v>
      </c>
      <c r="M36" s="173" t="s">
        <v>310</v>
      </c>
      <c r="N36" s="338"/>
    </row>
    <row r="37" spans="1:14" x14ac:dyDescent="0.2">
      <c r="A37" s="339">
        <v>3.9</v>
      </c>
      <c r="B37" s="493" t="s">
        <v>372</v>
      </c>
      <c r="C37" s="493"/>
      <c r="D37" s="493"/>
      <c r="E37" s="300">
        <v>1</v>
      </c>
      <c r="F37" s="180" t="s">
        <v>18</v>
      </c>
      <c r="G37" s="170">
        <v>600000</v>
      </c>
      <c r="H37" s="170">
        <f t="shared" si="9"/>
        <v>600000</v>
      </c>
      <c r="I37" s="171">
        <v>75000</v>
      </c>
      <c r="J37" s="171">
        <f t="shared" si="10"/>
        <v>75000</v>
      </c>
      <c r="K37" s="171">
        <f t="shared" si="11"/>
        <v>675000</v>
      </c>
      <c r="L37" s="173"/>
      <c r="M37" s="173"/>
      <c r="N37" s="188"/>
    </row>
    <row r="38" spans="1:14" ht="15" customHeight="1" x14ac:dyDescent="0.2">
      <c r="A38" s="340">
        <v>3.1</v>
      </c>
      <c r="B38" s="322" t="s">
        <v>57</v>
      </c>
      <c r="C38" s="322"/>
      <c r="D38" s="323"/>
      <c r="E38" s="300">
        <v>8</v>
      </c>
      <c r="F38" s="241" t="s">
        <v>58</v>
      </c>
      <c r="G38" s="170">
        <v>11000</v>
      </c>
      <c r="H38" s="170">
        <f t="shared" si="9"/>
        <v>88000</v>
      </c>
      <c r="I38" s="171">
        <v>3000</v>
      </c>
      <c r="J38" s="171">
        <f t="shared" si="10"/>
        <v>24000</v>
      </c>
      <c r="K38" s="171">
        <f t="shared" si="11"/>
        <v>112000</v>
      </c>
      <c r="L38" s="173"/>
      <c r="M38" s="173"/>
      <c r="N38" s="188"/>
    </row>
    <row r="39" spans="1:14" ht="15" customHeight="1" x14ac:dyDescent="0.2">
      <c r="A39" s="340">
        <v>3.11</v>
      </c>
      <c r="B39" s="317" t="s">
        <v>59</v>
      </c>
      <c r="C39" s="322"/>
      <c r="D39" s="323"/>
      <c r="E39" s="300">
        <v>1</v>
      </c>
      <c r="F39" s="180" t="s">
        <v>18</v>
      </c>
      <c r="G39" s="170">
        <v>50000</v>
      </c>
      <c r="H39" s="170">
        <f t="shared" si="9"/>
        <v>50000</v>
      </c>
      <c r="I39" s="171">
        <v>25000</v>
      </c>
      <c r="J39" s="171">
        <f t="shared" si="10"/>
        <v>25000</v>
      </c>
      <c r="K39" s="171">
        <f t="shared" si="11"/>
        <v>75000</v>
      </c>
      <c r="L39" s="173" t="s">
        <v>312</v>
      </c>
      <c r="M39" s="173" t="s">
        <v>310</v>
      </c>
      <c r="N39" s="188"/>
    </row>
    <row r="40" spans="1:14" ht="15" customHeight="1" x14ac:dyDescent="0.2">
      <c r="A40" s="340">
        <v>3.12</v>
      </c>
      <c r="B40" s="317" t="s">
        <v>60</v>
      </c>
      <c r="C40" s="322"/>
      <c r="D40" s="323"/>
      <c r="E40" s="300">
        <v>1</v>
      </c>
      <c r="F40" s="180" t="s">
        <v>18</v>
      </c>
      <c r="G40" s="170">
        <v>25000</v>
      </c>
      <c r="H40" s="170">
        <f t="shared" si="9"/>
        <v>25000</v>
      </c>
      <c r="I40" s="171">
        <v>15000</v>
      </c>
      <c r="J40" s="171">
        <f t="shared" si="10"/>
        <v>15000</v>
      </c>
      <c r="K40" s="171">
        <f t="shared" si="11"/>
        <v>40000</v>
      </c>
      <c r="L40" s="173" t="s">
        <v>312</v>
      </c>
      <c r="M40" s="173" t="s">
        <v>310</v>
      </c>
      <c r="N40" s="188"/>
    </row>
    <row r="41" spans="1:14" ht="15" customHeight="1" x14ac:dyDescent="0.2">
      <c r="A41" s="340">
        <v>3.13</v>
      </c>
      <c r="B41" s="494" t="s">
        <v>61</v>
      </c>
      <c r="C41" s="494"/>
      <c r="D41" s="494"/>
      <c r="E41" s="300">
        <v>1</v>
      </c>
      <c r="F41" s="180" t="s">
        <v>18</v>
      </c>
      <c r="G41" s="170">
        <v>0</v>
      </c>
      <c r="H41" s="170">
        <f t="shared" si="9"/>
        <v>0</v>
      </c>
      <c r="I41" s="171">
        <v>75000</v>
      </c>
      <c r="J41" s="171">
        <f t="shared" si="10"/>
        <v>75000</v>
      </c>
      <c r="K41" s="171">
        <f t="shared" si="11"/>
        <v>75000</v>
      </c>
      <c r="L41" s="179"/>
      <c r="M41" s="179"/>
      <c r="N41" s="188"/>
    </row>
    <row r="42" spans="1:14" s="305" customFormat="1" ht="14.25" customHeight="1" x14ac:dyDescent="0.2">
      <c r="A42" s="488" t="s">
        <v>20</v>
      </c>
      <c r="B42" s="488"/>
      <c r="C42" s="488"/>
      <c r="D42" s="488"/>
      <c r="E42" s="488"/>
      <c r="F42" s="488"/>
      <c r="G42" s="197"/>
      <c r="H42" s="197"/>
      <c r="I42" s="197"/>
      <c r="J42" s="197"/>
      <c r="K42" s="197"/>
      <c r="L42" s="198"/>
      <c r="M42" s="198"/>
      <c r="N42" s="197"/>
    </row>
    <row r="43" spans="1:14" s="320" customFormat="1" ht="15" customHeight="1" x14ac:dyDescent="0.2">
      <c r="A43" s="306">
        <v>4</v>
      </c>
      <c r="B43" s="341" t="s">
        <v>62</v>
      </c>
      <c r="C43" s="342"/>
      <c r="D43" s="342"/>
      <c r="E43" s="343"/>
      <c r="F43" s="343"/>
      <c r="G43" s="199"/>
      <c r="H43" s="343"/>
      <c r="I43" s="201"/>
      <c r="J43" s="344"/>
      <c r="K43" s="344"/>
      <c r="L43" s="345"/>
      <c r="M43" s="345"/>
      <c r="N43" s="344"/>
    </row>
    <row r="44" spans="1:14" s="348" customFormat="1" ht="15" customHeight="1" x14ac:dyDescent="0.2">
      <c r="A44" s="321">
        <v>4.0999999999999996</v>
      </c>
      <c r="B44" s="346" t="s">
        <v>63</v>
      </c>
      <c r="C44" s="299"/>
      <c r="D44" s="347"/>
      <c r="E44" s="184"/>
      <c r="F44" s="180"/>
      <c r="G44" s="174"/>
      <c r="H44" s="180"/>
      <c r="I44" s="176"/>
      <c r="J44" s="181"/>
      <c r="K44" s="181"/>
      <c r="L44" s="182"/>
      <c r="M44" s="182"/>
      <c r="N44" s="181"/>
    </row>
    <row r="45" spans="1:14" ht="15" customHeight="1" x14ac:dyDescent="0.2">
      <c r="A45" s="314" t="s">
        <v>64</v>
      </c>
      <c r="B45" s="322" t="s">
        <v>65</v>
      </c>
      <c r="C45" s="322"/>
      <c r="D45" s="347"/>
      <c r="E45" s="300" t="s">
        <v>7</v>
      </c>
      <c r="F45" s="241" t="s">
        <v>34</v>
      </c>
      <c r="G45" s="174">
        <v>4300</v>
      </c>
      <c r="H45" s="175" t="s">
        <v>35</v>
      </c>
      <c r="I45" s="176">
        <v>800</v>
      </c>
      <c r="J45" s="177" t="s">
        <v>35</v>
      </c>
      <c r="K45" s="177" t="s">
        <v>35</v>
      </c>
      <c r="L45" s="178" t="s">
        <v>300</v>
      </c>
      <c r="M45" s="178" t="s">
        <v>313</v>
      </c>
      <c r="N45" s="177"/>
    </row>
    <row r="46" spans="1:14" ht="15" customHeight="1" x14ac:dyDescent="0.2">
      <c r="A46" s="314" t="s">
        <v>66</v>
      </c>
      <c r="B46" s="322" t="s">
        <v>67</v>
      </c>
      <c r="C46" s="322"/>
      <c r="D46" s="347"/>
      <c r="E46" s="300" t="s">
        <v>7</v>
      </c>
      <c r="F46" s="241" t="s">
        <v>34</v>
      </c>
      <c r="G46" s="174">
        <v>3300</v>
      </c>
      <c r="H46" s="175" t="s">
        <v>35</v>
      </c>
      <c r="I46" s="176">
        <v>750</v>
      </c>
      <c r="J46" s="177" t="s">
        <v>35</v>
      </c>
      <c r="K46" s="177" t="s">
        <v>35</v>
      </c>
      <c r="L46" s="178" t="s">
        <v>300</v>
      </c>
      <c r="M46" s="178" t="s">
        <v>313</v>
      </c>
      <c r="N46" s="177"/>
    </row>
    <row r="47" spans="1:14" ht="15" customHeight="1" x14ac:dyDescent="0.2">
      <c r="A47" s="314" t="s">
        <v>68</v>
      </c>
      <c r="B47" s="322" t="s">
        <v>69</v>
      </c>
      <c r="C47" s="322"/>
      <c r="D47" s="347"/>
      <c r="E47" s="300" t="s">
        <v>7</v>
      </c>
      <c r="F47" s="241" t="s">
        <v>34</v>
      </c>
      <c r="G47" s="174">
        <v>2800</v>
      </c>
      <c r="H47" s="175" t="s">
        <v>35</v>
      </c>
      <c r="I47" s="176">
        <v>730</v>
      </c>
      <c r="J47" s="177" t="s">
        <v>35</v>
      </c>
      <c r="K47" s="177" t="s">
        <v>35</v>
      </c>
      <c r="L47" s="178" t="s">
        <v>300</v>
      </c>
      <c r="M47" s="178" t="s">
        <v>313</v>
      </c>
      <c r="N47" s="177"/>
    </row>
    <row r="48" spans="1:14" ht="15" customHeight="1" x14ac:dyDescent="0.2">
      <c r="A48" s="314" t="s">
        <v>70</v>
      </c>
      <c r="B48" s="322" t="s">
        <v>71</v>
      </c>
      <c r="C48" s="322"/>
      <c r="D48" s="299"/>
      <c r="E48" s="300">
        <v>3</v>
      </c>
      <c r="F48" s="241" t="s">
        <v>34</v>
      </c>
      <c r="G48" s="170">
        <v>2300</v>
      </c>
      <c r="H48" s="170">
        <f>G48*E48</f>
        <v>6900</v>
      </c>
      <c r="I48" s="171">
        <v>660</v>
      </c>
      <c r="J48" s="171">
        <f>I48*E48</f>
        <v>1980</v>
      </c>
      <c r="K48" s="171">
        <f>J48+H48</f>
        <v>8880</v>
      </c>
      <c r="L48" s="178" t="s">
        <v>300</v>
      </c>
      <c r="M48" s="178" t="s">
        <v>313</v>
      </c>
      <c r="N48" s="177"/>
    </row>
    <row r="49" spans="1:14" s="348" customFormat="1" ht="15" customHeight="1" x14ac:dyDescent="0.2">
      <c r="A49" s="321">
        <v>4.2</v>
      </c>
      <c r="B49" s="346" t="s">
        <v>72</v>
      </c>
      <c r="C49" s="299"/>
      <c r="D49" s="347"/>
      <c r="E49" s="184"/>
      <c r="F49" s="180"/>
      <c r="G49" s="174"/>
      <c r="H49" s="180"/>
      <c r="I49" s="176"/>
      <c r="J49" s="181"/>
      <c r="K49" s="181"/>
      <c r="L49" s="182"/>
      <c r="M49" s="182"/>
      <c r="N49" s="181"/>
    </row>
    <row r="50" spans="1:14" ht="15" customHeight="1" x14ac:dyDescent="0.2">
      <c r="A50" s="314" t="s">
        <v>73</v>
      </c>
      <c r="B50" s="322" t="s">
        <v>65</v>
      </c>
      <c r="C50" s="322"/>
      <c r="D50" s="347"/>
      <c r="E50" s="300" t="s">
        <v>7</v>
      </c>
      <c r="F50" s="241" t="s">
        <v>34</v>
      </c>
      <c r="G50" s="174">
        <v>7300</v>
      </c>
      <c r="H50" s="175" t="s">
        <v>35</v>
      </c>
      <c r="I50" s="176">
        <v>800</v>
      </c>
      <c r="J50" s="177" t="s">
        <v>35</v>
      </c>
      <c r="K50" s="177" t="s">
        <v>35</v>
      </c>
      <c r="L50" s="178" t="s">
        <v>300</v>
      </c>
      <c r="M50" s="178" t="s">
        <v>314</v>
      </c>
      <c r="N50" s="177"/>
    </row>
    <row r="51" spans="1:14" ht="15" customHeight="1" x14ac:dyDescent="0.2">
      <c r="A51" s="314" t="s">
        <v>74</v>
      </c>
      <c r="B51" s="322" t="s">
        <v>67</v>
      </c>
      <c r="C51" s="322"/>
      <c r="D51" s="347"/>
      <c r="E51" s="300" t="s">
        <v>7</v>
      </c>
      <c r="F51" s="241" t="s">
        <v>34</v>
      </c>
      <c r="G51" s="174">
        <v>5500</v>
      </c>
      <c r="H51" s="175" t="s">
        <v>35</v>
      </c>
      <c r="I51" s="176">
        <v>750</v>
      </c>
      <c r="J51" s="177" t="s">
        <v>35</v>
      </c>
      <c r="K51" s="177" t="s">
        <v>35</v>
      </c>
      <c r="L51" s="178" t="s">
        <v>300</v>
      </c>
      <c r="M51" s="178" t="s">
        <v>314</v>
      </c>
      <c r="N51" s="177"/>
    </row>
    <row r="52" spans="1:14" ht="15" customHeight="1" x14ac:dyDescent="0.2">
      <c r="A52" s="314" t="s">
        <v>75</v>
      </c>
      <c r="B52" s="322" t="s">
        <v>69</v>
      </c>
      <c r="C52" s="322"/>
      <c r="D52" s="347"/>
      <c r="E52" s="300">
        <v>3</v>
      </c>
      <c r="F52" s="241" t="s">
        <v>34</v>
      </c>
      <c r="G52" s="174">
        <v>3500</v>
      </c>
      <c r="H52" s="170">
        <f>G52*E52</f>
        <v>10500</v>
      </c>
      <c r="I52" s="176">
        <v>730</v>
      </c>
      <c r="J52" s="171">
        <f>I52*E52</f>
        <v>2190</v>
      </c>
      <c r="K52" s="171">
        <f>J52+H52</f>
        <v>12690</v>
      </c>
      <c r="L52" s="178" t="s">
        <v>300</v>
      </c>
      <c r="M52" s="178" t="s">
        <v>314</v>
      </c>
      <c r="N52" s="177"/>
    </row>
    <row r="53" spans="1:14" ht="15" customHeight="1" x14ac:dyDescent="0.2">
      <c r="A53" s="314" t="s">
        <v>76</v>
      </c>
      <c r="B53" s="322" t="s">
        <v>71</v>
      </c>
      <c r="C53" s="322"/>
      <c r="D53" s="299"/>
      <c r="E53" s="300" t="s">
        <v>7</v>
      </c>
      <c r="F53" s="241" t="s">
        <v>34</v>
      </c>
      <c r="G53" s="174">
        <v>3000</v>
      </c>
      <c r="H53" s="175" t="s">
        <v>35</v>
      </c>
      <c r="I53" s="171">
        <v>660</v>
      </c>
      <c r="J53" s="177" t="s">
        <v>35</v>
      </c>
      <c r="K53" s="177" t="s">
        <v>35</v>
      </c>
      <c r="L53" s="178" t="s">
        <v>300</v>
      </c>
      <c r="M53" s="178" t="s">
        <v>314</v>
      </c>
      <c r="N53" s="177"/>
    </row>
    <row r="54" spans="1:14" s="348" customFormat="1" ht="15" customHeight="1" x14ac:dyDescent="0.2">
      <c r="A54" s="321">
        <v>4.3</v>
      </c>
      <c r="B54" s="346" t="s">
        <v>77</v>
      </c>
      <c r="C54" s="299"/>
      <c r="D54" s="347"/>
      <c r="E54" s="184"/>
      <c r="F54" s="180"/>
      <c r="G54" s="174"/>
      <c r="H54" s="180"/>
      <c r="I54" s="176"/>
      <c r="J54" s="181"/>
      <c r="K54" s="181"/>
      <c r="L54" s="182"/>
      <c r="M54" s="182"/>
      <c r="N54" s="181"/>
    </row>
    <row r="55" spans="1:14" ht="15" customHeight="1" x14ac:dyDescent="0.2">
      <c r="A55" s="314" t="s">
        <v>78</v>
      </c>
      <c r="B55" s="322" t="s">
        <v>69</v>
      </c>
      <c r="C55" s="322"/>
      <c r="D55" s="323"/>
      <c r="E55" s="300" t="s">
        <v>7</v>
      </c>
      <c r="F55" s="241" t="s">
        <v>34</v>
      </c>
      <c r="G55" s="174">
        <v>1200</v>
      </c>
      <c r="H55" s="175" t="s">
        <v>35</v>
      </c>
      <c r="I55" s="176">
        <v>300</v>
      </c>
      <c r="J55" s="177" t="s">
        <v>35</v>
      </c>
      <c r="K55" s="177" t="s">
        <v>35</v>
      </c>
      <c r="L55" s="178"/>
      <c r="M55" s="178"/>
      <c r="N55" s="177"/>
    </row>
    <row r="56" spans="1:14" ht="15" customHeight="1" x14ac:dyDescent="0.2">
      <c r="A56" s="314" t="s">
        <v>79</v>
      </c>
      <c r="B56" s="322" t="s">
        <v>71</v>
      </c>
      <c r="C56" s="322"/>
      <c r="D56" s="323"/>
      <c r="E56" s="300">
        <v>11</v>
      </c>
      <c r="F56" s="241" t="s">
        <v>34</v>
      </c>
      <c r="G56" s="170">
        <v>1150</v>
      </c>
      <c r="H56" s="170">
        <f t="shared" ref="H56:H58" si="12">G56*E56</f>
        <v>12650</v>
      </c>
      <c r="I56" s="171">
        <v>280</v>
      </c>
      <c r="J56" s="171">
        <f t="shared" ref="J56:J58" si="13">I56*E56</f>
        <v>3080</v>
      </c>
      <c r="K56" s="171">
        <f t="shared" ref="K56:K58" si="14">J56+H56</f>
        <v>15730</v>
      </c>
      <c r="L56" s="178" t="s">
        <v>300</v>
      </c>
      <c r="M56" s="178" t="s">
        <v>315</v>
      </c>
      <c r="N56" s="177"/>
    </row>
    <row r="57" spans="1:14" ht="15" customHeight="1" x14ac:dyDescent="0.2">
      <c r="A57" s="314">
        <v>4.4000000000000004</v>
      </c>
      <c r="B57" s="327" t="s">
        <v>80</v>
      </c>
      <c r="C57" s="327"/>
      <c r="D57" s="327"/>
      <c r="E57" s="349">
        <v>1</v>
      </c>
      <c r="F57" s="184" t="s">
        <v>18</v>
      </c>
      <c r="G57" s="170">
        <v>0</v>
      </c>
      <c r="H57" s="170">
        <f t="shared" si="12"/>
        <v>0</v>
      </c>
      <c r="I57" s="171">
        <v>25000</v>
      </c>
      <c r="J57" s="171">
        <f t="shared" si="13"/>
        <v>25000</v>
      </c>
      <c r="K57" s="171">
        <f t="shared" si="14"/>
        <v>25000</v>
      </c>
      <c r="L57" s="178" t="s">
        <v>300</v>
      </c>
      <c r="M57" s="178" t="s">
        <v>315</v>
      </c>
      <c r="N57" s="350"/>
    </row>
    <row r="58" spans="1:14" ht="25.5" customHeight="1" x14ac:dyDescent="0.2">
      <c r="A58" s="314">
        <v>4.5</v>
      </c>
      <c r="B58" s="487" t="s">
        <v>281</v>
      </c>
      <c r="C58" s="487"/>
      <c r="D58" s="487"/>
      <c r="E58" s="349">
        <v>1</v>
      </c>
      <c r="F58" s="184" t="s">
        <v>18</v>
      </c>
      <c r="G58" s="170">
        <v>100000</v>
      </c>
      <c r="H58" s="170">
        <f t="shared" si="12"/>
        <v>100000</v>
      </c>
      <c r="I58" s="171">
        <v>15000</v>
      </c>
      <c r="J58" s="171">
        <f t="shared" si="13"/>
        <v>15000</v>
      </c>
      <c r="K58" s="171">
        <f t="shared" si="14"/>
        <v>115000</v>
      </c>
      <c r="L58" s="183"/>
      <c r="M58" s="183"/>
      <c r="N58" s="350"/>
    </row>
    <row r="59" spans="1:14" s="305" customFormat="1" ht="14.25" customHeight="1" x14ac:dyDescent="0.2">
      <c r="A59" s="488" t="s">
        <v>20</v>
      </c>
      <c r="B59" s="488"/>
      <c r="C59" s="488"/>
      <c r="D59" s="488"/>
      <c r="E59" s="488"/>
      <c r="F59" s="488"/>
      <c r="G59" s="197"/>
      <c r="H59" s="197"/>
      <c r="I59" s="197"/>
      <c r="J59" s="197"/>
      <c r="K59" s="197"/>
      <c r="L59" s="198"/>
      <c r="M59" s="198"/>
      <c r="N59" s="197"/>
    </row>
    <row r="60" spans="1:14" s="320" customFormat="1" ht="14.25" customHeight="1" x14ac:dyDescent="0.2">
      <c r="A60" s="306">
        <v>5</v>
      </c>
      <c r="B60" s="341" t="s">
        <v>82</v>
      </c>
      <c r="C60" s="342"/>
      <c r="D60" s="342"/>
      <c r="E60" s="351"/>
      <c r="F60" s="351"/>
      <c r="G60" s="199"/>
      <c r="H60" s="351"/>
      <c r="I60" s="201"/>
      <c r="J60" s="202"/>
      <c r="K60" s="202"/>
      <c r="L60" s="203"/>
      <c r="M60" s="203"/>
      <c r="N60" s="202"/>
    </row>
    <row r="61" spans="1:14" ht="14.25" customHeight="1" x14ac:dyDescent="0.2">
      <c r="A61" s="321">
        <v>5.0999999999999996</v>
      </c>
      <c r="B61" s="352" t="s">
        <v>83</v>
      </c>
      <c r="C61" s="299"/>
      <c r="D61" s="347"/>
      <c r="E61" s="184"/>
      <c r="F61" s="184"/>
      <c r="G61" s="174"/>
      <c r="H61" s="180"/>
      <c r="I61" s="176"/>
      <c r="J61" s="181"/>
      <c r="K61" s="181"/>
      <c r="L61" s="182"/>
      <c r="M61" s="182"/>
      <c r="N61" s="181"/>
    </row>
    <row r="62" spans="1:14" ht="14.25" customHeight="1" x14ac:dyDescent="0.2">
      <c r="A62" s="314" t="s">
        <v>84</v>
      </c>
      <c r="B62" s="322" t="s">
        <v>65</v>
      </c>
      <c r="C62" s="322"/>
      <c r="D62" s="323"/>
      <c r="E62" s="300" t="s">
        <v>7</v>
      </c>
      <c r="F62" s="241" t="s">
        <v>4</v>
      </c>
      <c r="G62" s="174">
        <v>25000</v>
      </c>
      <c r="H62" s="175" t="s">
        <v>35</v>
      </c>
      <c r="I62" s="176">
        <v>1500</v>
      </c>
      <c r="J62" s="177" t="s">
        <v>35</v>
      </c>
      <c r="K62" s="177" t="s">
        <v>35</v>
      </c>
      <c r="L62" s="178" t="s">
        <v>316</v>
      </c>
      <c r="M62" s="178" t="s">
        <v>317</v>
      </c>
      <c r="N62" s="177"/>
    </row>
    <row r="63" spans="1:14" ht="14.25" customHeight="1" x14ac:dyDescent="0.2">
      <c r="A63" s="314" t="s">
        <v>85</v>
      </c>
      <c r="B63" s="322" t="s">
        <v>67</v>
      </c>
      <c r="C63" s="322"/>
      <c r="D63" s="323"/>
      <c r="E63" s="300" t="s">
        <v>7</v>
      </c>
      <c r="F63" s="241" t="s">
        <v>4</v>
      </c>
      <c r="G63" s="174">
        <v>18000</v>
      </c>
      <c r="H63" s="175" t="s">
        <v>35</v>
      </c>
      <c r="I63" s="176">
        <v>1500</v>
      </c>
      <c r="J63" s="177" t="s">
        <v>35</v>
      </c>
      <c r="K63" s="177" t="s">
        <v>35</v>
      </c>
      <c r="L63" s="178" t="s">
        <v>316</v>
      </c>
      <c r="M63" s="178" t="s">
        <v>317</v>
      </c>
      <c r="N63" s="177"/>
    </row>
    <row r="64" spans="1:14" ht="14.25" customHeight="1" x14ac:dyDescent="0.2">
      <c r="A64" s="314" t="s">
        <v>86</v>
      </c>
      <c r="B64" s="322" t="s">
        <v>69</v>
      </c>
      <c r="C64" s="322"/>
      <c r="D64" s="323"/>
      <c r="E64" s="300">
        <v>2</v>
      </c>
      <c r="F64" s="241" t="s">
        <v>6</v>
      </c>
      <c r="G64" s="170">
        <v>11500</v>
      </c>
      <c r="H64" s="170">
        <f t="shared" ref="H64:H65" si="15">G64*E64</f>
        <v>23000</v>
      </c>
      <c r="I64" s="176">
        <v>1500</v>
      </c>
      <c r="J64" s="171">
        <f t="shared" ref="J64:J65" si="16">I64*E64</f>
        <v>3000</v>
      </c>
      <c r="K64" s="171">
        <f t="shared" ref="K64:K65" si="17">J64+H64</f>
        <v>26000</v>
      </c>
      <c r="L64" s="178" t="s">
        <v>316</v>
      </c>
      <c r="M64" s="178" t="s">
        <v>317</v>
      </c>
      <c r="N64" s="177"/>
    </row>
    <row r="65" spans="1:14" ht="14.25" customHeight="1" x14ac:dyDescent="0.2">
      <c r="A65" s="314" t="s">
        <v>87</v>
      </c>
      <c r="B65" s="322" t="s">
        <v>71</v>
      </c>
      <c r="C65" s="322"/>
      <c r="D65" s="323"/>
      <c r="E65" s="300">
        <v>3</v>
      </c>
      <c r="F65" s="241" t="s">
        <v>6</v>
      </c>
      <c r="G65" s="170">
        <v>9500</v>
      </c>
      <c r="H65" s="170">
        <f t="shared" si="15"/>
        <v>28500</v>
      </c>
      <c r="I65" s="176">
        <v>1500</v>
      </c>
      <c r="J65" s="171">
        <f t="shared" si="16"/>
        <v>4500</v>
      </c>
      <c r="K65" s="171">
        <f t="shared" si="17"/>
        <v>33000</v>
      </c>
      <c r="L65" s="178" t="s">
        <v>316</v>
      </c>
      <c r="M65" s="178" t="s">
        <v>317</v>
      </c>
      <c r="N65" s="177"/>
    </row>
    <row r="66" spans="1:14" ht="14.25" customHeight="1" x14ac:dyDescent="0.2">
      <c r="A66" s="314" t="s">
        <v>88</v>
      </c>
      <c r="B66" s="322" t="s">
        <v>89</v>
      </c>
      <c r="C66" s="322"/>
      <c r="D66" s="323"/>
      <c r="E66" s="300" t="s">
        <v>7</v>
      </c>
      <c r="F66" s="241" t="s">
        <v>4</v>
      </c>
      <c r="G66" s="174">
        <v>6500</v>
      </c>
      <c r="H66" s="175" t="s">
        <v>35</v>
      </c>
      <c r="I66" s="176">
        <v>1500</v>
      </c>
      <c r="J66" s="177" t="s">
        <v>35</v>
      </c>
      <c r="K66" s="177" t="s">
        <v>35</v>
      </c>
      <c r="L66" s="178" t="s">
        <v>316</v>
      </c>
      <c r="M66" s="178" t="s">
        <v>317</v>
      </c>
      <c r="N66" s="177"/>
    </row>
    <row r="67" spans="1:14" s="348" customFormat="1" ht="14.25" customHeight="1" x14ac:dyDescent="0.2">
      <c r="A67" s="321">
        <v>5.2</v>
      </c>
      <c r="B67" s="353" t="s">
        <v>90</v>
      </c>
      <c r="C67" s="299"/>
      <c r="D67" s="347"/>
      <c r="E67" s="184"/>
      <c r="F67" s="184"/>
      <c r="G67" s="174"/>
      <c r="H67" s="184"/>
      <c r="I67" s="176"/>
      <c r="J67" s="184"/>
      <c r="K67" s="184"/>
      <c r="L67" s="184"/>
      <c r="M67" s="184"/>
      <c r="N67" s="184"/>
    </row>
    <row r="68" spans="1:14" ht="14.25" customHeight="1" x14ac:dyDescent="0.2">
      <c r="A68" s="314" t="s">
        <v>91</v>
      </c>
      <c r="B68" s="322" t="s">
        <v>71</v>
      </c>
      <c r="C68" s="322"/>
      <c r="D68" s="323"/>
      <c r="E68" s="300" t="s">
        <v>7</v>
      </c>
      <c r="F68" s="241" t="s">
        <v>4</v>
      </c>
      <c r="G68" s="174">
        <v>9000</v>
      </c>
      <c r="H68" s="175" t="s">
        <v>35</v>
      </c>
      <c r="I68" s="176">
        <v>1500</v>
      </c>
      <c r="J68" s="177" t="s">
        <v>35</v>
      </c>
      <c r="K68" s="177" t="s">
        <v>35</v>
      </c>
      <c r="L68" s="178" t="s">
        <v>316</v>
      </c>
      <c r="M68" s="178" t="s">
        <v>317</v>
      </c>
      <c r="N68" s="177"/>
    </row>
    <row r="69" spans="1:14" ht="14.25" customHeight="1" x14ac:dyDescent="0.2">
      <c r="A69" s="314" t="s">
        <v>92</v>
      </c>
      <c r="B69" s="322" t="s">
        <v>89</v>
      </c>
      <c r="C69" s="322"/>
      <c r="D69" s="323"/>
      <c r="E69" s="300" t="s">
        <v>7</v>
      </c>
      <c r="F69" s="241" t="s">
        <v>6</v>
      </c>
      <c r="G69" s="174">
        <v>7000</v>
      </c>
      <c r="H69" s="175" t="s">
        <v>35</v>
      </c>
      <c r="I69" s="176">
        <v>1500</v>
      </c>
      <c r="J69" s="177" t="s">
        <v>35</v>
      </c>
      <c r="K69" s="177" t="s">
        <v>35</v>
      </c>
      <c r="L69" s="178" t="s">
        <v>316</v>
      </c>
      <c r="M69" s="178" t="s">
        <v>317</v>
      </c>
      <c r="N69" s="177"/>
    </row>
    <row r="70" spans="1:14" s="348" customFormat="1" ht="14.25" customHeight="1" x14ac:dyDescent="0.2">
      <c r="A70" s="321">
        <v>5.3</v>
      </c>
      <c r="B70" s="353" t="s">
        <v>93</v>
      </c>
      <c r="C70" s="299"/>
      <c r="D70" s="299"/>
      <c r="E70" s="300"/>
      <c r="F70" s="241"/>
      <c r="G70" s="174"/>
      <c r="H70" s="180"/>
      <c r="I70" s="176"/>
      <c r="J70" s="181"/>
      <c r="K70" s="181"/>
      <c r="L70" s="182"/>
      <c r="M70" s="182"/>
      <c r="N70" s="181"/>
    </row>
    <row r="71" spans="1:14" ht="14.25" customHeight="1" x14ac:dyDescent="0.2">
      <c r="A71" s="314" t="s">
        <v>94</v>
      </c>
      <c r="B71" s="322" t="s">
        <v>65</v>
      </c>
      <c r="C71" s="322"/>
      <c r="D71" s="322"/>
      <c r="E71" s="300" t="s">
        <v>7</v>
      </c>
      <c r="F71" s="241" t="s">
        <v>4</v>
      </c>
      <c r="G71" s="174">
        <v>20500</v>
      </c>
      <c r="H71" s="175" t="s">
        <v>35</v>
      </c>
      <c r="I71" s="176">
        <v>1000</v>
      </c>
      <c r="J71" s="177" t="s">
        <v>35</v>
      </c>
      <c r="K71" s="177" t="s">
        <v>35</v>
      </c>
      <c r="L71" s="178" t="s">
        <v>316</v>
      </c>
      <c r="M71" s="178" t="s">
        <v>317</v>
      </c>
      <c r="N71" s="177"/>
    </row>
    <row r="72" spans="1:14" ht="14.25" customHeight="1" x14ac:dyDescent="0.2">
      <c r="A72" s="314" t="s">
        <v>95</v>
      </c>
      <c r="B72" s="322" t="s">
        <v>67</v>
      </c>
      <c r="C72" s="322"/>
      <c r="D72" s="322"/>
      <c r="E72" s="300" t="s">
        <v>7</v>
      </c>
      <c r="F72" s="241" t="s">
        <v>4</v>
      </c>
      <c r="G72" s="174">
        <v>16000</v>
      </c>
      <c r="H72" s="175" t="s">
        <v>35</v>
      </c>
      <c r="I72" s="176">
        <v>1000</v>
      </c>
      <c r="J72" s="177" t="s">
        <v>35</v>
      </c>
      <c r="K72" s="177" t="s">
        <v>35</v>
      </c>
      <c r="L72" s="178" t="s">
        <v>316</v>
      </c>
      <c r="M72" s="178" t="s">
        <v>317</v>
      </c>
      <c r="N72" s="177"/>
    </row>
    <row r="73" spans="1:14" ht="14.25" customHeight="1" x14ac:dyDescent="0.2">
      <c r="A73" s="314" t="s">
        <v>96</v>
      </c>
      <c r="B73" s="322" t="s">
        <v>69</v>
      </c>
      <c r="C73" s="322"/>
      <c r="D73" s="322"/>
      <c r="E73" s="300">
        <v>1</v>
      </c>
      <c r="F73" s="241" t="s">
        <v>4</v>
      </c>
      <c r="G73" s="170">
        <v>12000</v>
      </c>
      <c r="H73" s="170">
        <f t="shared" ref="H73:H74" si="18">G73*E73</f>
        <v>12000</v>
      </c>
      <c r="I73" s="176">
        <v>1000</v>
      </c>
      <c r="J73" s="171">
        <f t="shared" ref="J73:J74" si="19">I73*E73</f>
        <v>1000</v>
      </c>
      <c r="K73" s="171">
        <f t="shared" ref="K73:K74" si="20">J73+H73</f>
        <v>13000</v>
      </c>
      <c r="L73" s="178" t="s">
        <v>316</v>
      </c>
      <c r="M73" s="178" t="s">
        <v>317</v>
      </c>
      <c r="N73" s="177"/>
    </row>
    <row r="74" spans="1:14" ht="14.25" customHeight="1" x14ac:dyDescent="0.2">
      <c r="A74" s="314" t="s">
        <v>97</v>
      </c>
      <c r="B74" s="322" t="s">
        <v>71</v>
      </c>
      <c r="C74" s="322"/>
      <c r="D74" s="323"/>
      <c r="E74" s="300">
        <v>1</v>
      </c>
      <c r="F74" s="241" t="s">
        <v>4</v>
      </c>
      <c r="G74" s="170">
        <v>7500</v>
      </c>
      <c r="H74" s="170">
        <f t="shared" si="18"/>
        <v>7500</v>
      </c>
      <c r="I74" s="176">
        <v>1000</v>
      </c>
      <c r="J74" s="171">
        <f t="shared" si="19"/>
        <v>1000</v>
      </c>
      <c r="K74" s="171">
        <f t="shared" si="20"/>
        <v>8500</v>
      </c>
      <c r="L74" s="178" t="s">
        <v>316</v>
      </c>
      <c r="M74" s="178" t="s">
        <v>317</v>
      </c>
      <c r="N74" s="177"/>
    </row>
    <row r="75" spans="1:14" s="348" customFormat="1" ht="14.25" customHeight="1" x14ac:dyDescent="0.2">
      <c r="A75" s="321">
        <v>5.4</v>
      </c>
      <c r="B75" s="353" t="s">
        <v>98</v>
      </c>
      <c r="C75" s="299"/>
      <c r="D75" s="347"/>
      <c r="E75" s="300"/>
      <c r="F75" s="300"/>
      <c r="G75" s="174"/>
      <c r="H75" s="184"/>
      <c r="I75" s="176"/>
      <c r="J75" s="184"/>
      <c r="K75" s="184"/>
      <c r="L75" s="184"/>
      <c r="M75" s="184"/>
      <c r="N75" s="184"/>
    </row>
    <row r="76" spans="1:14" s="348" customFormat="1" ht="14.25" customHeight="1" x14ac:dyDescent="0.2">
      <c r="A76" s="314" t="s">
        <v>99</v>
      </c>
      <c r="B76" s="322" t="s">
        <v>67</v>
      </c>
      <c r="C76" s="322"/>
      <c r="D76" s="323"/>
      <c r="E76" s="300" t="s">
        <v>7</v>
      </c>
      <c r="F76" s="241" t="s">
        <v>4</v>
      </c>
      <c r="G76" s="174">
        <v>31500</v>
      </c>
      <c r="H76" s="175" t="s">
        <v>35</v>
      </c>
      <c r="I76" s="176">
        <v>1500</v>
      </c>
      <c r="J76" s="177" t="s">
        <v>35</v>
      </c>
      <c r="K76" s="177" t="s">
        <v>35</v>
      </c>
      <c r="L76" s="178" t="s">
        <v>316</v>
      </c>
      <c r="M76" s="178" t="s">
        <v>317</v>
      </c>
      <c r="N76" s="177"/>
    </row>
    <row r="77" spans="1:14" ht="14.25" customHeight="1" x14ac:dyDescent="0.2">
      <c r="A77" s="314" t="s">
        <v>100</v>
      </c>
      <c r="B77" s="322" t="s">
        <v>69</v>
      </c>
      <c r="C77" s="322"/>
      <c r="D77" s="323"/>
      <c r="E77" s="300">
        <v>1</v>
      </c>
      <c r="F77" s="241" t="s">
        <v>4</v>
      </c>
      <c r="G77" s="170">
        <v>23800</v>
      </c>
      <c r="H77" s="170">
        <f>G77*E77</f>
        <v>23800</v>
      </c>
      <c r="I77" s="171">
        <v>1500</v>
      </c>
      <c r="J77" s="171">
        <f>I77*E77</f>
        <v>1500</v>
      </c>
      <c r="K77" s="171">
        <f>J77+H77</f>
        <v>25300</v>
      </c>
      <c r="L77" s="178" t="s">
        <v>316</v>
      </c>
      <c r="M77" s="178" t="s">
        <v>317</v>
      </c>
      <c r="N77" s="177"/>
    </row>
    <row r="78" spans="1:14" s="348" customFormat="1" ht="14.25" customHeight="1" x14ac:dyDescent="0.2">
      <c r="A78" s="314" t="s">
        <v>101</v>
      </c>
      <c r="B78" s="322" t="s">
        <v>71</v>
      </c>
      <c r="C78" s="322"/>
      <c r="D78" s="323"/>
      <c r="E78" s="300" t="s">
        <v>7</v>
      </c>
      <c r="F78" s="241" t="s">
        <v>4</v>
      </c>
      <c r="G78" s="174">
        <v>20000</v>
      </c>
      <c r="H78" s="175" t="s">
        <v>35</v>
      </c>
      <c r="I78" s="171">
        <v>1500</v>
      </c>
      <c r="J78" s="177" t="s">
        <v>35</v>
      </c>
      <c r="K78" s="177" t="s">
        <v>35</v>
      </c>
      <c r="L78" s="178" t="s">
        <v>316</v>
      </c>
      <c r="M78" s="178" t="s">
        <v>317</v>
      </c>
      <c r="N78" s="177"/>
    </row>
    <row r="79" spans="1:14" s="348" customFormat="1" ht="14.25" customHeight="1" x14ac:dyDescent="0.2">
      <c r="A79" s="321">
        <v>5.5</v>
      </c>
      <c r="B79" s="353" t="s">
        <v>102</v>
      </c>
      <c r="C79" s="299"/>
      <c r="D79" s="347"/>
      <c r="E79" s="300"/>
      <c r="F79" s="300"/>
      <c r="G79" s="174"/>
      <c r="H79" s="184"/>
      <c r="I79" s="176"/>
      <c r="J79" s="184"/>
      <c r="K79" s="184"/>
      <c r="L79" s="184"/>
      <c r="M79" s="184"/>
      <c r="N79" s="184"/>
    </row>
    <row r="80" spans="1:14" s="348" customFormat="1" ht="14.25" customHeight="1" x14ac:dyDescent="0.2">
      <c r="A80" s="314" t="s">
        <v>103</v>
      </c>
      <c r="B80" s="322" t="s">
        <v>67</v>
      </c>
      <c r="C80" s="322"/>
      <c r="D80" s="323"/>
      <c r="E80" s="300" t="s">
        <v>7</v>
      </c>
      <c r="F80" s="241" t="s">
        <v>4</v>
      </c>
      <c r="G80" s="174">
        <v>393000</v>
      </c>
      <c r="H80" s="175" t="s">
        <v>35</v>
      </c>
      <c r="I80" s="176">
        <v>8000</v>
      </c>
      <c r="J80" s="177" t="s">
        <v>35</v>
      </c>
      <c r="K80" s="177" t="s">
        <v>35</v>
      </c>
      <c r="L80" s="178" t="s">
        <v>302</v>
      </c>
      <c r="M80" s="178" t="s">
        <v>317</v>
      </c>
      <c r="N80" s="177"/>
    </row>
    <row r="81" spans="1:14" ht="14.25" customHeight="1" x14ac:dyDescent="0.2">
      <c r="A81" s="314" t="s">
        <v>104</v>
      </c>
      <c r="B81" s="322" t="s">
        <v>69</v>
      </c>
      <c r="C81" s="322"/>
      <c r="D81" s="323"/>
      <c r="E81" s="300" t="s">
        <v>7</v>
      </c>
      <c r="F81" s="241" t="s">
        <v>4</v>
      </c>
      <c r="G81" s="174">
        <v>185000</v>
      </c>
      <c r="H81" s="175" t="s">
        <v>35</v>
      </c>
      <c r="I81" s="176">
        <v>8000</v>
      </c>
      <c r="J81" s="177" t="s">
        <v>35</v>
      </c>
      <c r="K81" s="177" t="s">
        <v>35</v>
      </c>
      <c r="L81" s="178" t="s">
        <v>302</v>
      </c>
      <c r="M81" s="178" t="s">
        <v>317</v>
      </c>
      <c r="N81" s="177"/>
    </row>
    <row r="82" spans="1:14" s="348" customFormat="1" ht="14.25" customHeight="1" x14ac:dyDescent="0.2">
      <c r="A82" s="314" t="s">
        <v>105</v>
      </c>
      <c r="B82" s="322" t="s">
        <v>71</v>
      </c>
      <c r="C82" s="322"/>
      <c r="D82" s="323"/>
      <c r="E82" s="300">
        <v>1</v>
      </c>
      <c r="F82" s="241" t="s">
        <v>4</v>
      </c>
      <c r="G82" s="170">
        <v>148500</v>
      </c>
      <c r="H82" s="170">
        <f>G82*E82</f>
        <v>148500</v>
      </c>
      <c r="I82" s="176">
        <v>8000</v>
      </c>
      <c r="J82" s="171">
        <f>I82*E82</f>
        <v>8000</v>
      </c>
      <c r="K82" s="171">
        <f>J82+H82</f>
        <v>156500</v>
      </c>
      <c r="L82" s="178" t="s">
        <v>302</v>
      </c>
      <c r="M82" s="178" t="s">
        <v>317</v>
      </c>
      <c r="N82" s="177"/>
    </row>
    <row r="83" spans="1:14" s="305" customFormat="1" ht="14.25" customHeight="1" x14ac:dyDescent="0.2">
      <c r="A83" s="488" t="s">
        <v>20</v>
      </c>
      <c r="B83" s="488"/>
      <c r="C83" s="488"/>
      <c r="D83" s="488"/>
      <c r="E83" s="488"/>
      <c r="F83" s="488"/>
      <c r="G83" s="197"/>
      <c r="H83" s="197"/>
      <c r="I83" s="197"/>
      <c r="J83" s="197"/>
      <c r="K83" s="197"/>
      <c r="L83" s="198"/>
      <c r="M83" s="198"/>
      <c r="N83" s="197"/>
    </row>
    <row r="84" spans="1:14" s="320" customFormat="1" ht="15" customHeight="1" x14ac:dyDescent="0.2">
      <c r="A84" s="306">
        <v>6</v>
      </c>
      <c r="B84" s="354" t="s">
        <v>106</v>
      </c>
      <c r="C84" s="355"/>
      <c r="D84" s="356"/>
      <c r="E84" s="357"/>
      <c r="F84" s="357"/>
      <c r="G84" s="199"/>
      <c r="H84" s="358"/>
      <c r="I84" s="201"/>
      <c r="J84" s="358"/>
      <c r="K84" s="358"/>
      <c r="L84" s="357"/>
      <c r="M84" s="357"/>
      <c r="N84" s="358"/>
    </row>
    <row r="85" spans="1:14" ht="15" customHeight="1" x14ac:dyDescent="0.2">
      <c r="A85" s="314">
        <v>6.1</v>
      </c>
      <c r="B85" s="359" t="s">
        <v>107</v>
      </c>
      <c r="C85" s="359"/>
      <c r="D85" s="359"/>
      <c r="E85" s="315">
        <f>442+516</f>
        <v>958</v>
      </c>
      <c r="F85" s="241" t="s">
        <v>27</v>
      </c>
      <c r="G85" s="170">
        <v>5300</v>
      </c>
      <c r="H85" s="170">
        <f t="shared" ref="H85:H86" si="21">G85*E85</f>
        <v>5077400</v>
      </c>
      <c r="I85" s="171">
        <v>750</v>
      </c>
      <c r="J85" s="171">
        <f t="shared" ref="J85:J86" si="22">I85*E85</f>
        <v>718500</v>
      </c>
      <c r="K85" s="171">
        <f t="shared" ref="K85:K86" si="23">J85+H85</f>
        <v>5795900</v>
      </c>
      <c r="L85" s="178" t="s">
        <v>300</v>
      </c>
      <c r="M85" s="178" t="s">
        <v>318</v>
      </c>
      <c r="N85" s="177"/>
    </row>
    <row r="86" spans="1:14" ht="15" customHeight="1" x14ac:dyDescent="0.2">
      <c r="A86" s="314">
        <v>6.2</v>
      </c>
      <c r="B86" s="359" t="s">
        <v>108</v>
      </c>
      <c r="C86" s="359"/>
      <c r="D86" s="359"/>
      <c r="E86" s="315">
        <v>2</v>
      </c>
      <c r="F86" s="241" t="s">
        <v>27</v>
      </c>
      <c r="G86" s="170">
        <v>5200</v>
      </c>
      <c r="H86" s="170">
        <f t="shared" si="21"/>
        <v>10400</v>
      </c>
      <c r="I86" s="171">
        <v>750</v>
      </c>
      <c r="J86" s="171">
        <f t="shared" si="22"/>
        <v>1500</v>
      </c>
      <c r="K86" s="171">
        <f t="shared" si="23"/>
        <v>11900</v>
      </c>
      <c r="L86" s="178" t="s">
        <v>300</v>
      </c>
      <c r="M86" s="178" t="s">
        <v>318</v>
      </c>
      <c r="N86" s="177"/>
    </row>
    <row r="87" spans="1:14" s="348" customFormat="1" ht="15" customHeight="1" x14ac:dyDescent="0.2">
      <c r="A87" s="321">
        <v>6.3</v>
      </c>
      <c r="B87" s="346" t="s">
        <v>109</v>
      </c>
      <c r="C87" s="299"/>
      <c r="D87" s="347"/>
      <c r="E87" s="184"/>
      <c r="F87" s="180"/>
      <c r="G87" s="174"/>
      <c r="H87" s="180"/>
      <c r="I87" s="176"/>
      <c r="J87" s="181"/>
      <c r="K87" s="181"/>
      <c r="L87" s="182"/>
      <c r="M87" s="182"/>
      <c r="N87" s="181"/>
    </row>
    <row r="88" spans="1:14" ht="15" customHeight="1" x14ac:dyDescent="0.2">
      <c r="A88" s="314" t="s">
        <v>110</v>
      </c>
      <c r="B88" s="322" t="s">
        <v>65</v>
      </c>
      <c r="C88" s="322"/>
      <c r="D88" s="347"/>
      <c r="E88" s="300" t="s">
        <v>7</v>
      </c>
      <c r="F88" s="241" t="s">
        <v>34</v>
      </c>
      <c r="G88" s="174">
        <v>3600</v>
      </c>
      <c r="H88" s="175" t="s">
        <v>35</v>
      </c>
      <c r="I88" s="176">
        <v>230</v>
      </c>
      <c r="J88" s="177" t="s">
        <v>35</v>
      </c>
      <c r="K88" s="177" t="s">
        <v>35</v>
      </c>
      <c r="L88" s="178" t="s">
        <v>300</v>
      </c>
      <c r="M88" s="178" t="s">
        <v>318</v>
      </c>
      <c r="N88" s="177"/>
    </row>
    <row r="89" spans="1:14" ht="15" customHeight="1" x14ac:dyDescent="0.2">
      <c r="A89" s="314" t="s">
        <v>111</v>
      </c>
      <c r="B89" s="322" t="s">
        <v>67</v>
      </c>
      <c r="C89" s="322"/>
      <c r="D89" s="347"/>
      <c r="E89" s="300" t="s">
        <v>7</v>
      </c>
      <c r="F89" s="241" t="s">
        <v>34</v>
      </c>
      <c r="G89" s="174">
        <v>3300</v>
      </c>
      <c r="H89" s="175" t="s">
        <v>35</v>
      </c>
      <c r="I89" s="176">
        <v>230</v>
      </c>
      <c r="J89" s="177" t="s">
        <v>35</v>
      </c>
      <c r="K89" s="177" t="s">
        <v>35</v>
      </c>
      <c r="L89" s="178" t="s">
        <v>300</v>
      </c>
      <c r="M89" s="178" t="s">
        <v>318</v>
      </c>
      <c r="N89" s="177"/>
    </row>
    <row r="90" spans="1:14" ht="15" customHeight="1" x14ac:dyDescent="0.2">
      <c r="A90" s="314" t="s">
        <v>112</v>
      </c>
      <c r="B90" s="322" t="s">
        <v>69</v>
      </c>
      <c r="C90" s="322"/>
      <c r="D90" s="347"/>
      <c r="E90" s="300" t="s">
        <v>7</v>
      </c>
      <c r="F90" s="241" t="s">
        <v>34</v>
      </c>
      <c r="G90" s="174">
        <v>3000</v>
      </c>
      <c r="H90" s="175" t="s">
        <v>35</v>
      </c>
      <c r="I90" s="176">
        <v>230</v>
      </c>
      <c r="J90" s="177" t="s">
        <v>35</v>
      </c>
      <c r="K90" s="177" t="s">
        <v>35</v>
      </c>
      <c r="L90" s="178" t="s">
        <v>300</v>
      </c>
      <c r="M90" s="178" t="s">
        <v>318</v>
      </c>
      <c r="N90" s="177"/>
    </row>
    <row r="91" spans="1:14" ht="15" customHeight="1" x14ac:dyDescent="0.2">
      <c r="A91" s="314" t="s">
        <v>113</v>
      </c>
      <c r="B91" s="322" t="s">
        <v>71</v>
      </c>
      <c r="C91" s="322"/>
      <c r="D91" s="299"/>
      <c r="E91" s="300">
        <v>3</v>
      </c>
      <c r="F91" s="241" t="s">
        <v>34</v>
      </c>
      <c r="G91" s="170">
        <v>2780</v>
      </c>
      <c r="H91" s="170">
        <f>G91*E91</f>
        <v>8340</v>
      </c>
      <c r="I91" s="176">
        <v>230</v>
      </c>
      <c r="J91" s="171">
        <f>I91*E91</f>
        <v>690</v>
      </c>
      <c r="K91" s="171">
        <f>J91+H91</f>
        <v>9030</v>
      </c>
      <c r="L91" s="178" t="s">
        <v>300</v>
      </c>
      <c r="M91" s="178" t="s">
        <v>318</v>
      </c>
      <c r="N91" s="177"/>
    </row>
    <row r="92" spans="1:14" ht="15" customHeight="1" x14ac:dyDescent="0.2">
      <c r="A92" s="321">
        <v>6.4</v>
      </c>
      <c r="B92" s="346" t="s">
        <v>114</v>
      </c>
      <c r="C92" s="299"/>
      <c r="D92" s="359"/>
      <c r="E92" s="180"/>
      <c r="F92" s="180"/>
      <c r="G92" s="174"/>
      <c r="H92" s="185"/>
      <c r="I92" s="176"/>
      <c r="J92" s="185"/>
      <c r="K92" s="185"/>
      <c r="L92" s="186"/>
      <c r="M92" s="186"/>
      <c r="N92" s="185"/>
    </row>
    <row r="93" spans="1:14" ht="15" customHeight="1" x14ac:dyDescent="0.2">
      <c r="A93" s="314" t="s">
        <v>115</v>
      </c>
      <c r="B93" s="322" t="s">
        <v>69</v>
      </c>
      <c r="C93" s="322"/>
      <c r="D93" s="359"/>
      <c r="E93" s="360" t="s">
        <v>7</v>
      </c>
      <c r="F93" s="241" t="s">
        <v>34</v>
      </c>
      <c r="G93" s="174">
        <v>1900</v>
      </c>
      <c r="H93" s="175" t="s">
        <v>35</v>
      </c>
      <c r="I93" s="176">
        <v>300</v>
      </c>
      <c r="J93" s="177" t="s">
        <v>35</v>
      </c>
      <c r="K93" s="177" t="s">
        <v>35</v>
      </c>
      <c r="L93" s="178" t="s">
        <v>300</v>
      </c>
      <c r="M93" s="178" t="s">
        <v>318</v>
      </c>
      <c r="N93" s="177"/>
    </row>
    <row r="94" spans="1:14" ht="15" customHeight="1" x14ac:dyDescent="0.2">
      <c r="A94" s="314" t="s">
        <v>116</v>
      </c>
      <c r="B94" s="322" t="s">
        <v>71</v>
      </c>
      <c r="C94" s="322"/>
      <c r="D94" s="359"/>
      <c r="E94" s="300">
        <v>10.668000000000001</v>
      </c>
      <c r="F94" s="241" t="s">
        <v>34</v>
      </c>
      <c r="G94" s="170">
        <v>1870</v>
      </c>
      <c r="H94" s="170">
        <f>G94*E94</f>
        <v>19949.160000000003</v>
      </c>
      <c r="I94" s="171">
        <v>330</v>
      </c>
      <c r="J94" s="171">
        <f>I94*E94</f>
        <v>3520.4400000000005</v>
      </c>
      <c r="K94" s="171">
        <f>J94+H94</f>
        <v>23469.600000000006</v>
      </c>
      <c r="L94" s="178" t="s">
        <v>300</v>
      </c>
      <c r="M94" s="178" t="s">
        <v>318</v>
      </c>
      <c r="N94" s="177"/>
    </row>
    <row r="95" spans="1:14" s="285" customFormat="1" ht="15" customHeight="1" x14ac:dyDescent="0.2">
      <c r="A95" s="361">
        <v>6.5</v>
      </c>
      <c r="B95" s="353" t="s">
        <v>117</v>
      </c>
      <c r="C95" s="297"/>
      <c r="D95" s="180"/>
      <c r="E95" s="187"/>
      <c r="F95" s="188"/>
      <c r="G95" s="187"/>
      <c r="H95" s="188"/>
      <c r="I95" s="189"/>
      <c r="J95" s="188"/>
      <c r="K95" s="190"/>
      <c r="L95" s="191"/>
      <c r="M95" s="191"/>
      <c r="N95" s="190"/>
    </row>
    <row r="96" spans="1:14" ht="15" customHeight="1" x14ac:dyDescent="0.2">
      <c r="A96" s="314" t="s">
        <v>118</v>
      </c>
      <c r="B96" s="322" t="s">
        <v>119</v>
      </c>
      <c r="C96" s="322"/>
      <c r="D96" s="359"/>
      <c r="E96" s="300" t="s">
        <v>7</v>
      </c>
      <c r="F96" s="241" t="s">
        <v>4</v>
      </c>
      <c r="G96" s="174"/>
      <c r="H96" s="175" t="s">
        <v>35</v>
      </c>
      <c r="I96" s="176"/>
      <c r="J96" s="177" t="s">
        <v>35</v>
      </c>
      <c r="K96" s="177" t="s">
        <v>35</v>
      </c>
      <c r="L96" s="178" t="s">
        <v>7</v>
      </c>
      <c r="M96" s="178" t="s">
        <v>7</v>
      </c>
      <c r="N96" s="177"/>
    </row>
    <row r="97" spans="1:14" ht="15" customHeight="1" x14ac:dyDescent="0.2">
      <c r="A97" s="314" t="s">
        <v>120</v>
      </c>
      <c r="B97" s="322" t="s">
        <v>121</v>
      </c>
      <c r="C97" s="322"/>
      <c r="D97" s="359"/>
      <c r="E97" s="300" t="s">
        <v>7</v>
      </c>
      <c r="F97" s="241" t="s">
        <v>4</v>
      </c>
      <c r="G97" s="174"/>
      <c r="H97" s="175" t="s">
        <v>35</v>
      </c>
      <c r="I97" s="176"/>
      <c r="J97" s="177" t="s">
        <v>35</v>
      </c>
      <c r="K97" s="177" t="s">
        <v>35</v>
      </c>
      <c r="L97" s="178" t="s">
        <v>7</v>
      </c>
      <c r="M97" s="178" t="s">
        <v>7</v>
      </c>
      <c r="N97" s="177"/>
    </row>
    <row r="98" spans="1:14" ht="15" customHeight="1" x14ac:dyDescent="0.2">
      <c r="A98" s="314" t="s">
        <v>122</v>
      </c>
      <c r="B98" s="322" t="s">
        <v>123</v>
      </c>
      <c r="C98" s="322"/>
      <c r="D98" s="359"/>
      <c r="E98" s="300" t="s">
        <v>7</v>
      </c>
      <c r="F98" s="241" t="s">
        <v>4</v>
      </c>
      <c r="G98" s="174"/>
      <c r="H98" s="175" t="s">
        <v>35</v>
      </c>
      <c r="I98" s="176"/>
      <c r="J98" s="177" t="s">
        <v>35</v>
      </c>
      <c r="K98" s="177" t="s">
        <v>35</v>
      </c>
      <c r="L98" s="178" t="s">
        <v>7</v>
      </c>
      <c r="M98" s="178" t="s">
        <v>7</v>
      </c>
      <c r="N98" s="177"/>
    </row>
    <row r="99" spans="1:14" ht="15" customHeight="1" x14ac:dyDescent="0.2">
      <c r="A99" s="314" t="s">
        <v>124</v>
      </c>
      <c r="B99" s="322" t="s">
        <v>125</v>
      </c>
      <c r="C99" s="322"/>
      <c r="D99" s="359"/>
      <c r="E99" s="300">
        <v>5</v>
      </c>
      <c r="F99" s="241" t="s">
        <v>6</v>
      </c>
      <c r="G99" s="174">
        <v>7000</v>
      </c>
      <c r="H99" s="175" t="s">
        <v>319</v>
      </c>
      <c r="I99" s="176">
        <v>1500</v>
      </c>
      <c r="J99" s="177" t="s">
        <v>319</v>
      </c>
      <c r="K99" s="177" t="s">
        <v>319</v>
      </c>
      <c r="L99" s="178" t="s">
        <v>7</v>
      </c>
      <c r="M99" s="178" t="s">
        <v>7</v>
      </c>
      <c r="N99" s="177"/>
    </row>
    <row r="100" spans="1:14" s="305" customFormat="1" ht="14.25" customHeight="1" x14ac:dyDescent="0.2">
      <c r="A100" s="488" t="s">
        <v>20</v>
      </c>
      <c r="B100" s="488"/>
      <c r="C100" s="488"/>
      <c r="D100" s="488"/>
      <c r="E100" s="488"/>
      <c r="F100" s="488"/>
      <c r="G100" s="197"/>
      <c r="H100" s="197"/>
      <c r="I100" s="197"/>
      <c r="J100" s="197"/>
      <c r="K100" s="197"/>
      <c r="L100" s="198"/>
      <c r="M100" s="198"/>
      <c r="N100" s="197"/>
    </row>
    <row r="101" spans="1:14" s="320" customFormat="1" ht="15" customHeight="1" x14ac:dyDescent="0.2">
      <c r="A101" s="306">
        <v>7</v>
      </c>
      <c r="B101" s="342" t="s">
        <v>126</v>
      </c>
      <c r="C101" s="355"/>
      <c r="D101" s="356"/>
      <c r="E101" s="204"/>
      <c r="F101" s="204"/>
      <c r="G101" s="199"/>
      <c r="H101" s="200"/>
      <c r="I101" s="201"/>
      <c r="J101" s="200"/>
      <c r="K101" s="200"/>
      <c r="L101" s="204"/>
      <c r="M101" s="204"/>
      <c r="N101" s="200"/>
    </row>
    <row r="102" spans="1:14" ht="15.75" customHeight="1" x14ac:dyDescent="0.2">
      <c r="A102" s="314">
        <v>7.1</v>
      </c>
      <c r="B102" s="322" t="s">
        <v>127</v>
      </c>
      <c r="C102" s="322"/>
      <c r="D102" s="323"/>
      <c r="E102" s="300">
        <v>13</v>
      </c>
      <c r="F102" s="241" t="s">
        <v>34</v>
      </c>
      <c r="G102" s="170">
        <v>5700</v>
      </c>
      <c r="H102" s="170">
        <f t="shared" ref="H102:H107" si="24">G102*E102</f>
        <v>74100</v>
      </c>
      <c r="I102" s="171">
        <v>700</v>
      </c>
      <c r="J102" s="171">
        <f t="shared" ref="J102:J107" si="25">I102*E102</f>
        <v>9100</v>
      </c>
      <c r="K102" s="171">
        <f t="shared" ref="K102:K107" si="26">J102+H102</f>
        <v>83200</v>
      </c>
      <c r="L102" s="178" t="s">
        <v>320</v>
      </c>
      <c r="M102" s="173" t="s">
        <v>306</v>
      </c>
      <c r="N102" s="177"/>
    </row>
    <row r="103" spans="1:14" ht="15" customHeight="1" x14ac:dyDescent="0.2">
      <c r="A103" s="314">
        <v>7.2</v>
      </c>
      <c r="B103" s="322" t="s">
        <v>128</v>
      </c>
      <c r="C103" s="322"/>
      <c r="D103" s="323"/>
      <c r="E103" s="300">
        <v>13</v>
      </c>
      <c r="F103" s="241" t="s">
        <v>34</v>
      </c>
      <c r="G103" s="170">
        <v>5700</v>
      </c>
      <c r="H103" s="170">
        <f t="shared" si="24"/>
        <v>74100</v>
      </c>
      <c r="I103" s="171">
        <v>700</v>
      </c>
      <c r="J103" s="171">
        <f t="shared" si="25"/>
        <v>9100</v>
      </c>
      <c r="K103" s="171">
        <f t="shared" si="26"/>
        <v>83200</v>
      </c>
      <c r="L103" s="178" t="s">
        <v>320</v>
      </c>
      <c r="M103" s="173" t="s">
        <v>306</v>
      </c>
      <c r="N103" s="177"/>
    </row>
    <row r="104" spans="1:14" ht="15" customHeight="1" x14ac:dyDescent="0.2">
      <c r="A104" s="314">
        <v>7.3</v>
      </c>
      <c r="B104" s="322" t="s">
        <v>373</v>
      </c>
      <c r="C104" s="322"/>
      <c r="D104" s="323"/>
      <c r="E104" s="300">
        <v>4</v>
      </c>
      <c r="F104" s="241" t="s">
        <v>6</v>
      </c>
      <c r="G104" s="170">
        <v>4500</v>
      </c>
      <c r="H104" s="170">
        <f t="shared" si="24"/>
        <v>18000</v>
      </c>
      <c r="I104" s="171">
        <v>700</v>
      </c>
      <c r="J104" s="171">
        <f t="shared" si="25"/>
        <v>2800</v>
      </c>
      <c r="K104" s="171">
        <f t="shared" si="26"/>
        <v>20800</v>
      </c>
      <c r="L104" s="178" t="s">
        <v>320</v>
      </c>
      <c r="M104" s="173" t="s">
        <v>306</v>
      </c>
      <c r="N104" s="177"/>
    </row>
    <row r="105" spans="1:14" ht="15" customHeight="1" x14ac:dyDescent="0.2">
      <c r="A105" s="314">
        <v>7.4</v>
      </c>
      <c r="B105" s="322" t="s">
        <v>130</v>
      </c>
      <c r="C105" s="322"/>
      <c r="D105" s="323"/>
      <c r="E105" s="300">
        <v>1</v>
      </c>
      <c r="F105" s="241" t="s">
        <v>4</v>
      </c>
      <c r="G105" s="170">
        <v>12000</v>
      </c>
      <c r="H105" s="170">
        <f t="shared" si="24"/>
        <v>12000</v>
      </c>
      <c r="I105" s="171">
        <v>5000</v>
      </c>
      <c r="J105" s="171">
        <f t="shared" si="25"/>
        <v>5000</v>
      </c>
      <c r="K105" s="171">
        <f t="shared" si="26"/>
        <v>17000</v>
      </c>
      <c r="L105" s="178" t="s">
        <v>320</v>
      </c>
      <c r="M105" s="173" t="s">
        <v>306</v>
      </c>
      <c r="N105" s="177"/>
    </row>
    <row r="106" spans="1:14" ht="15" customHeight="1" x14ac:dyDescent="0.2">
      <c r="A106" s="314">
        <v>7.5</v>
      </c>
      <c r="B106" s="322" t="s">
        <v>374</v>
      </c>
      <c r="C106" s="322"/>
      <c r="D106" s="323"/>
      <c r="E106" s="300">
        <v>1</v>
      </c>
      <c r="F106" s="241" t="s">
        <v>4</v>
      </c>
      <c r="G106" s="170">
        <v>105000</v>
      </c>
      <c r="H106" s="170">
        <f t="shared" si="24"/>
        <v>105000</v>
      </c>
      <c r="I106" s="171">
        <v>5000</v>
      </c>
      <c r="J106" s="171">
        <f t="shared" si="25"/>
        <v>5000</v>
      </c>
      <c r="K106" s="171">
        <f t="shared" si="26"/>
        <v>110000</v>
      </c>
      <c r="L106" s="178" t="s">
        <v>320</v>
      </c>
      <c r="M106" s="173" t="s">
        <v>306</v>
      </c>
      <c r="N106" s="177"/>
    </row>
    <row r="107" spans="1:14" ht="15" customHeight="1" x14ac:dyDescent="0.2">
      <c r="A107" s="314">
        <v>7.6</v>
      </c>
      <c r="B107" s="322" t="s">
        <v>132</v>
      </c>
      <c r="C107" s="322"/>
      <c r="D107" s="323"/>
      <c r="E107" s="300">
        <v>89</v>
      </c>
      <c r="F107" s="241" t="s">
        <v>6</v>
      </c>
      <c r="G107" s="170">
        <v>24500</v>
      </c>
      <c r="H107" s="170">
        <f t="shared" si="24"/>
        <v>2180500</v>
      </c>
      <c r="I107" s="171">
        <v>1500</v>
      </c>
      <c r="J107" s="171">
        <f t="shared" si="25"/>
        <v>133500</v>
      </c>
      <c r="K107" s="171">
        <f t="shared" si="26"/>
        <v>2314000</v>
      </c>
      <c r="L107" s="178" t="s">
        <v>320</v>
      </c>
      <c r="M107" s="173" t="s">
        <v>306</v>
      </c>
      <c r="N107" s="177"/>
    </row>
    <row r="108" spans="1:14" ht="15" customHeight="1" x14ac:dyDescent="0.2">
      <c r="A108" s="314">
        <v>7.7</v>
      </c>
      <c r="B108" s="322" t="s">
        <v>133</v>
      </c>
      <c r="C108" s="322"/>
      <c r="D108" s="323"/>
      <c r="E108" s="300" t="s">
        <v>7</v>
      </c>
      <c r="F108" s="241" t="s">
        <v>4</v>
      </c>
      <c r="G108" s="174">
        <v>22000</v>
      </c>
      <c r="H108" s="175" t="s">
        <v>35</v>
      </c>
      <c r="I108" s="176">
        <v>1500</v>
      </c>
      <c r="J108" s="177" t="s">
        <v>35</v>
      </c>
      <c r="K108" s="177" t="s">
        <v>35</v>
      </c>
      <c r="L108" s="178" t="s">
        <v>320</v>
      </c>
      <c r="M108" s="173" t="s">
        <v>306</v>
      </c>
      <c r="N108" s="177"/>
    </row>
    <row r="109" spans="1:14" ht="15" customHeight="1" x14ac:dyDescent="0.2">
      <c r="A109" s="314">
        <v>7.8</v>
      </c>
      <c r="B109" s="322" t="s">
        <v>134</v>
      </c>
      <c r="C109" s="322"/>
      <c r="D109" s="323"/>
      <c r="E109" s="300">
        <v>24</v>
      </c>
      <c r="F109" s="241" t="s">
        <v>6</v>
      </c>
      <c r="G109" s="170">
        <v>3200</v>
      </c>
      <c r="H109" s="170">
        <f t="shared" ref="H109" si="27">G109*E109</f>
        <v>76800</v>
      </c>
      <c r="I109" s="171">
        <v>1000</v>
      </c>
      <c r="J109" s="171">
        <f t="shared" ref="J109" si="28">I109*E109</f>
        <v>24000</v>
      </c>
      <c r="K109" s="171">
        <f t="shared" ref="K109" si="29">J109+H109</f>
        <v>100800</v>
      </c>
      <c r="L109" s="178" t="s">
        <v>320</v>
      </c>
      <c r="M109" s="173" t="s">
        <v>306</v>
      </c>
      <c r="N109" s="177"/>
    </row>
    <row r="110" spans="1:14" s="305" customFormat="1" ht="14.25" customHeight="1" x14ac:dyDescent="0.2">
      <c r="A110" s="488" t="s">
        <v>20</v>
      </c>
      <c r="B110" s="488"/>
      <c r="C110" s="488"/>
      <c r="D110" s="488"/>
      <c r="E110" s="488"/>
      <c r="F110" s="488"/>
      <c r="G110" s="197"/>
      <c r="H110" s="197"/>
      <c r="I110" s="197"/>
      <c r="J110" s="197"/>
      <c r="K110" s="197"/>
      <c r="L110" s="198"/>
      <c r="M110" s="198"/>
      <c r="N110" s="197"/>
    </row>
    <row r="111" spans="1:14" s="320" customFormat="1" ht="15" customHeight="1" x14ac:dyDescent="0.2">
      <c r="A111" s="306">
        <v>8</v>
      </c>
      <c r="B111" s="341" t="s">
        <v>135</v>
      </c>
      <c r="C111" s="342"/>
      <c r="D111" s="342"/>
      <c r="E111" s="343"/>
      <c r="F111" s="343"/>
      <c r="G111" s="199"/>
      <c r="H111" s="343"/>
      <c r="I111" s="201"/>
      <c r="J111" s="202"/>
      <c r="K111" s="202"/>
      <c r="L111" s="203"/>
      <c r="M111" s="203"/>
      <c r="N111" s="202"/>
    </row>
    <row r="112" spans="1:14" ht="25.5" customHeight="1" x14ac:dyDescent="0.2">
      <c r="A112" s="362">
        <v>8.1</v>
      </c>
      <c r="B112" s="487" t="s">
        <v>375</v>
      </c>
      <c r="C112" s="487"/>
      <c r="D112" s="487"/>
      <c r="E112" s="300">
        <v>1</v>
      </c>
      <c r="F112" s="241" t="s">
        <v>4</v>
      </c>
      <c r="G112" s="170">
        <v>1070000</v>
      </c>
      <c r="H112" s="170">
        <f t="shared" ref="H112:H118" si="30">G112*E112</f>
        <v>1070000</v>
      </c>
      <c r="I112" s="171">
        <v>25000</v>
      </c>
      <c r="J112" s="171">
        <f t="shared" ref="J112:J118" si="31">I112*E112</f>
        <v>25000</v>
      </c>
      <c r="K112" s="171">
        <f t="shared" ref="K112:K118" si="32">J112+H112</f>
        <v>1095000</v>
      </c>
      <c r="L112" s="172" t="s">
        <v>321</v>
      </c>
      <c r="M112" s="178" t="s">
        <v>322</v>
      </c>
      <c r="N112" s="177"/>
    </row>
    <row r="113" spans="1:14" ht="15" customHeight="1" x14ac:dyDescent="0.2">
      <c r="A113" s="362">
        <v>8.1999999999999993</v>
      </c>
      <c r="B113" s="298" t="s">
        <v>137</v>
      </c>
      <c r="C113" s="301"/>
      <c r="D113" s="302"/>
      <c r="E113" s="300">
        <v>2</v>
      </c>
      <c r="F113" s="241" t="s">
        <v>6</v>
      </c>
      <c r="G113" s="170">
        <v>8500</v>
      </c>
      <c r="H113" s="170">
        <f t="shared" si="30"/>
        <v>17000</v>
      </c>
      <c r="I113" s="171">
        <v>1000</v>
      </c>
      <c r="J113" s="171">
        <f t="shared" si="31"/>
        <v>2000</v>
      </c>
      <c r="K113" s="171">
        <f t="shared" si="32"/>
        <v>19000</v>
      </c>
      <c r="L113" s="178" t="s">
        <v>300</v>
      </c>
      <c r="M113" s="178" t="s">
        <v>317</v>
      </c>
      <c r="N113" s="177"/>
    </row>
    <row r="114" spans="1:14" ht="15" customHeight="1" x14ac:dyDescent="0.2">
      <c r="A114" s="362">
        <v>8.3000000000000007</v>
      </c>
      <c r="B114" s="298" t="s">
        <v>16</v>
      </c>
      <c r="C114" s="301"/>
      <c r="D114" s="302"/>
      <c r="E114" s="300">
        <v>2</v>
      </c>
      <c r="F114" s="241" t="s">
        <v>6</v>
      </c>
      <c r="G114" s="170">
        <v>10000</v>
      </c>
      <c r="H114" s="170">
        <f t="shared" si="30"/>
        <v>20000</v>
      </c>
      <c r="I114" s="171">
        <v>2000</v>
      </c>
      <c r="J114" s="171">
        <f t="shared" si="31"/>
        <v>4000</v>
      </c>
      <c r="K114" s="171">
        <f t="shared" si="32"/>
        <v>24000</v>
      </c>
      <c r="L114" s="178"/>
      <c r="M114" s="178"/>
      <c r="N114" s="177"/>
    </row>
    <row r="115" spans="1:14" ht="15" customHeight="1" x14ac:dyDescent="0.2">
      <c r="A115" s="362">
        <v>8.4</v>
      </c>
      <c r="B115" s="298" t="s">
        <v>376</v>
      </c>
      <c r="C115" s="301"/>
      <c r="D115" s="302"/>
      <c r="E115" s="300">
        <v>1</v>
      </c>
      <c r="F115" s="241" t="s">
        <v>4</v>
      </c>
      <c r="G115" s="170">
        <v>24000</v>
      </c>
      <c r="H115" s="170">
        <f t="shared" si="30"/>
        <v>24000</v>
      </c>
      <c r="I115" s="171">
        <v>3000</v>
      </c>
      <c r="J115" s="171">
        <f t="shared" si="31"/>
        <v>3000</v>
      </c>
      <c r="K115" s="171">
        <f t="shared" si="32"/>
        <v>27000</v>
      </c>
      <c r="L115" s="178" t="s">
        <v>298</v>
      </c>
      <c r="M115" s="178" t="s">
        <v>323</v>
      </c>
      <c r="N115" s="177"/>
    </row>
    <row r="116" spans="1:14" ht="15" customHeight="1" x14ac:dyDescent="0.2">
      <c r="A116" s="362">
        <v>8.5</v>
      </c>
      <c r="B116" s="298" t="s">
        <v>139</v>
      </c>
      <c r="C116" s="301"/>
      <c r="D116" s="302"/>
      <c r="E116" s="300">
        <v>1</v>
      </c>
      <c r="F116" s="300" t="s">
        <v>18</v>
      </c>
      <c r="G116" s="170">
        <v>10000</v>
      </c>
      <c r="H116" s="170">
        <f t="shared" si="30"/>
        <v>10000</v>
      </c>
      <c r="I116" s="171">
        <v>2500</v>
      </c>
      <c r="J116" s="171">
        <f t="shared" si="31"/>
        <v>2500</v>
      </c>
      <c r="K116" s="171">
        <f t="shared" si="32"/>
        <v>12500</v>
      </c>
      <c r="L116" s="178" t="s">
        <v>300</v>
      </c>
      <c r="M116" s="178" t="s">
        <v>324</v>
      </c>
      <c r="N116" s="177"/>
    </row>
    <row r="117" spans="1:14" ht="18.75" customHeight="1" x14ac:dyDescent="0.2">
      <c r="A117" s="362">
        <v>8.6</v>
      </c>
      <c r="B117" s="487" t="s">
        <v>377</v>
      </c>
      <c r="C117" s="489"/>
      <c r="D117" s="489"/>
      <c r="E117" s="300">
        <v>1</v>
      </c>
      <c r="F117" s="300" t="s">
        <v>18</v>
      </c>
      <c r="G117" s="170">
        <v>15000</v>
      </c>
      <c r="H117" s="170">
        <f t="shared" si="30"/>
        <v>15000</v>
      </c>
      <c r="I117" s="171">
        <v>3000</v>
      </c>
      <c r="J117" s="171">
        <f t="shared" si="31"/>
        <v>3000</v>
      </c>
      <c r="K117" s="171">
        <f t="shared" si="32"/>
        <v>18000</v>
      </c>
      <c r="L117" s="178" t="s">
        <v>300</v>
      </c>
      <c r="M117" s="178" t="s">
        <v>325</v>
      </c>
      <c r="N117" s="177"/>
    </row>
    <row r="118" spans="1:14" ht="15" customHeight="1" x14ac:dyDescent="0.2">
      <c r="A118" s="362">
        <v>8.6999999999999993</v>
      </c>
      <c r="B118" s="298" t="s">
        <v>142</v>
      </c>
      <c r="C118" s="301"/>
      <c r="D118" s="302"/>
      <c r="E118" s="300">
        <v>1</v>
      </c>
      <c r="F118" s="300" t="s">
        <v>18</v>
      </c>
      <c r="G118" s="170">
        <v>0</v>
      </c>
      <c r="H118" s="170">
        <f t="shared" si="30"/>
        <v>0</v>
      </c>
      <c r="I118" s="171">
        <v>20000</v>
      </c>
      <c r="J118" s="171">
        <f t="shared" si="31"/>
        <v>20000</v>
      </c>
      <c r="K118" s="171">
        <f t="shared" si="32"/>
        <v>20000</v>
      </c>
      <c r="L118" s="178"/>
      <c r="M118" s="178"/>
      <c r="N118" s="177"/>
    </row>
    <row r="119" spans="1:14" s="305" customFormat="1" ht="14.25" customHeight="1" x14ac:dyDescent="0.2">
      <c r="A119" s="488" t="s">
        <v>20</v>
      </c>
      <c r="B119" s="488"/>
      <c r="C119" s="488"/>
      <c r="D119" s="488"/>
      <c r="E119" s="488"/>
      <c r="F119" s="488"/>
      <c r="G119" s="197"/>
      <c r="H119" s="197"/>
      <c r="I119" s="197"/>
      <c r="J119" s="197"/>
      <c r="K119" s="197"/>
      <c r="L119" s="198"/>
      <c r="M119" s="198"/>
      <c r="N119" s="197"/>
    </row>
    <row r="120" spans="1:14" s="320" customFormat="1" ht="15" customHeight="1" x14ac:dyDescent="0.2">
      <c r="A120" s="306">
        <v>9</v>
      </c>
      <c r="B120" s="341" t="s">
        <v>143</v>
      </c>
      <c r="C120" s="342"/>
      <c r="D120" s="346"/>
      <c r="E120" s="204"/>
      <c r="F120" s="204"/>
      <c r="G120" s="199"/>
      <c r="H120" s="204"/>
      <c r="I120" s="201"/>
      <c r="J120" s="202"/>
      <c r="K120" s="202"/>
      <c r="L120" s="203"/>
      <c r="M120" s="203"/>
      <c r="N120" s="202"/>
    </row>
    <row r="121" spans="1:14" s="348" customFormat="1" ht="15" customHeight="1" x14ac:dyDescent="0.2">
      <c r="A121" s="362">
        <v>9.1</v>
      </c>
      <c r="B121" s="298" t="s">
        <v>144</v>
      </c>
      <c r="C121" s="299"/>
      <c r="D121" s="299"/>
      <c r="E121" s="300">
        <v>4</v>
      </c>
      <c r="F121" s="300" t="s">
        <v>58</v>
      </c>
      <c r="G121" s="170">
        <v>12500</v>
      </c>
      <c r="H121" s="170">
        <f t="shared" ref="H121:H123" si="33">G121*E121</f>
        <v>50000</v>
      </c>
      <c r="I121" s="171">
        <v>1000</v>
      </c>
      <c r="J121" s="171">
        <f t="shared" ref="J121:J123" si="34">I121*E121</f>
        <v>4000</v>
      </c>
      <c r="K121" s="171">
        <f t="shared" ref="K121:K123" si="35">J121+H121</f>
        <v>54000</v>
      </c>
      <c r="L121" s="178" t="s">
        <v>300</v>
      </c>
      <c r="M121" s="178" t="s">
        <v>326</v>
      </c>
      <c r="N121" s="177"/>
    </row>
    <row r="122" spans="1:14" s="348" customFormat="1" ht="15" customHeight="1" x14ac:dyDescent="0.2">
      <c r="A122" s="362">
        <v>9.1999999999999993</v>
      </c>
      <c r="B122" s="298" t="s">
        <v>145</v>
      </c>
      <c r="C122" s="299"/>
      <c r="D122" s="299"/>
      <c r="E122" s="300">
        <v>4</v>
      </c>
      <c r="F122" s="300" t="s">
        <v>58</v>
      </c>
      <c r="G122" s="170">
        <v>9500</v>
      </c>
      <c r="H122" s="170">
        <f t="shared" si="33"/>
        <v>38000</v>
      </c>
      <c r="I122" s="171">
        <v>1000</v>
      </c>
      <c r="J122" s="171">
        <f t="shared" si="34"/>
        <v>4000</v>
      </c>
      <c r="K122" s="171">
        <f t="shared" si="35"/>
        <v>42000</v>
      </c>
      <c r="L122" s="178" t="s">
        <v>300</v>
      </c>
      <c r="M122" s="178" t="s">
        <v>326</v>
      </c>
      <c r="N122" s="177"/>
    </row>
    <row r="123" spans="1:14" s="348" customFormat="1" ht="15" customHeight="1" x14ac:dyDescent="0.2">
      <c r="A123" s="362">
        <v>9.3000000000000007</v>
      </c>
      <c r="B123" s="298" t="s">
        <v>146</v>
      </c>
      <c r="C123" s="299"/>
      <c r="D123" s="299"/>
      <c r="E123" s="300">
        <v>4</v>
      </c>
      <c r="F123" s="300" t="s">
        <v>58</v>
      </c>
      <c r="G123" s="170">
        <v>2000</v>
      </c>
      <c r="H123" s="170">
        <f t="shared" si="33"/>
        <v>8000</v>
      </c>
      <c r="I123" s="171">
        <v>1000</v>
      </c>
      <c r="J123" s="171">
        <f t="shared" si="34"/>
        <v>4000</v>
      </c>
      <c r="K123" s="171">
        <f t="shared" si="35"/>
        <v>12000</v>
      </c>
      <c r="L123" s="178" t="s">
        <v>300</v>
      </c>
      <c r="M123" s="178" t="s">
        <v>326</v>
      </c>
      <c r="N123" s="177"/>
    </row>
    <row r="124" spans="1:14" s="305" customFormat="1" ht="14.25" customHeight="1" x14ac:dyDescent="0.2">
      <c r="A124" s="488" t="s">
        <v>20</v>
      </c>
      <c r="B124" s="488"/>
      <c r="C124" s="488"/>
      <c r="D124" s="488"/>
      <c r="E124" s="488"/>
      <c r="F124" s="488"/>
      <c r="G124" s="197"/>
      <c r="H124" s="197"/>
      <c r="I124" s="197"/>
      <c r="J124" s="197"/>
      <c r="K124" s="197"/>
      <c r="L124" s="198"/>
      <c r="M124" s="198"/>
      <c r="N124" s="197"/>
    </row>
    <row r="125" spans="1:14" s="371" customFormat="1" ht="15" customHeight="1" x14ac:dyDescent="0.2">
      <c r="A125" s="363">
        <v>10</v>
      </c>
      <c r="B125" s="364" t="s">
        <v>147</v>
      </c>
      <c r="C125" s="365"/>
      <c r="D125" s="366"/>
      <c r="E125" s="367"/>
      <c r="F125" s="367"/>
      <c r="G125" s="199"/>
      <c r="H125" s="367"/>
      <c r="I125" s="368"/>
      <c r="J125" s="367"/>
      <c r="K125" s="369"/>
      <c r="L125" s="370"/>
      <c r="M125" s="370"/>
      <c r="N125" s="369"/>
    </row>
    <row r="126" spans="1:14" s="373" customFormat="1" ht="15" customHeight="1" x14ac:dyDescent="0.2">
      <c r="A126" s="335">
        <v>10.1</v>
      </c>
      <c r="B126" s="327" t="s">
        <v>378</v>
      </c>
      <c r="C126" s="327"/>
      <c r="D126" s="327"/>
      <c r="E126" s="372">
        <v>1</v>
      </c>
      <c r="F126" s="337" t="s">
        <v>4</v>
      </c>
      <c r="G126" s="174">
        <v>175000</v>
      </c>
      <c r="H126" s="175" t="s">
        <v>35</v>
      </c>
      <c r="I126" s="176">
        <v>5000</v>
      </c>
      <c r="J126" s="177" t="s">
        <v>35</v>
      </c>
      <c r="K126" s="177" t="s">
        <v>35</v>
      </c>
      <c r="L126" s="178" t="s">
        <v>327</v>
      </c>
      <c r="M126" s="178" t="s">
        <v>303</v>
      </c>
      <c r="N126" s="177"/>
    </row>
    <row r="127" spans="1:14" s="373" customFormat="1" ht="15" customHeight="1" x14ac:dyDescent="0.2">
      <c r="A127" s="335">
        <v>10.199999999999999</v>
      </c>
      <c r="B127" s="327" t="s">
        <v>379</v>
      </c>
      <c r="C127" s="327"/>
      <c r="D127" s="327"/>
      <c r="E127" s="372">
        <v>1</v>
      </c>
      <c r="F127" s="337" t="s">
        <v>4</v>
      </c>
      <c r="G127" s="174">
        <v>175000</v>
      </c>
      <c r="H127" s="175" t="s">
        <v>35</v>
      </c>
      <c r="I127" s="176">
        <v>5000</v>
      </c>
      <c r="J127" s="177" t="s">
        <v>35</v>
      </c>
      <c r="K127" s="177" t="s">
        <v>35</v>
      </c>
      <c r="L127" s="178" t="s">
        <v>327</v>
      </c>
      <c r="M127" s="178" t="s">
        <v>303</v>
      </c>
      <c r="N127" s="177"/>
    </row>
    <row r="128" spans="1:14" s="373" customFormat="1" ht="27" customHeight="1" x14ac:dyDescent="0.2">
      <c r="A128" s="335">
        <v>10.3</v>
      </c>
      <c r="B128" s="493" t="s">
        <v>150</v>
      </c>
      <c r="C128" s="493"/>
      <c r="D128" s="493"/>
      <c r="E128" s="336">
        <v>2</v>
      </c>
      <c r="F128" s="337" t="s">
        <v>58</v>
      </c>
      <c r="G128" s="174">
        <v>0</v>
      </c>
      <c r="H128" s="175" t="s">
        <v>35</v>
      </c>
      <c r="I128" s="176">
        <v>15000</v>
      </c>
      <c r="J128" s="177" t="s">
        <v>35</v>
      </c>
      <c r="K128" s="177" t="s">
        <v>35</v>
      </c>
      <c r="L128" s="178" t="s">
        <v>327</v>
      </c>
      <c r="M128" s="178" t="s">
        <v>303</v>
      </c>
      <c r="N128" s="177"/>
    </row>
    <row r="129" spans="1:14" s="373" customFormat="1" ht="15" customHeight="1" x14ac:dyDescent="0.2">
      <c r="A129" s="335">
        <v>10.4</v>
      </c>
      <c r="B129" s="318" t="s">
        <v>151</v>
      </c>
      <c r="C129" s="374"/>
      <c r="D129" s="374"/>
      <c r="E129" s="336">
        <v>1</v>
      </c>
      <c r="F129" s="337" t="s">
        <v>18</v>
      </c>
      <c r="G129" s="174">
        <v>175000</v>
      </c>
      <c r="H129" s="175" t="s">
        <v>35</v>
      </c>
      <c r="I129" s="176">
        <v>25000</v>
      </c>
      <c r="J129" s="177" t="s">
        <v>35</v>
      </c>
      <c r="K129" s="177" t="s">
        <v>35</v>
      </c>
      <c r="L129" s="178" t="s">
        <v>327</v>
      </c>
      <c r="M129" s="178" t="s">
        <v>303</v>
      </c>
      <c r="N129" s="177"/>
    </row>
    <row r="130" spans="1:14" s="373" customFormat="1" ht="25.5" customHeight="1" x14ac:dyDescent="0.2">
      <c r="A130" s="335">
        <v>10.5</v>
      </c>
      <c r="B130" s="495" t="s">
        <v>152</v>
      </c>
      <c r="C130" s="495"/>
      <c r="D130" s="495"/>
      <c r="E130" s="336">
        <v>1</v>
      </c>
      <c r="F130" s="337" t="s">
        <v>4</v>
      </c>
      <c r="G130" s="175">
        <v>0</v>
      </c>
      <c r="H130" s="175" t="s">
        <v>35</v>
      </c>
      <c r="I130" s="176">
        <v>100000</v>
      </c>
      <c r="J130" s="177" t="s">
        <v>35</v>
      </c>
      <c r="K130" s="177" t="s">
        <v>35</v>
      </c>
      <c r="L130" s="178" t="s">
        <v>327</v>
      </c>
      <c r="M130" s="178" t="s">
        <v>303</v>
      </c>
      <c r="N130" s="177"/>
    </row>
    <row r="131" spans="1:14" s="373" customFormat="1" ht="25.5" customHeight="1" x14ac:dyDescent="0.2">
      <c r="A131" s="335">
        <v>10.6</v>
      </c>
      <c r="B131" s="496" t="s">
        <v>153</v>
      </c>
      <c r="C131" s="496"/>
      <c r="D131" s="496"/>
      <c r="E131" s="300">
        <v>1</v>
      </c>
      <c r="F131" s="241" t="s">
        <v>4</v>
      </c>
      <c r="G131" s="192">
        <v>75000</v>
      </c>
      <c r="H131" s="175" t="s">
        <v>35</v>
      </c>
      <c r="I131" s="176">
        <v>15000</v>
      </c>
      <c r="J131" s="177" t="s">
        <v>35</v>
      </c>
      <c r="K131" s="177" t="s">
        <v>35</v>
      </c>
      <c r="L131" s="178" t="s">
        <v>327</v>
      </c>
      <c r="M131" s="178" t="s">
        <v>303</v>
      </c>
      <c r="N131" s="177"/>
    </row>
    <row r="132" spans="1:14" s="373" customFormat="1" ht="15" customHeight="1" x14ac:dyDescent="0.2">
      <c r="A132" s="335">
        <v>10.7</v>
      </c>
      <c r="B132" s="298" t="s">
        <v>380</v>
      </c>
      <c r="C132" s="299"/>
      <c r="D132" s="299"/>
      <c r="E132" s="300">
        <v>1</v>
      </c>
      <c r="F132" s="241" t="s">
        <v>4</v>
      </c>
      <c r="G132" s="193">
        <v>75000</v>
      </c>
      <c r="H132" s="175" t="s">
        <v>35</v>
      </c>
      <c r="I132" s="176">
        <v>10000</v>
      </c>
      <c r="J132" s="177" t="s">
        <v>35</v>
      </c>
      <c r="K132" s="177" t="s">
        <v>35</v>
      </c>
      <c r="L132" s="178" t="s">
        <v>327</v>
      </c>
      <c r="M132" s="178" t="s">
        <v>303</v>
      </c>
      <c r="N132" s="177"/>
    </row>
    <row r="133" spans="1:14" s="373" customFormat="1" ht="15" customHeight="1" x14ac:dyDescent="0.2">
      <c r="A133" s="335">
        <v>10.8</v>
      </c>
      <c r="B133" s="298" t="s">
        <v>381</v>
      </c>
      <c r="C133" s="301"/>
      <c r="D133" s="302"/>
      <c r="E133" s="300">
        <v>1</v>
      </c>
      <c r="F133" s="241" t="s">
        <v>4</v>
      </c>
      <c r="G133" s="193">
        <v>75000</v>
      </c>
      <c r="H133" s="175" t="s">
        <v>35</v>
      </c>
      <c r="I133" s="176">
        <v>10000</v>
      </c>
      <c r="J133" s="177" t="s">
        <v>35</v>
      </c>
      <c r="K133" s="177" t="s">
        <v>35</v>
      </c>
      <c r="L133" s="178" t="s">
        <v>327</v>
      </c>
      <c r="M133" s="178" t="s">
        <v>303</v>
      </c>
      <c r="N133" s="177"/>
    </row>
    <row r="134" spans="1:14" s="373" customFormat="1" ht="15" customHeight="1" x14ac:dyDescent="0.2">
      <c r="A134" s="335">
        <v>10.9</v>
      </c>
      <c r="B134" s="298" t="s">
        <v>156</v>
      </c>
      <c r="C134" s="301"/>
      <c r="D134" s="302"/>
      <c r="E134" s="300">
        <v>1</v>
      </c>
      <c r="F134" s="241" t="s">
        <v>4</v>
      </c>
      <c r="G134" s="193">
        <v>75000</v>
      </c>
      <c r="H134" s="175" t="s">
        <v>35</v>
      </c>
      <c r="I134" s="176">
        <v>15000</v>
      </c>
      <c r="J134" s="177" t="s">
        <v>35</v>
      </c>
      <c r="K134" s="177" t="s">
        <v>35</v>
      </c>
      <c r="L134" s="178" t="s">
        <v>327</v>
      </c>
      <c r="M134" s="178" t="s">
        <v>303</v>
      </c>
      <c r="N134" s="177"/>
    </row>
    <row r="135" spans="1:14" s="373" customFormat="1" ht="42.75" customHeight="1" x14ac:dyDescent="0.2">
      <c r="A135" s="375">
        <v>10.1</v>
      </c>
      <c r="B135" s="497" t="s">
        <v>382</v>
      </c>
      <c r="C135" s="497"/>
      <c r="D135" s="497"/>
      <c r="E135" s="300">
        <v>1</v>
      </c>
      <c r="F135" s="184" t="s">
        <v>18</v>
      </c>
      <c r="G135" s="175">
        <v>100000</v>
      </c>
      <c r="H135" s="175" t="s">
        <v>35</v>
      </c>
      <c r="I135" s="176">
        <v>45000</v>
      </c>
      <c r="J135" s="177" t="s">
        <v>35</v>
      </c>
      <c r="K135" s="177" t="s">
        <v>35</v>
      </c>
      <c r="L135" s="178" t="s">
        <v>327</v>
      </c>
      <c r="M135" s="178" t="s">
        <v>303</v>
      </c>
      <c r="N135" s="177"/>
    </row>
    <row r="136" spans="1:14" s="373" customFormat="1" ht="37.5" customHeight="1" x14ac:dyDescent="0.2">
      <c r="A136" s="375">
        <v>10.11</v>
      </c>
      <c r="B136" s="497" t="s">
        <v>157</v>
      </c>
      <c r="C136" s="497"/>
      <c r="D136" s="497"/>
      <c r="E136" s="300">
        <v>1</v>
      </c>
      <c r="F136" s="184" t="s">
        <v>18</v>
      </c>
      <c r="G136" s="175">
        <v>100000</v>
      </c>
      <c r="H136" s="175" t="s">
        <v>35</v>
      </c>
      <c r="I136" s="176">
        <v>45000</v>
      </c>
      <c r="J136" s="177" t="s">
        <v>35</v>
      </c>
      <c r="K136" s="177" t="s">
        <v>35</v>
      </c>
      <c r="L136" s="178" t="s">
        <v>327</v>
      </c>
      <c r="M136" s="178" t="s">
        <v>303</v>
      </c>
      <c r="N136" s="177"/>
    </row>
    <row r="137" spans="1:14" s="373" customFormat="1" ht="42" customHeight="1" x14ac:dyDescent="0.2">
      <c r="A137" s="375">
        <v>10.119999999999999</v>
      </c>
      <c r="B137" s="497" t="s">
        <v>158</v>
      </c>
      <c r="C137" s="497"/>
      <c r="D137" s="497"/>
      <c r="E137" s="300">
        <v>1</v>
      </c>
      <c r="F137" s="184" t="s">
        <v>18</v>
      </c>
      <c r="G137" s="175">
        <v>100000</v>
      </c>
      <c r="H137" s="175" t="s">
        <v>35</v>
      </c>
      <c r="I137" s="176">
        <v>50000</v>
      </c>
      <c r="J137" s="177" t="s">
        <v>35</v>
      </c>
      <c r="K137" s="177" t="s">
        <v>35</v>
      </c>
      <c r="L137" s="178" t="s">
        <v>327</v>
      </c>
      <c r="M137" s="178" t="s">
        <v>303</v>
      </c>
      <c r="N137" s="177"/>
    </row>
    <row r="138" spans="1:14" s="373" customFormat="1" ht="15" customHeight="1" x14ac:dyDescent="0.2">
      <c r="A138" s="375">
        <v>10.130000000000001</v>
      </c>
      <c r="B138" s="299" t="s">
        <v>159</v>
      </c>
      <c r="C138" s="299"/>
      <c r="D138" s="299"/>
      <c r="E138" s="300">
        <v>1</v>
      </c>
      <c r="F138" s="241" t="s">
        <v>18</v>
      </c>
      <c r="G138" s="175">
        <v>275000</v>
      </c>
      <c r="H138" s="175" t="s">
        <v>35</v>
      </c>
      <c r="I138" s="176">
        <v>75000</v>
      </c>
      <c r="J138" s="177" t="s">
        <v>35</v>
      </c>
      <c r="K138" s="177" t="s">
        <v>35</v>
      </c>
      <c r="L138" s="178" t="s">
        <v>327</v>
      </c>
      <c r="M138" s="178" t="s">
        <v>303</v>
      </c>
      <c r="N138" s="177"/>
    </row>
    <row r="139" spans="1:14" s="305" customFormat="1" ht="14.25" customHeight="1" x14ac:dyDescent="0.2">
      <c r="A139" s="488" t="s">
        <v>20</v>
      </c>
      <c r="B139" s="488"/>
      <c r="C139" s="488"/>
      <c r="D139" s="488"/>
      <c r="E139" s="488"/>
      <c r="F139" s="488"/>
      <c r="G139" s="197"/>
      <c r="H139" s="197"/>
      <c r="I139" s="197"/>
      <c r="J139" s="197"/>
      <c r="K139" s="197"/>
      <c r="L139" s="198"/>
      <c r="M139" s="198"/>
      <c r="N139" s="197"/>
    </row>
    <row r="140" spans="1:14" s="382" customFormat="1" ht="14.45" customHeight="1" x14ac:dyDescent="0.2">
      <c r="A140" s="376">
        <v>11</v>
      </c>
      <c r="B140" s="377" t="s">
        <v>160</v>
      </c>
      <c r="C140" s="310"/>
      <c r="D140" s="309"/>
      <c r="E140" s="378"/>
      <c r="F140" s="378"/>
      <c r="G140" s="378"/>
      <c r="H140" s="378"/>
      <c r="I140" s="378"/>
      <c r="J140" s="379"/>
      <c r="K140" s="380"/>
      <c r="L140" s="381"/>
      <c r="M140" s="381"/>
      <c r="N140" s="380"/>
    </row>
    <row r="141" spans="1:14" ht="15" customHeight="1" x14ac:dyDescent="0.2">
      <c r="A141" s="383">
        <v>11.1</v>
      </c>
      <c r="B141" s="384" t="s">
        <v>161</v>
      </c>
      <c r="C141" s="385"/>
      <c r="D141" s="299"/>
      <c r="E141" s="184"/>
      <c r="F141" s="184"/>
      <c r="G141" s="174"/>
      <c r="H141" s="180"/>
      <c r="I141" s="176"/>
      <c r="J141" s="188"/>
      <c r="K141" s="188"/>
      <c r="L141" s="195"/>
      <c r="M141" s="195"/>
      <c r="N141" s="188"/>
    </row>
    <row r="142" spans="1:14" ht="42" customHeight="1" x14ac:dyDescent="0.2">
      <c r="A142" s="314" t="s">
        <v>162</v>
      </c>
      <c r="B142" s="487" t="s">
        <v>163</v>
      </c>
      <c r="C142" s="498">
        <v>2</v>
      </c>
      <c r="D142" s="498" t="s">
        <v>6</v>
      </c>
      <c r="E142" s="300">
        <v>2</v>
      </c>
      <c r="F142" s="241" t="s">
        <v>6</v>
      </c>
      <c r="G142" s="170">
        <v>78000</v>
      </c>
      <c r="H142" s="170">
        <f>G142*E142</f>
        <v>156000</v>
      </c>
      <c r="I142" s="171">
        <v>5000</v>
      </c>
      <c r="J142" s="171">
        <f>I142*E142</f>
        <v>10000</v>
      </c>
      <c r="K142" s="171">
        <f>J142+H142</f>
        <v>166000</v>
      </c>
      <c r="L142" s="178" t="s">
        <v>300</v>
      </c>
      <c r="M142" s="178" t="s">
        <v>328</v>
      </c>
      <c r="N142" s="177"/>
    </row>
    <row r="143" spans="1:14" s="285" customFormat="1" x14ac:dyDescent="0.2">
      <c r="A143" s="386">
        <v>11.2</v>
      </c>
      <c r="B143" s="275" t="s">
        <v>164</v>
      </c>
      <c r="C143" s="275"/>
      <c r="D143" s="275"/>
      <c r="E143" s="275"/>
      <c r="F143" s="275"/>
      <c r="G143" s="275"/>
      <c r="H143" s="275"/>
      <c r="I143" s="275"/>
      <c r="J143" s="275"/>
      <c r="K143" s="275"/>
      <c r="L143" s="276"/>
      <c r="M143" s="276"/>
      <c r="N143" s="275"/>
    </row>
    <row r="144" spans="1:14" ht="15" customHeight="1" x14ac:dyDescent="0.2">
      <c r="A144" s="375" t="s">
        <v>165</v>
      </c>
      <c r="B144" s="298" t="s">
        <v>119</v>
      </c>
      <c r="C144" s="301"/>
      <c r="D144" s="302"/>
      <c r="E144" s="300" t="s">
        <v>7</v>
      </c>
      <c r="F144" s="241" t="s">
        <v>34</v>
      </c>
      <c r="G144" s="194">
        <v>4500</v>
      </c>
      <c r="H144" s="194" t="s">
        <v>35</v>
      </c>
      <c r="I144" s="176">
        <v>800</v>
      </c>
      <c r="J144" s="177" t="s">
        <v>35</v>
      </c>
      <c r="K144" s="177" t="s">
        <v>35</v>
      </c>
      <c r="L144" s="178" t="s">
        <v>300</v>
      </c>
      <c r="M144" s="178" t="s">
        <v>329</v>
      </c>
      <c r="N144" s="177"/>
    </row>
    <row r="145" spans="1:14" ht="15" customHeight="1" x14ac:dyDescent="0.2">
      <c r="A145" s="375" t="s">
        <v>166</v>
      </c>
      <c r="B145" s="298" t="s">
        <v>121</v>
      </c>
      <c r="C145" s="301"/>
      <c r="D145" s="302"/>
      <c r="E145" s="300" t="s">
        <v>7</v>
      </c>
      <c r="F145" s="241" t="s">
        <v>34</v>
      </c>
      <c r="G145" s="194">
        <v>3500</v>
      </c>
      <c r="H145" s="194" t="s">
        <v>35</v>
      </c>
      <c r="I145" s="176">
        <v>800</v>
      </c>
      <c r="J145" s="177" t="s">
        <v>35</v>
      </c>
      <c r="K145" s="177" t="s">
        <v>35</v>
      </c>
      <c r="L145" s="178" t="s">
        <v>300</v>
      </c>
      <c r="M145" s="178" t="s">
        <v>329</v>
      </c>
      <c r="N145" s="177"/>
    </row>
    <row r="146" spans="1:14" ht="15" customHeight="1" x14ac:dyDescent="0.2">
      <c r="A146" s="375" t="s">
        <v>167</v>
      </c>
      <c r="B146" s="298" t="s">
        <v>123</v>
      </c>
      <c r="C146" s="301"/>
      <c r="D146" s="302"/>
      <c r="E146" s="300" t="s">
        <v>7</v>
      </c>
      <c r="F146" s="241" t="s">
        <v>34</v>
      </c>
      <c r="G146" s="194">
        <v>3000</v>
      </c>
      <c r="H146" s="194" t="s">
        <v>35</v>
      </c>
      <c r="I146" s="176">
        <v>800</v>
      </c>
      <c r="J146" s="177" t="s">
        <v>35</v>
      </c>
      <c r="K146" s="177" t="s">
        <v>35</v>
      </c>
      <c r="L146" s="178" t="s">
        <v>300</v>
      </c>
      <c r="M146" s="178" t="s">
        <v>329</v>
      </c>
      <c r="N146" s="177"/>
    </row>
    <row r="147" spans="1:14" ht="15" customHeight="1" x14ac:dyDescent="0.2">
      <c r="A147" s="375" t="s">
        <v>168</v>
      </c>
      <c r="B147" s="298" t="s">
        <v>125</v>
      </c>
      <c r="C147" s="301"/>
      <c r="D147" s="302"/>
      <c r="E147" s="300">
        <v>6</v>
      </c>
      <c r="F147" s="241" t="s">
        <v>34</v>
      </c>
      <c r="G147" s="170">
        <v>2200</v>
      </c>
      <c r="H147" s="170">
        <f>G147*E147</f>
        <v>13200</v>
      </c>
      <c r="I147" s="176">
        <v>800</v>
      </c>
      <c r="J147" s="171">
        <f>I147*E147</f>
        <v>4800</v>
      </c>
      <c r="K147" s="171">
        <f>J147+H147</f>
        <v>18000</v>
      </c>
      <c r="L147" s="178" t="s">
        <v>300</v>
      </c>
      <c r="M147" s="178" t="s">
        <v>329</v>
      </c>
      <c r="N147" s="177"/>
    </row>
    <row r="148" spans="1:14" s="285" customFormat="1" x14ac:dyDescent="0.2">
      <c r="A148" s="386">
        <v>11.3</v>
      </c>
      <c r="B148" s="275" t="s">
        <v>169</v>
      </c>
      <c r="C148" s="275"/>
      <c r="D148" s="275"/>
      <c r="E148" s="275"/>
      <c r="F148" s="275"/>
      <c r="G148" s="275"/>
      <c r="H148" s="275"/>
      <c r="I148" s="275"/>
      <c r="J148" s="275"/>
      <c r="K148" s="275"/>
      <c r="L148" s="276"/>
      <c r="M148" s="276"/>
      <c r="N148" s="275"/>
    </row>
    <row r="149" spans="1:14" ht="15" customHeight="1" x14ac:dyDescent="0.2">
      <c r="A149" s="375" t="s">
        <v>170</v>
      </c>
      <c r="B149" s="298" t="s">
        <v>119</v>
      </c>
      <c r="C149" s="301"/>
      <c r="D149" s="302"/>
      <c r="E149" s="300" t="s">
        <v>7</v>
      </c>
      <c r="F149" s="241" t="s">
        <v>34</v>
      </c>
      <c r="G149" s="194">
        <v>4500</v>
      </c>
      <c r="H149" s="194" t="s">
        <v>35</v>
      </c>
      <c r="I149" s="176">
        <v>800</v>
      </c>
      <c r="J149" s="177" t="s">
        <v>35</v>
      </c>
      <c r="K149" s="177" t="s">
        <v>35</v>
      </c>
      <c r="L149" s="178" t="s">
        <v>300</v>
      </c>
      <c r="M149" s="178" t="s">
        <v>329</v>
      </c>
      <c r="N149" s="177"/>
    </row>
    <row r="150" spans="1:14" ht="15" customHeight="1" x14ac:dyDescent="0.2">
      <c r="A150" s="375" t="s">
        <v>171</v>
      </c>
      <c r="B150" s="298" t="s">
        <v>121</v>
      </c>
      <c r="C150" s="301"/>
      <c r="D150" s="302"/>
      <c r="E150" s="300">
        <v>13</v>
      </c>
      <c r="F150" s="241" t="s">
        <v>34</v>
      </c>
      <c r="G150" s="194">
        <v>3500</v>
      </c>
      <c r="H150" s="170">
        <f t="shared" ref="H150:H152" si="36">G150*E150</f>
        <v>45500</v>
      </c>
      <c r="I150" s="176">
        <v>800</v>
      </c>
      <c r="J150" s="171">
        <f t="shared" ref="J150:J152" si="37">I150*E150</f>
        <v>10400</v>
      </c>
      <c r="K150" s="171">
        <f t="shared" ref="K150:K152" si="38">J150+H150</f>
        <v>55900</v>
      </c>
      <c r="L150" s="178" t="s">
        <v>300</v>
      </c>
      <c r="M150" s="178" t="s">
        <v>329</v>
      </c>
      <c r="N150" s="177"/>
    </row>
    <row r="151" spans="1:14" ht="15" customHeight="1" x14ac:dyDescent="0.2">
      <c r="A151" s="375" t="s">
        <v>172</v>
      </c>
      <c r="B151" s="298" t="s">
        <v>123</v>
      </c>
      <c r="C151" s="301"/>
      <c r="D151" s="302"/>
      <c r="E151" s="300">
        <v>23</v>
      </c>
      <c r="F151" s="241" t="s">
        <v>34</v>
      </c>
      <c r="G151" s="194">
        <v>3000</v>
      </c>
      <c r="H151" s="170">
        <f t="shared" si="36"/>
        <v>69000</v>
      </c>
      <c r="I151" s="176">
        <v>800</v>
      </c>
      <c r="J151" s="171">
        <f t="shared" si="37"/>
        <v>18400</v>
      </c>
      <c r="K151" s="171">
        <f t="shared" si="38"/>
        <v>87400</v>
      </c>
      <c r="L151" s="178" t="s">
        <v>300</v>
      </c>
      <c r="M151" s="178" t="s">
        <v>329</v>
      </c>
      <c r="N151" s="177"/>
    </row>
    <row r="152" spans="1:14" ht="15" customHeight="1" x14ac:dyDescent="0.2">
      <c r="A152" s="375" t="s">
        <v>173</v>
      </c>
      <c r="B152" s="298" t="s">
        <v>125</v>
      </c>
      <c r="C152" s="301"/>
      <c r="D152" s="302"/>
      <c r="E152" s="300">
        <v>12</v>
      </c>
      <c r="F152" s="241" t="s">
        <v>34</v>
      </c>
      <c r="G152" s="170">
        <v>2200</v>
      </c>
      <c r="H152" s="170">
        <f t="shared" si="36"/>
        <v>26400</v>
      </c>
      <c r="I152" s="176">
        <v>800</v>
      </c>
      <c r="J152" s="171">
        <f t="shared" si="37"/>
        <v>9600</v>
      </c>
      <c r="K152" s="171">
        <f t="shared" si="38"/>
        <v>36000</v>
      </c>
      <c r="L152" s="178" t="s">
        <v>300</v>
      </c>
      <c r="M152" s="178" t="s">
        <v>329</v>
      </c>
      <c r="N152" s="177"/>
    </row>
    <row r="153" spans="1:14" s="285" customFormat="1" ht="14.85" customHeight="1" x14ac:dyDescent="0.2">
      <c r="A153" s="321">
        <v>11.4</v>
      </c>
      <c r="B153" s="387" t="s">
        <v>174</v>
      </c>
      <c r="C153" s="387"/>
      <c r="D153" s="387"/>
      <c r="E153" s="191"/>
      <c r="F153" s="191"/>
      <c r="G153" s="388"/>
      <c r="H153" s="388"/>
      <c r="I153" s="389"/>
      <c r="J153" s="388"/>
      <c r="K153" s="388"/>
      <c r="L153" s="390"/>
      <c r="M153" s="390"/>
      <c r="N153" s="388"/>
    </row>
    <row r="154" spans="1:14" s="285" customFormat="1" ht="14.85" customHeight="1" x14ac:dyDescent="0.2">
      <c r="A154" s="386" t="s">
        <v>175</v>
      </c>
      <c r="B154" s="387" t="s">
        <v>176</v>
      </c>
      <c r="C154" s="387"/>
      <c r="D154" s="387"/>
      <c r="E154" s="191"/>
      <c r="F154" s="191"/>
      <c r="G154" s="388"/>
      <c r="H154" s="388"/>
      <c r="I154" s="389"/>
      <c r="J154" s="388"/>
      <c r="K154" s="388"/>
      <c r="L154" s="390"/>
      <c r="M154" s="390"/>
      <c r="N154" s="388"/>
    </row>
    <row r="155" spans="1:14" ht="15" customHeight="1" x14ac:dyDescent="0.2">
      <c r="A155" s="375" t="s">
        <v>177</v>
      </c>
      <c r="B155" s="298" t="s">
        <v>119</v>
      </c>
      <c r="C155" s="301"/>
      <c r="D155" s="302"/>
      <c r="E155" s="300" t="s">
        <v>7</v>
      </c>
      <c r="F155" s="241" t="s">
        <v>4</v>
      </c>
      <c r="G155" s="174">
        <v>25000</v>
      </c>
      <c r="H155" s="194" t="s">
        <v>35</v>
      </c>
      <c r="I155" s="176">
        <v>1000</v>
      </c>
      <c r="J155" s="177" t="s">
        <v>35</v>
      </c>
      <c r="K155" s="177" t="s">
        <v>35</v>
      </c>
      <c r="L155" s="178" t="s">
        <v>300</v>
      </c>
      <c r="M155" s="178" t="s">
        <v>329</v>
      </c>
      <c r="N155" s="177"/>
    </row>
    <row r="156" spans="1:14" ht="15" customHeight="1" x14ac:dyDescent="0.2">
      <c r="A156" s="375" t="s">
        <v>178</v>
      </c>
      <c r="B156" s="298" t="s">
        <v>121</v>
      </c>
      <c r="C156" s="301"/>
      <c r="D156" s="302"/>
      <c r="E156" s="300">
        <v>2</v>
      </c>
      <c r="F156" s="241" t="s">
        <v>6</v>
      </c>
      <c r="G156" s="174">
        <v>18000</v>
      </c>
      <c r="H156" s="170">
        <f t="shared" ref="H156:H158" si="39">G156*E156</f>
        <v>36000</v>
      </c>
      <c r="I156" s="176">
        <v>1000</v>
      </c>
      <c r="J156" s="171">
        <f t="shared" ref="J156:J158" si="40">I156*E156</f>
        <v>2000</v>
      </c>
      <c r="K156" s="171">
        <f t="shared" ref="K156:K158" si="41">J156+H156</f>
        <v>38000</v>
      </c>
      <c r="L156" s="178" t="s">
        <v>300</v>
      </c>
      <c r="M156" s="178" t="s">
        <v>329</v>
      </c>
      <c r="N156" s="177"/>
    </row>
    <row r="157" spans="1:14" ht="15" customHeight="1" x14ac:dyDescent="0.2">
      <c r="A157" s="375" t="s">
        <v>179</v>
      </c>
      <c r="B157" s="298" t="s">
        <v>123</v>
      </c>
      <c r="C157" s="301"/>
      <c r="D157" s="302"/>
      <c r="E157" s="300">
        <v>4</v>
      </c>
      <c r="F157" s="241" t="s">
        <v>6</v>
      </c>
      <c r="G157" s="170">
        <v>10800</v>
      </c>
      <c r="H157" s="170">
        <f t="shared" si="39"/>
        <v>43200</v>
      </c>
      <c r="I157" s="176">
        <v>1000</v>
      </c>
      <c r="J157" s="171">
        <f t="shared" si="40"/>
        <v>4000</v>
      </c>
      <c r="K157" s="171">
        <f t="shared" si="41"/>
        <v>47200</v>
      </c>
      <c r="L157" s="178" t="s">
        <v>300</v>
      </c>
      <c r="M157" s="178" t="s">
        <v>329</v>
      </c>
      <c r="N157" s="177"/>
    </row>
    <row r="158" spans="1:14" ht="15" customHeight="1" x14ac:dyDescent="0.2">
      <c r="A158" s="375" t="s">
        <v>180</v>
      </c>
      <c r="B158" s="298" t="s">
        <v>125</v>
      </c>
      <c r="C158" s="301"/>
      <c r="D158" s="302"/>
      <c r="E158" s="300">
        <f>2+8</f>
        <v>10</v>
      </c>
      <c r="F158" s="241" t="s">
        <v>6</v>
      </c>
      <c r="G158" s="170">
        <v>8500</v>
      </c>
      <c r="H158" s="170">
        <f t="shared" si="39"/>
        <v>85000</v>
      </c>
      <c r="I158" s="176">
        <v>1000</v>
      </c>
      <c r="J158" s="171">
        <f t="shared" si="40"/>
        <v>10000</v>
      </c>
      <c r="K158" s="171">
        <f t="shared" si="41"/>
        <v>95000</v>
      </c>
      <c r="L158" s="178" t="s">
        <v>300</v>
      </c>
      <c r="M158" s="178" t="s">
        <v>329</v>
      </c>
      <c r="N158" s="177"/>
    </row>
    <row r="159" spans="1:14" ht="15" customHeight="1" x14ac:dyDescent="0.2">
      <c r="A159" s="391" t="s">
        <v>181</v>
      </c>
      <c r="B159" s="392" t="s">
        <v>182</v>
      </c>
      <c r="C159" s="392"/>
      <c r="D159" s="392"/>
      <c r="E159" s="392"/>
      <c r="F159" s="392"/>
      <c r="G159" s="392"/>
      <c r="H159" s="392"/>
      <c r="I159" s="392"/>
      <c r="J159" s="392"/>
      <c r="K159" s="392"/>
      <c r="L159" s="393"/>
      <c r="M159" s="393"/>
      <c r="N159" s="392"/>
    </row>
    <row r="160" spans="1:14" ht="15" customHeight="1" x14ac:dyDescent="0.2">
      <c r="A160" s="375" t="s">
        <v>183</v>
      </c>
      <c r="B160" s="298" t="s">
        <v>119</v>
      </c>
      <c r="C160" s="301"/>
      <c r="D160" s="302"/>
      <c r="E160" s="300" t="s">
        <v>7</v>
      </c>
      <c r="F160" s="241" t="s">
        <v>34</v>
      </c>
      <c r="G160" s="194">
        <v>2200</v>
      </c>
      <c r="H160" s="194" t="s">
        <v>35</v>
      </c>
      <c r="I160" s="176">
        <v>140</v>
      </c>
      <c r="J160" s="177" t="s">
        <v>35</v>
      </c>
      <c r="K160" s="177" t="s">
        <v>35</v>
      </c>
      <c r="L160" s="178" t="s">
        <v>330</v>
      </c>
      <c r="M160" s="178" t="s">
        <v>318</v>
      </c>
      <c r="N160" s="177"/>
    </row>
    <row r="161" spans="1:14" ht="15" customHeight="1" x14ac:dyDescent="0.2">
      <c r="A161" s="375" t="s">
        <v>184</v>
      </c>
      <c r="B161" s="298" t="s">
        <v>121</v>
      </c>
      <c r="C161" s="301"/>
      <c r="D161" s="302"/>
      <c r="E161" s="300">
        <v>13</v>
      </c>
      <c r="F161" s="241" t="s">
        <v>34</v>
      </c>
      <c r="G161" s="170">
        <v>1800</v>
      </c>
      <c r="H161" s="170">
        <f t="shared" ref="H161:H163" si="42">G161*E161</f>
        <v>23400</v>
      </c>
      <c r="I161" s="171">
        <v>130</v>
      </c>
      <c r="J161" s="171">
        <f t="shared" ref="J161:J163" si="43">I161*E161</f>
        <v>1690</v>
      </c>
      <c r="K161" s="171">
        <f t="shared" ref="K161:K163" si="44">J161+H161</f>
        <v>25090</v>
      </c>
      <c r="L161" s="178" t="s">
        <v>330</v>
      </c>
      <c r="M161" s="178" t="s">
        <v>318</v>
      </c>
      <c r="N161" s="177"/>
    </row>
    <row r="162" spans="1:14" ht="15" customHeight="1" x14ac:dyDescent="0.2">
      <c r="A162" s="375" t="s">
        <v>185</v>
      </c>
      <c r="B162" s="298" t="s">
        <v>123</v>
      </c>
      <c r="C162" s="301"/>
      <c r="D162" s="302"/>
      <c r="E162" s="300">
        <v>23</v>
      </c>
      <c r="F162" s="241" t="s">
        <v>34</v>
      </c>
      <c r="G162" s="170">
        <v>1700</v>
      </c>
      <c r="H162" s="170">
        <f t="shared" si="42"/>
        <v>39100</v>
      </c>
      <c r="I162" s="171">
        <v>120</v>
      </c>
      <c r="J162" s="171">
        <f t="shared" si="43"/>
        <v>2760</v>
      </c>
      <c r="K162" s="171">
        <f t="shared" si="44"/>
        <v>41860</v>
      </c>
      <c r="L162" s="178" t="s">
        <v>330</v>
      </c>
      <c r="M162" s="178" t="s">
        <v>318</v>
      </c>
      <c r="N162" s="177"/>
    </row>
    <row r="163" spans="1:14" ht="15" customHeight="1" x14ac:dyDescent="0.2">
      <c r="A163" s="375" t="s">
        <v>186</v>
      </c>
      <c r="B163" s="298" t="s">
        <v>125</v>
      </c>
      <c r="C163" s="301"/>
      <c r="D163" s="302"/>
      <c r="E163" s="300">
        <v>12</v>
      </c>
      <c r="F163" s="241" t="s">
        <v>34</v>
      </c>
      <c r="G163" s="170">
        <v>1500</v>
      </c>
      <c r="H163" s="170">
        <f t="shared" si="42"/>
        <v>18000</v>
      </c>
      <c r="I163" s="171">
        <v>100</v>
      </c>
      <c r="J163" s="171">
        <f t="shared" si="43"/>
        <v>1200</v>
      </c>
      <c r="K163" s="171">
        <f t="shared" si="44"/>
        <v>19200</v>
      </c>
      <c r="L163" s="178" t="s">
        <v>330</v>
      </c>
      <c r="M163" s="178" t="s">
        <v>318</v>
      </c>
      <c r="N163" s="177"/>
    </row>
    <row r="164" spans="1:14" s="285" customFormat="1" ht="15" customHeight="1" x14ac:dyDescent="0.2">
      <c r="A164" s="361">
        <v>11.5</v>
      </c>
      <c r="B164" s="353" t="s">
        <v>117</v>
      </c>
      <c r="C164" s="297"/>
      <c r="D164" s="180"/>
      <c r="E164" s="187"/>
      <c r="F164" s="188"/>
      <c r="G164" s="187"/>
      <c r="H164" s="188"/>
      <c r="I164" s="189"/>
      <c r="J164" s="188"/>
      <c r="K164" s="190"/>
      <c r="L164" s="191"/>
      <c r="M164" s="191"/>
      <c r="N164" s="190"/>
    </row>
    <row r="165" spans="1:14" ht="15" customHeight="1" x14ac:dyDescent="0.2">
      <c r="A165" s="375" t="s">
        <v>187</v>
      </c>
      <c r="B165" s="298" t="s">
        <v>119</v>
      </c>
      <c r="C165" s="301"/>
      <c r="D165" s="302"/>
      <c r="E165" s="300" t="s">
        <v>7</v>
      </c>
      <c r="F165" s="241" t="s">
        <v>4</v>
      </c>
      <c r="G165" s="194">
        <v>5000</v>
      </c>
      <c r="H165" s="194" t="s">
        <v>35</v>
      </c>
      <c r="I165" s="176">
        <v>600</v>
      </c>
      <c r="J165" s="177" t="s">
        <v>35</v>
      </c>
      <c r="K165" s="177" t="s">
        <v>35</v>
      </c>
      <c r="L165" s="178"/>
      <c r="M165" s="178"/>
      <c r="N165" s="177"/>
    </row>
    <row r="166" spans="1:14" ht="15" customHeight="1" x14ac:dyDescent="0.2">
      <c r="A166" s="375" t="s">
        <v>188</v>
      </c>
      <c r="B166" s="298" t="s">
        <v>121</v>
      </c>
      <c r="C166" s="301"/>
      <c r="D166" s="302"/>
      <c r="E166" s="300">
        <v>2</v>
      </c>
      <c r="F166" s="241" t="s">
        <v>6</v>
      </c>
      <c r="G166" s="194">
        <v>4000</v>
      </c>
      <c r="H166" s="194" t="s">
        <v>35</v>
      </c>
      <c r="I166" s="176">
        <v>600</v>
      </c>
      <c r="J166" s="177" t="s">
        <v>35</v>
      </c>
      <c r="K166" s="177" t="s">
        <v>35</v>
      </c>
      <c r="L166" s="178"/>
      <c r="M166" s="178"/>
      <c r="N166" s="177"/>
    </row>
    <row r="167" spans="1:14" ht="15" customHeight="1" x14ac:dyDescent="0.2">
      <c r="A167" s="375" t="s">
        <v>189</v>
      </c>
      <c r="B167" s="298" t="s">
        <v>123</v>
      </c>
      <c r="C167" s="301"/>
      <c r="D167" s="302"/>
      <c r="E167" s="300">
        <v>4</v>
      </c>
      <c r="F167" s="241" t="s">
        <v>6</v>
      </c>
      <c r="G167" s="194">
        <v>3000</v>
      </c>
      <c r="H167" s="194" t="s">
        <v>35</v>
      </c>
      <c r="I167" s="176">
        <v>600</v>
      </c>
      <c r="J167" s="177" t="s">
        <v>35</v>
      </c>
      <c r="K167" s="177" t="s">
        <v>35</v>
      </c>
      <c r="L167" s="178"/>
      <c r="M167" s="178"/>
      <c r="N167" s="177"/>
    </row>
    <row r="168" spans="1:14" ht="15" customHeight="1" x14ac:dyDescent="0.2">
      <c r="A168" s="375" t="s">
        <v>190</v>
      </c>
      <c r="B168" s="298" t="s">
        <v>125</v>
      </c>
      <c r="C168" s="301"/>
      <c r="D168" s="302"/>
      <c r="E168" s="300">
        <v>8</v>
      </c>
      <c r="F168" s="241" t="s">
        <v>6</v>
      </c>
      <c r="G168" s="194">
        <v>2000</v>
      </c>
      <c r="H168" s="194" t="s">
        <v>35</v>
      </c>
      <c r="I168" s="176">
        <v>600</v>
      </c>
      <c r="J168" s="177" t="s">
        <v>35</v>
      </c>
      <c r="K168" s="177" t="s">
        <v>35</v>
      </c>
      <c r="L168" s="178"/>
      <c r="M168" s="178"/>
      <c r="N168" s="177"/>
    </row>
    <row r="169" spans="1:14" ht="15" customHeight="1" x14ac:dyDescent="0.2">
      <c r="A169" s="314">
        <v>11.6</v>
      </c>
      <c r="B169" s="298" t="s">
        <v>191</v>
      </c>
      <c r="C169" s="327"/>
      <c r="D169" s="327"/>
      <c r="E169" s="349">
        <v>1</v>
      </c>
      <c r="F169" s="184" t="s">
        <v>18</v>
      </c>
      <c r="G169" s="170">
        <v>0</v>
      </c>
      <c r="H169" s="170">
        <f t="shared" ref="H169:H170" si="45">G169*E169</f>
        <v>0</v>
      </c>
      <c r="I169" s="171">
        <v>25000</v>
      </c>
      <c r="J169" s="171">
        <f t="shared" ref="J169:J170" si="46">I169*E169</f>
        <v>25000</v>
      </c>
      <c r="K169" s="171">
        <f t="shared" ref="K169:K170" si="47">J169+H169</f>
        <v>25000</v>
      </c>
      <c r="L169" s="183"/>
      <c r="M169" s="183"/>
      <c r="N169" s="350"/>
    </row>
    <row r="170" spans="1:14" ht="25.5" customHeight="1" x14ac:dyDescent="0.2">
      <c r="A170" s="314">
        <v>11.7</v>
      </c>
      <c r="B170" s="487" t="s">
        <v>281</v>
      </c>
      <c r="C170" s="487"/>
      <c r="D170" s="487"/>
      <c r="E170" s="349">
        <v>1</v>
      </c>
      <c r="F170" s="184" t="s">
        <v>18</v>
      </c>
      <c r="G170" s="170">
        <v>75000</v>
      </c>
      <c r="H170" s="170">
        <f t="shared" si="45"/>
        <v>75000</v>
      </c>
      <c r="I170" s="171">
        <v>15000</v>
      </c>
      <c r="J170" s="171">
        <f t="shared" si="46"/>
        <v>15000</v>
      </c>
      <c r="K170" s="171">
        <f t="shared" si="47"/>
        <v>90000</v>
      </c>
      <c r="L170" s="183"/>
      <c r="M170" s="183"/>
      <c r="N170" s="350"/>
    </row>
    <row r="171" spans="1:14" s="305" customFormat="1" ht="14.25" customHeight="1" x14ac:dyDescent="0.2">
      <c r="A171" s="488" t="s">
        <v>20</v>
      </c>
      <c r="B171" s="488"/>
      <c r="C171" s="488"/>
      <c r="D171" s="488"/>
      <c r="E171" s="488"/>
      <c r="F171" s="488"/>
      <c r="G171" s="197"/>
      <c r="H171" s="197"/>
      <c r="I171" s="197"/>
      <c r="J171" s="197"/>
      <c r="K171" s="197"/>
      <c r="L171" s="198"/>
      <c r="M171" s="198"/>
      <c r="N171" s="197"/>
    </row>
    <row r="172" spans="1:14" s="403" customFormat="1" ht="15" customHeight="1" x14ac:dyDescent="0.2">
      <c r="A172" s="394">
        <v>12</v>
      </c>
      <c r="B172" s="395" t="s">
        <v>192</v>
      </c>
      <c r="C172" s="396"/>
      <c r="D172" s="397"/>
      <c r="E172" s="398"/>
      <c r="F172" s="398"/>
      <c r="G172" s="399"/>
      <c r="H172" s="400"/>
      <c r="I172" s="401"/>
      <c r="J172" s="402"/>
      <c r="K172" s="402"/>
      <c r="L172" s="398"/>
      <c r="M172" s="398"/>
      <c r="N172" s="402"/>
    </row>
    <row r="173" spans="1:14" ht="15" customHeight="1" x14ac:dyDescent="0.2">
      <c r="A173" s="383">
        <v>12.1</v>
      </c>
      <c r="B173" s="384" t="s">
        <v>193</v>
      </c>
      <c r="C173" s="385"/>
      <c r="D173" s="299"/>
      <c r="E173" s="184"/>
      <c r="F173" s="184"/>
      <c r="G173" s="174"/>
      <c r="H173" s="180"/>
      <c r="I173" s="176"/>
      <c r="J173" s="188"/>
      <c r="K173" s="188"/>
      <c r="L173" s="195"/>
      <c r="M173" s="195"/>
      <c r="N173" s="188"/>
    </row>
    <row r="174" spans="1:14" ht="15" customHeight="1" x14ac:dyDescent="0.2">
      <c r="A174" s="314" t="s">
        <v>194</v>
      </c>
      <c r="B174" s="404" t="s">
        <v>195</v>
      </c>
      <c r="C174" s="190"/>
      <c r="D174" s="190"/>
      <c r="E174" s="300">
        <v>10</v>
      </c>
      <c r="F174" s="300" t="s">
        <v>6</v>
      </c>
      <c r="G174" s="170">
        <v>153000</v>
      </c>
      <c r="H174" s="170">
        <f t="shared" ref="H174:H184" si="48">G174*E174</f>
        <v>1530000</v>
      </c>
      <c r="I174" s="171">
        <v>7500</v>
      </c>
      <c r="J174" s="171">
        <f t="shared" ref="J174:J184" si="49">I174*E174</f>
        <v>75000</v>
      </c>
      <c r="K174" s="171">
        <f t="shared" ref="K174:K184" si="50">J174+H174</f>
        <v>1605000</v>
      </c>
      <c r="L174" s="178" t="s">
        <v>331</v>
      </c>
      <c r="M174" s="178" t="s">
        <v>332</v>
      </c>
      <c r="N174" s="177"/>
    </row>
    <row r="175" spans="1:14" s="334" customFormat="1" ht="14.25" customHeight="1" x14ac:dyDescent="0.2">
      <c r="A175" s="335" t="s">
        <v>196</v>
      </c>
      <c r="B175" s="405" t="s">
        <v>197</v>
      </c>
      <c r="C175" s="405"/>
      <c r="D175" s="405"/>
      <c r="E175" s="336">
        <v>10</v>
      </c>
      <c r="F175" s="336" t="s">
        <v>6</v>
      </c>
      <c r="G175" s="170">
        <v>75000</v>
      </c>
      <c r="H175" s="170">
        <f t="shared" si="48"/>
        <v>750000</v>
      </c>
      <c r="I175" s="171">
        <v>6500</v>
      </c>
      <c r="J175" s="171">
        <f t="shared" si="49"/>
        <v>65000</v>
      </c>
      <c r="K175" s="171">
        <f t="shared" si="50"/>
        <v>815000</v>
      </c>
      <c r="L175" s="178" t="s">
        <v>331</v>
      </c>
      <c r="M175" s="178" t="s">
        <v>332</v>
      </c>
      <c r="N175" s="338"/>
    </row>
    <row r="176" spans="1:14" ht="14.25" customHeight="1" x14ac:dyDescent="0.2">
      <c r="A176" s="314" t="s">
        <v>198</v>
      </c>
      <c r="B176" s="404" t="s">
        <v>199</v>
      </c>
      <c r="C176" s="404"/>
      <c r="D176" s="404"/>
      <c r="E176" s="300">
        <v>2</v>
      </c>
      <c r="F176" s="300" t="s">
        <v>6</v>
      </c>
      <c r="G176" s="170">
        <v>75000</v>
      </c>
      <c r="H176" s="170">
        <f t="shared" si="48"/>
        <v>150000</v>
      </c>
      <c r="I176" s="171">
        <v>6500</v>
      </c>
      <c r="J176" s="171">
        <f t="shared" si="49"/>
        <v>13000</v>
      </c>
      <c r="K176" s="171">
        <f t="shared" si="50"/>
        <v>163000</v>
      </c>
      <c r="L176" s="178" t="s">
        <v>331</v>
      </c>
      <c r="M176" s="178" t="s">
        <v>332</v>
      </c>
      <c r="N176" s="177"/>
    </row>
    <row r="177" spans="1:14" ht="25.5" customHeight="1" x14ac:dyDescent="0.2">
      <c r="A177" s="314" t="s">
        <v>200</v>
      </c>
      <c r="B177" s="487" t="s">
        <v>201</v>
      </c>
      <c r="C177" s="487"/>
      <c r="D177" s="487"/>
      <c r="E177" s="300">
        <v>12</v>
      </c>
      <c r="F177" s="300" t="s">
        <v>6</v>
      </c>
      <c r="G177" s="170">
        <v>55000</v>
      </c>
      <c r="H177" s="170">
        <f t="shared" si="48"/>
        <v>660000</v>
      </c>
      <c r="I177" s="171">
        <v>4500</v>
      </c>
      <c r="J177" s="171">
        <f t="shared" si="49"/>
        <v>54000</v>
      </c>
      <c r="K177" s="171">
        <f t="shared" si="50"/>
        <v>714000</v>
      </c>
      <c r="L177" s="178" t="s">
        <v>331</v>
      </c>
      <c r="M177" s="178" t="s">
        <v>332</v>
      </c>
      <c r="N177" s="177"/>
    </row>
    <row r="178" spans="1:14" ht="25.5" customHeight="1" x14ac:dyDescent="0.2">
      <c r="A178" s="314" t="s">
        <v>202</v>
      </c>
      <c r="B178" s="487" t="s">
        <v>203</v>
      </c>
      <c r="C178" s="487"/>
      <c r="D178" s="487"/>
      <c r="E178" s="300">
        <v>1</v>
      </c>
      <c r="F178" s="300" t="s">
        <v>6</v>
      </c>
      <c r="G178" s="170">
        <v>95000</v>
      </c>
      <c r="H178" s="170">
        <f t="shared" si="48"/>
        <v>95000</v>
      </c>
      <c r="I178" s="171">
        <v>6000</v>
      </c>
      <c r="J178" s="171">
        <f t="shared" si="49"/>
        <v>6000</v>
      </c>
      <c r="K178" s="171">
        <f t="shared" si="50"/>
        <v>101000</v>
      </c>
      <c r="L178" s="178" t="s">
        <v>331</v>
      </c>
      <c r="M178" s="178" t="s">
        <v>332</v>
      </c>
      <c r="N178" s="177"/>
    </row>
    <row r="179" spans="1:14" ht="25.5" customHeight="1" x14ac:dyDescent="0.2">
      <c r="A179" s="314" t="s">
        <v>204</v>
      </c>
      <c r="B179" s="487" t="s">
        <v>205</v>
      </c>
      <c r="C179" s="487"/>
      <c r="D179" s="487"/>
      <c r="E179" s="300">
        <v>1</v>
      </c>
      <c r="F179" s="300" t="s">
        <v>58</v>
      </c>
      <c r="G179" s="170">
        <v>48000</v>
      </c>
      <c r="H179" s="170">
        <f t="shared" si="48"/>
        <v>48000</v>
      </c>
      <c r="I179" s="171">
        <v>4500</v>
      </c>
      <c r="J179" s="171">
        <f t="shared" si="49"/>
        <v>4500</v>
      </c>
      <c r="K179" s="171">
        <f t="shared" si="50"/>
        <v>52500</v>
      </c>
      <c r="L179" s="178" t="s">
        <v>331</v>
      </c>
      <c r="M179" s="178" t="s">
        <v>332</v>
      </c>
      <c r="N179" s="177"/>
    </row>
    <row r="180" spans="1:14" ht="25.5" customHeight="1" x14ac:dyDescent="0.2">
      <c r="A180" s="314" t="s">
        <v>206</v>
      </c>
      <c r="B180" s="487" t="s">
        <v>207</v>
      </c>
      <c r="C180" s="487"/>
      <c r="D180" s="487"/>
      <c r="E180" s="300">
        <v>12</v>
      </c>
      <c r="F180" s="300" t="s">
        <v>6</v>
      </c>
      <c r="G180" s="170">
        <v>14500</v>
      </c>
      <c r="H180" s="170">
        <f t="shared" si="48"/>
        <v>174000</v>
      </c>
      <c r="I180" s="171">
        <v>1500</v>
      </c>
      <c r="J180" s="171">
        <f t="shared" si="49"/>
        <v>18000</v>
      </c>
      <c r="K180" s="171">
        <f t="shared" si="50"/>
        <v>192000</v>
      </c>
      <c r="L180" s="178" t="s">
        <v>331</v>
      </c>
      <c r="M180" s="178" t="s">
        <v>332</v>
      </c>
      <c r="N180" s="177"/>
    </row>
    <row r="181" spans="1:14" ht="16.5" customHeight="1" x14ac:dyDescent="0.2">
      <c r="A181" s="314" t="s">
        <v>208</v>
      </c>
      <c r="B181" s="404" t="s">
        <v>209</v>
      </c>
      <c r="C181" s="404"/>
      <c r="D181" s="404"/>
      <c r="E181" s="300">
        <v>2</v>
      </c>
      <c r="F181" s="300" t="s">
        <v>6</v>
      </c>
      <c r="G181" s="170">
        <v>2500</v>
      </c>
      <c r="H181" s="170">
        <f t="shared" si="48"/>
        <v>5000</v>
      </c>
      <c r="I181" s="171">
        <v>1000</v>
      </c>
      <c r="J181" s="171">
        <f t="shared" si="49"/>
        <v>2000</v>
      </c>
      <c r="K181" s="171">
        <f t="shared" si="50"/>
        <v>7000</v>
      </c>
      <c r="L181" s="178" t="s">
        <v>331</v>
      </c>
      <c r="M181" s="178" t="s">
        <v>332</v>
      </c>
      <c r="N181" s="177"/>
    </row>
    <row r="182" spans="1:14" ht="25.5" customHeight="1" x14ac:dyDescent="0.2">
      <c r="A182" s="314" t="s">
        <v>210</v>
      </c>
      <c r="B182" s="487" t="s">
        <v>211</v>
      </c>
      <c r="C182" s="487"/>
      <c r="D182" s="487"/>
      <c r="E182" s="300">
        <v>6</v>
      </c>
      <c r="F182" s="300" t="s">
        <v>6</v>
      </c>
      <c r="G182" s="170">
        <v>48000</v>
      </c>
      <c r="H182" s="170">
        <f t="shared" si="48"/>
        <v>288000</v>
      </c>
      <c r="I182" s="171">
        <v>4500</v>
      </c>
      <c r="J182" s="171">
        <f t="shared" si="49"/>
        <v>27000</v>
      </c>
      <c r="K182" s="171">
        <f t="shared" si="50"/>
        <v>315000</v>
      </c>
      <c r="L182" s="178" t="s">
        <v>331</v>
      </c>
      <c r="M182" s="178" t="s">
        <v>332</v>
      </c>
      <c r="N182" s="177"/>
    </row>
    <row r="183" spans="1:14" ht="15" customHeight="1" x14ac:dyDescent="0.2">
      <c r="A183" s="314" t="s">
        <v>212</v>
      </c>
      <c r="B183" s="404" t="s">
        <v>213</v>
      </c>
      <c r="C183" s="190"/>
      <c r="D183" s="190"/>
      <c r="E183" s="300">
        <v>12</v>
      </c>
      <c r="F183" s="300" t="s">
        <v>6</v>
      </c>
      <c r="G183" s="170">
        <v>13700</v>
      </c>
      <c r="H183" s="170">
        <f t="shared" si="48"/>
        <v>164400</v>
      </c>
      <c r="I183" s="171">
        <v>1000</v>
      </c>
      <c r="J183" s="171">
        <f t="shared" si="49"/>
        <v>12000</v>
      </c>
      <c r="K183" s="171">
        <f t="shared" si="50"/>
        <v>176400</v>
      </c>
      <c r="L183" s="178" t="s">
        <v>331</v>
      </c>
      <c r="M183" s="178" t="s">
        <v>332</v>
      </c>
      <c r="N183" s="177"/>
    </row>
    <row r="184" spans="1:14" ht="15" customHeight="1" x14ac:dyDescent="0.2">
      <c r="A184" s="314" t="s">
        <v>214</v>
      </c>
      <c r="B184" s="404" t="s">
        <v>215</v>
      </c>
      <c r="C184" s="190"/>
      <c r="D184" s="190"/>
      <c r="E184" s="300">
        <v>10</v>
      </c>
      <c r="F184" s="300" t="s">
        <v>6</v>
      </c>
      <c r="G184" s="170">
        <v>14500</v>
      </c>
      <c r="H184" s="170">
        <f t="shared" si="48"/>
        <v>145000</v>
      </c>
      <c r="I184" s="171">
        <v>1000</v>
      </c>
      <c r="J184" s="171">
        <f t="shared" si="49"/>
        <v>10000</v>
      </c>
      <c r="K184" s="171">
        <f t="shared" si="50"/>
        <v>155000</v>
      </c>
      <c r="L184" s="178" t="s">
        <v>331</v>
      </c>
      <c r="M184" s="178" t="s">
        <v>332</v>
      </c>
      <c r="N184" s="177"/>
    </row>
    <row r="185" spans="1:14" ht="25.5" customHeight="1" x14ac:dyDescent="0.2">
      <c r="A185" s="383">
        <v>12.2</v>
      </c>
      <c r="B185" s="499" t="s">
        <v>216</v>
      </c>
      <c r="C185" s="499"/>
      <c r="D185" s="499"/>
      <c r="E185" s="499"/>
      <c r="F185" s="499"/>
      <c r="G185" s="499"/>
      <c r="H185" s="499"/>
      <c r="I185" s="499"/>
      <c r="J185" s="499"/>
      <c r="K185" s="499"/>
      <c r="L185" s="407"/>
      <c r="M185" s="407"/>
      <c r="N185" s="406"/>
    </row>
    <row r="186" spans="1:14" ht="15" customHeight="1" x14ac:dyDescent="0.2">
      <c r="A186" s="314" t="s">
        <v>217</v>
      </c>
      <c r="B186" s="404" t="s">
        <v>218</v>
      </c>
      <c r="C186" s="190"/>
      <c r="D186" s="190"/>
      <c r="E186" s="300" t="s">
        <v>7</v>
      </c>
      <c r="F186" s="300" t="s">
        <v>34</v>
      </c>
      <c r="G186" s="194">
        <v>3500</v>
      </c>
      <c r="H186" s="194" t="s">
        <v>35</v>
      </c>
      <c r="I186" s="176">
        <v>600</v>
      </c>
      <c r="J186" s="177" t="s">
        <v>35</v>
      </c>
      <c r="K186" s="177" t="s">
        <v>35</v>
      </c>
      <c r="L186" s="178" t="s">
        <v>300</v>
      </c>
      <c r="M186" s="178" t="s">
        <v>315</v>
      </c>
      <c r="N186" s="177"/>
    </row>
    <row r="187" spans="1:14" ht="15" customHeight="1" x14ac:dyDescent="0.2">
      <c r="A187" s="314" t="s">
        <v>219</v>
      </c>
      <c r="B187" s="404" t="s">
        <v>220</v>
      </c>
      <c r="C187" s="190"/>
      <c r="D187" s="190"/>
      <c r="E187" s="300" t="s">
        <v>7</v>
      </c>
      <c r="F187" s="300" t="s">
        <v>34</v>
      </c>
      <c r="G187" s="194">
        <v>2200</v>
      </c>
      <c r="H187" s="194" t="s">
        <v>35</v>
      </c>
      <c r="I187" s="176">
        <v>600</v>
      </c>
      <c r="J187" s="177" t="s">
        <v>35</v>
      </c>
      <c r="K187" s="177" t="s">
        <v>35</v>
      </c>
      <c r="L187" s="178" t="s">
        <v>300</v>
      </c>
      <c r="M187" s="178" t="s">
        <v>315</v>
      </c>
      <c r="N187" s="177"/>
    </row>
    <row r="188" spans="1:14" ht="15" customHeight="1" x14ac:dyDescent="0.2">
      <c r="A188" s="314" t="s">
        <v>221</v>
      </c>
      <c r="B188" s="404" t="s">
        <v>222</v>
      </c>
      <c r="C188" s="190"/>
      <c r="D188" s="190"/>
      <c r="E188" s="300" t="s">
        <v>7</v>
      </c>
      <c r="F188" s="300" t="s">
        <v>34</v>
      </c>
      <c r="G188" s="194">
        <v>1600</v>
      </c>
      <c r="H188" s="194" t="s">
        <v>35</v>
      </c>
      <c r="I188" s="176">
        <v>600</v>
      </c>
      <c r="J188" s="177" t="s">
        <v>35</v>
      </c>
      <c r="K188" s="177" t="s">
        <v>35</v>
      </c>
      <c r="L188" s="178" t="s">
        <v>300</v>
      </c>
      <c r="M188" s="178" t="s">
        <v>315</v>
      </c>
      <c r="N188" s="177"/>
    </row>
    <row r="189" spans="1:14" ht="15" customHeight="1" x14ac:dyDescent="0.2">
      <c r="A189" s="314" t="s">
        <v>223</v>
      </c>
      <c r="B189" s="404" t="s">
        <v>224</v>
      </c>
      <c r="C189" s="190"/>
      <c r="D189" s="190"/>
      <c r="E189" s="300" t="s">
        <v>7</v>
      </c>
      <c r="F189" s="300" t="s">
        <v>34</v>
      </c>
      <c r="G189" s="194">
        <v>1250</v>
      </c>
      <c r="H189" s="194" t="s">
        <v>35</v>
      </c>
      <c r="I189" s="176">
        <v>600</v>
      </c>
      <c r="J189" s="177" t="s">
        <v>35</v>
      </c>
      <c r="K189" s="177" t="s">
        <v>35</v>
      </c>
      <c r="L189" s="178" t="s">
        <v>300</v>
      </c>
      <c r="M189" s="178" t="s">
        <v>315</v>
      </c>
      <c r="N189" s="177"/>
    </row>
    <row r="190" spans="1:14" ht="14.25" customHeight="1" x14ac:dyDescent="0.2">
      <c r="A190" s="383">
        <v>12.3</v>
      </c>
      <c r="B190" s="384" t="s">
        <v>225</v>
      </c>
      <c r="C190" s="385"/>
      <c r="D190" s="299"/>
      <c r="E190" s="300"/>
      <c r="F190" s="300"/>
      <c r="G190" s="174"/>
      <c r="H190" s="180"/>
      <c r="I190" s="176"/>
      <c r="J190" s="188"/>
      <c r="K190" s="188"/>
      <c r="L190" s="195"/>
      <c r="M190" s="195"/>
      <c r="N190" s="188"/>
    </row>
    <row r="191" spans="1:14" ht="14.25" customHeight="1" x14ac:dyDescent="0.2">
      <c r="A191" s="383" t="s">
        <v>226</v>
      </c>
      <c r="B191" s="384" t="s">
        <v>383</v>
      </c>
      <c r="C191" s="385"/>
      <c r="D191" s="299"/>
      <c r="E191" s="300"/>
      <c r="F191" s="300"/>
      <c r="G191" s="174"/>
      <c r="H191" s="180"/>
      <c r="I191" s="176"/>
      <c r="J191" s="188"/>
      <c r="K191" s="188"/>
      <c r="L191" s="195"/>
      <c r="M191" s="195"/>
      <c r="N191" s="188"/>
    </row>
    <row r="192" spans="1:14" ht="15" customHeight="1" x14ac:dyDescent="0.2">
      <c r="A192" s="314" t="s">
        <v>227</v>
      </c>
      <c r="B192" s="408" t="s">
        <v>228</v>
      </c>
      <c r="C192" s="190"/>
      <c r="D192" s="190"/>
      <c r="E192" s="300">
        <v>20</v>
      </c>
      <c r="F192" s="300" t="s">
        <v>6</v>
      </c>
      <c r="G192" s="170">
        <v>8800</v>
      </c>
      <c r="H192" s="170">
        <f>G192*E192</f>
        <v>176000</v>
      </c>
      <c r="I192" s="171">
        <v>1000</v>
      </c>
      <c r="J192" s="171">
        <f>I192*E192</f>
        <v>20000</v>
      </c>
      <c r="K192" s="171">
        <f>J192+H192</f>
        <v>196000</v>
      </c>
      <c r="L192" s="178" t="s">
        <v>300</v>
      </c>
      <c r="M192" s="178" t="s">
        <v>333</v>
      </c>
      <c r="N192" s="177"/>
    </row>
    <row r="193" spans="1:14" ht="15" customHeight="1" x14ac:dyDescent="0.2">
      <c r="A193" s="383" t="s">
        <v>229</v>
      </c>
      <c r="B193" s="384" t="s">
        <v>230</v>
      </c>
      <c r="C193" s="385"/>
      <c r="D193" s="299"/>
      <c r="E193" s="300"/>
      <c r="F193" s="300"/>
      <c r="G193" s="174"/>
      <c r="H193" s="180"/>
      <c r="I193" s="176"/>
      <c r="J193" s="188"/>
      <c r="K193" s="188"/>
      <c r="L193" s="195"/>
      <c r="M193" s="195"/>
      <c r="N193" s="188"/>
    </row>
    <row r="194" spans="1:14" ht="15" customHeight="1" x14ac:dyDescent="0.2">
      <c r="A194" s="314" t="s">
        <v>231</v>
      </c>
      <c r="B194" s="404" t="s">
        <v>218</v>
      </c>
      <c r="C194" s="190"/>
      <c r="D194" s="190"/>
      <c r="E194" s="300">
        <v>12</v>
      </c>
      <c r="F194" s="241" t="s">
        <v>6</v>
      </c>
      <c r="G194" s="170">
        <v>7500</v>
      </c>
      <c r="H194" s="170">
        <f>G194*E194</f>
        <v>90000</v>
      </c>
      <c r="I194" s="171">
        <v>1000</v>
      </c>
      <c r="J194" s="171">
        <f>I194*E194</f>
        <v>12000</v>
      </c>
      <c r="K194" s="171">
        <f>J194+H194</f>
        <v>102000</v>
      </c>
      <c r="L194" s="178" t="s">
        <v>300</v>
      </c>
      <c r="M194" s="178" t="s">
        <v>333</v>
      </c>
      <c r="N194" s="177"/>
    </row>
    <row r="195" spans="1:14" ht="15" customHeight="1" x14ac:dyDescent="0.2">
      <c r="A195" s="314" t="s">
        <v>232</v>
      </c>
      <c r="B195" s="404" t="s">
        <v>220</v>
      </c>
      <c r="C195" s="190"/>
      <c r="D195" s="190"/>
      <c r="E195" s="300" t="s">
        <v>7</v>
      </c>
      <c r="F195" s="241" t="s">
        <v>4</v>
      </c>
      <c r="G195" s="170">
        <v>7500</v>
      </c>
      <c r="H195" s="194" t="s">
        <v>35</v>
      </c>
      <c r="I195" s="171">
        <v>1000</v>
      </c>
      <c r="J195" s="177" t="s">
        <v>35</v>
      </c>
      <c r="K195" s="177" t="s">
        <v>35</v>
      </c>
      <c r="L195" s="178" t="s">
        <v>300</v>
      </c>
      <c r="M195" s="178" t="s">
        <v>333</v>
      </c>
      <c r="N195" s="177"/>
    </row>
    <row r="196" spans="1:14" ht="15" customHeight="1" x14ac:dyDescent="0.2">
      <c r="A196" s="314">
        <v>12.4</v>
      </c>
      <c r="B196" s="404" t="s">
        <v>384</v>
      </c>
      <c r="C196" s="190"/>
      <c r="D196" s="190"/>
      <c r="E196" s="300">
        <v>6</v>
      </c>
      <c r="F196" s="241" t="s">
        <v>34</v>
      </c>
      <c r="G196" s="170">
        <v>42000</v>
      </c>
      <c r="H196" s="170">
        <f t="shared" ref="H196:H198" si="51">G196*E196</f>
        <v>252000</v>
      </c>
      <c r="I196" s="171">
        <v>1000</v>
      </c>
      <c r="J196" s="171">
        <f t="shared" ref="J196:J198" si="52">I196*E196</f>
        <v>6000</v>
      </c>
      <c r="K196" s="171">
        <f t="shared" ref="K196:K198" si="53">J196+H196</f>
        <v>258000</v>
      </c>
      <c r="L196" s="178" t="s">
        <v>300</v>
      </c>
      <c r="M196" s="178" t="s">
        <v>333</v>
      </c>
      <c r="N196" s="177"/>
    </row>
    <row r="197" spans="1:14" ht="14.45" customHeight="1" x14ac:dyDescent="0.2">
      <c r="A197" s="314">
        <v>12.5</v>
      </c>
      <c r="B197" s="298" t="s">
        <v>233</v>
      </c>
      <c r="C197" s="304"/>
      <c r="D197" s="304"/>
      <c r="E197" s="349">
        <v>1</v>
      </c>
      <c r="F197" s="184" t="s">
        <v>18</v>
      </c>
      <c r="G197" s="170"/>
      <c r="H197" s="170">
        <f t="shared" si="51"/>
        <v>0</v>
      </c>
      <c r="I197" s="171">
        <v>30000</v>
      </c>
      <c r="J197" s="171">
        <f t="shared" si="52"/>
        <v>30000</v>
      </c>
      <c r="K197" s="171">
        <f t="shared" si="53"/>
        <v>30000</v>
      </c>
      <c r="L197" s="183"/>
      <c r="M197" s="183"/>
      <c r="N197" s="350"/>
    </row>
    <row r="198" spans="1:14" ht="25.5" customHeight="1" x14ac:dyDescent="0.2">
      <c r="A198" s="314">
        <v>12.6</v>
      </c>
      <c r="B198" s="487" t="s">
        <v>385</v>
      </c>
      <c r="C198" s="487"/>
      <c r="D198" s="487"/>
      <c r="E198" s="349">
        <v>1</v>
      </c>
      <c r="F198" s="184" t="s">
        <v>18</v>
      </c>
      <c r="G198" s="170">
        <v>50000</v>
      </c>
      <c r="H198" s="170">
        <f t="shared" si="51"/>
        <v>50000</v>
      </c>
      <c r="I198" s="171">
        <v>15000</v>
      </c>
      <c r="J198" s="171">
        <f t="shared" si="52"/>
        <v>15000</v>
      </c>
      <c r="K198" s="171">
        <f t="shared" si="53"/>
        <v>65000</v>
      </c>
      <c r="L198" s="178" t="s">
        <v>300</v>
      </c>
      <c r="M198" s="183" t="s">
        <v>325</v>
      </c>
      <c r="N198" s="350"/>
    </row>
    <row r="199" spans="1:14" s="305" customFormat="1" ht="14.25" customHeight="1" x14ac:dyDescent="0.2">
      <c r="A199" s="488" t="s">
        <v>20</v>
      </c>
      <c r="B199" s="488"/>
      <c r="C199" s="488"/>
      <c r="D199" s="488"/>
      <c r="E199" s="488"/>
      <c r="F199" s="488"/>
      <c r="G199" s="197"/>
      <c r="H199" s="197"/>
      <c r="I199" s="197"/>
      <c r="J199" s="197"/>
      <c r="K199" s="197"/>
      <c r="L199" s="198"/>
      <c r="M199" s="198"/>
      <c r="N199" s="197"/>
    </row>
    <row r="200" spans="1:14" s="320" customFormat="1" ht="15" customHeight="1" x14ac:dyDescent="0.2">
      <c r="A200" s="319">
        <v>13</v>
      </c>
      <c r="B200" s="341" t="s">
        <v>235</v>
      </c>
      <c r="C200" s="342"/>
      <c r="D200" s="346"/>
      <c r="E200" s="204"/>
      <c r="F200" s="204"/>
      <c r="G200" s="199"/>
      <c r="H200" s="200"/>
      <c r="I200" s="201"/>
      <c r="J200" s="202"/>
      <c r="K200" s="202"/>
      <c r="L200" s="203"/>
      <c r="M200" s="203"/>
      <c r="N200" s="202"/>
    </row>
    <row r="201" spans="1:14" ht="15" customHeight="1" x14ac:dyDescent="0.2">
      <c r="A201" s="314">
        <v>13.1</v>
      </c>
      <c r="B201" s="299" t="s">
        <v>236</v>
      </c>
      <c r="C201" s="409"/>
      <c r="D201" s="299"/>
      <c r="E201" s="300">
        <v>1</v>
      </c>
      <c r="F201" s="300" t="s">
        <v>18</v>
      </c>
      <c r="G201" s="170"/>
      <c r="H201" s="170">
        <f>G201*E201</f>
        <v>0</v>
      </c>
      <c r="I201" s="171">
        <v>150000</v>
      </c>
      <c r="J201" s="171">
        <f>I201*E201</f>
        <v>150000</v>
      </c>
      <c r="K201" s="171">
        <f>J201+H201</f>
        <v>150000</v>
      </c>
      <c r="L201" s="196"/>
      <c r="M201" s="196"/>
      <c r="N201" s="410"/>
    </row>
    <row r="202" spans="1:14" s="305" customFormat="1" ht="14.25" customHeight="1" x14ac:dyDescent="0.2">
      <c r="A202" s="488" t="s">
        <v>20</v>
      </c>
      <c r="B202" s="488"/>
      <c r="C202" s="488"/>
      <c r="D202" s="488"/>
      <c r="E202" s="488"/>
      <c r="F202" s="488"/>
      <c r="G202" s="197"/>
      <c r="H202" s="197"/>
      <c r="I202" s="197"/>
      <c r="J202" s="197"/>
      <c r="K202" s="197"/>
      <c r="L202" s="198"/>
      <c r="M202" s="198"/>
      <c r="N202" s="197"/>
    </row>
    <row r="203" spans="1:14" s="320" customFormat="1" ht="15" customHeight="1" x14ac:dyDescent="0.2">
      <c r="A203" s="306">
        <v>14</v>
      </c>
      <c r="B203" s="341" t="s">
        <v>237</v>
      </c>
      <c r="C203" s="342"/>
      <c r="D203" s="346"/>
      <c r="E203" s="204"/>
      <c r="F203" s="204"/>
      <c r="G203" s="199"/>
      <c r="H203" s="200"/>
      <c r="I203" s="201"/>
      <c r="J203" s="202"/>
      <c r="K203" s="202"/>
      <c r="L203" s="203"/>
      <c r="M203" s="203"/>
      <c r="N203" s="202"/>
    </row>
    <row r="204" spans="1:14" ht="15" customHeight="1" x14ac:dyDescent="0.2">
      <c r="A204" s="362">
        <v>14.1</v>
      </c>
      <c r="B204" s="298" t="s">
        <v>238</v>
      </c>
      <c r="C204" s="301"/>
      <c r="D204" s="411"/>
      <c r="E204" s="300">
        <v>1</v>
      </c>
      <c r="F204" s="300" t="s">
        <v>18</v>
      </c>
      <c r="G204" s="170">
        <v>100000</v>
      </c>
      <c r="H204" s="170">
        <f>G204*E204</f>
        <v>100000</v>
      </c>
      <c r="I204" s="171">
        <v>15000</v>
      </c>
      <c r="J204" s="171">
        <f>I204*E204</f>
        <v>15000</v>
      </c>
      <c r="K204" s="171">
        <f>J204+H204</f>
        <v>115000</v>
      </c>
      <c r="L204" s="196" t="s">
        <v>300</v>
      </c>
      <c r="M204" s="196" t="s">
        <v>334</v>
      </c>
      <c r="N204" s="410"/>
    </row>
    <row r="205" spans="1:14" s="305" customFormat="1" ht="14.25" customHeight="1" x14ac:dyDescent="0.2">
      <c r="A205" s="488" t="s">
        <v>20</v>
      </c>
      <c r="B205" s="488"/>
      <c r="C205" s="488"/>
      <c r="D205" s="488"/>
      <c r="E205" s="488"/>
      <c r="F205" s="488"/>
      <c r="G205" s="197"/>
      <c r="H205" s="197"/>
      <c r="I205" s="197"/>
      <c r="J205" s="197"/>
      <c r="K205" s="197"/>
      <c r="L205" s="198"/>
      <c r="M205" s="198"/>
      <c r="N205" s="197"/>
    </row>
    <row r="206" spans="1:14" s="320" customFormat="1" ht="15" customHeight="1" x14ac:dyDescent="0.2">
      <c r="A206" s="383">
        <v>15</v>
      </c>
      <c r="B206" s="341" t="s">
        <v>239</v>
      </c>
      <c r="C206" s="342"/>
      <c r="D206" s="346"/>
      <c r="E206" s="204"/>
      <c r="F206" s="204"/>
      <c r="G206" s="199"/>
      <c r="H206" s="204"/>
      <c r="I206" s="201"/>
      <c r="J206" s="202"/>
      <c r="K206" s="202"/>
      <c r="L206" s="203"/>
      <c r="M206" s="203"/>
      <c r="N206" s="202"/>
    </row>
    <row r="207" spans="1:14" ht="15" customHeight="1" x14ac:dyDescent="0.2">
      <c r="A207" s="314">
        <v>15.1</v>
      </c>
      <c r="B207" s="327" t="s">
        <v>240</v>
      </c>
      <c r="C207" s="327"/>
      <c r="D207" s="327"/>
      <c r="E207" s="300">
        <v>1</v>
      </c>
      <c r="F207" s="300" t="s">
        <v>18</v>
      </c>
      <c r="G207" s="170">
        <v>25000</v>
      </c>
      <c r="H207" s="170">
        <f t="shared" ref="H207:H209" si="54">G207*E207</f>
        <v>25000</v>
      </c>
      <c r="I207" s="171">
        <v>15000</v>
      </c>
      <c r="J207" s="171">
        <f t="shared" ref="J207:J209" si="55">I207*E207</f>
        <v>15000</v>
      </c>
      <c r="K207" s="171">
        <f t="shared" ref="K207:K209" si="56">J207+H207</f>
        <v>40000</v>
      </c>
      <c r="L207" s="178"/>
      <c r="M207" s="178"/>
      <c r="N207" s="177"/>
    </row>
    <row r="208" spans="1:14" ht="15" customHeight="1" x14ac:dyDescent="0.2">
      <c r="A208" s="314">
        <v>15.2</v>
      </c>
      <c r="B208" s="317" t="s">
        <v>241</v>
      </c>
      <c r="C208" s="412"/>
      <c r="D208" s="412"/>
      <c r="E208" s="300">
        <v>1</v>
      </c>
      <c r="F208" s="300" t="s">
        <v>18</v>
      </c>
      <c r="G208" s="170">
        <v>25000</v>
      </c>
      <c r="H208" s="170">
        <f t="shared" si="54"/>
        <v>25000</v>
      </c>
      <c r="I208" s="171">
        <v>15000</v>
      </c>
      <c r="J208" s="171">
        <f t="shared" si="55"/>
        <v>15000</v>
      </c>
      <c r="K208" s="171">
        <f t="shared" si="56"/>
        <v>40000</v>
      </c>
      <c r="L208" s="178"/>
      <c r="M208" s="178"/>
      <c r="N208" s="177"/>
    </row>
    <row r="209" spans="1:14" ht="24.6" customHeight="1" x14ac:dyDescent="0.2">
      <c r="A209" s="314">
        <v>15.3</v>
      </c>
      <c r="B209" s="487" t="s">
        <v>242</v>
      </c>
      <c r="C209" s="487"/>
      <c r="D209" s="487"/>
      <c r="E209" s="300">
        <v>1</v>
      </c>
      <c r="F209" s="300" t="s">
        <v>18</v>
      </c>
      <c r="G209" s="170">
        <v>100000</v>
      </c>
      <c r="H209" s="170">
        <f t="shared" si="54"/>
        <v>100000</v>
      </c>
      <c r="I209" s="171">
        <v>75000</v>
      </c>
      <c r="J209" s="171">
        <f t="shared" si="55"/>
        <v>75000</v>
      </c>
      <c r="K209" s="171">
        <f t="shared" si="56"/>
        <v>175000</v>
      </c>
      <c r="L209" s="178"/>
      <c r="M209" s="178"/>
      <c r="N209" s="177"/>
    </row>
    <row r="210" spans="1:14" s="305" customFormat="1" ht="14.25" customHeight="1" x14ac:dyDescent="0.2">
      <c r="A210" s="488" t="s">
        <v>20</v>
      </c>
      <c r="B210" s="488"/>
      <c r="C210" s="488"/>
      <c r="D210" s="488"/>
      <c r="E210" s="488"/>
      <c r="F210" s="488"/>
      <c r="G210" s="197"/>
      <c r="H210" s="197">
        <f>SUM(H8:H209)</f>
        <v>24798489.16</v>
      </c>
      <c r="I210" s="197"/>
      <c r="J210" s="197">
        <f>SUM(J8:J209)</f>
        <v>3356510.44</v>
      </c>
      <c r="K210" s="197">
        <f>SUM(K8:K209)</f>
        <v>28154999.600000001</v>
      </c>
      <c r="L210" s="198"/>
      <c r="M210" s="198"/>
      <c r="N210" s="197"/>
    </row>
    <row r="211" spans="1:14" ht="14.25" customHeight="1" x14ac:dyDescent="0.2">
      <c r="E211" s="414"/>
      <c r="F211" s="414"/>
      <c r="G211" s="414"/>
      <c r="H211" s="414"/>
      <c r="I211" s="413"/>
      <c r="J211" s="413"/>
    </row>
    <row r="214" spans="1:14" x14ac:dyDescent="0.2">
      <c r="K214" s="416">
        <f>K210+'21FF'!I66</f>
        <v>37143284.600000001</v>
      </c>
    </row>
    <row r="217" spans="1:14" x14ac:dyDescent="0.2">
      <c r="K217" s="416">
        <f>K214+'[15]M&amp;P'!$K$223+'[16]M&amp;P'!$K$216</f>
        <v>113657454.19999999</v>
      </c>
    </row>
  </sheetData>
  <mergeCells count="52"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53" activePane="bottomRight" state="frozen"/>
      <selection activeCell="B72" sqref="B72"/>
      <selection pane="topRight" activeCell="B72" sqref="B72"/>
      <selection pane="bottomLeft" activeCell="B72" sqref="B72"/>
      <selection pane="bottomRight" activeCell="F66" sqref="F66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38" customWidth="1"/>
    <col min="5" max="6" width="11.28515625" style="141" customWidth="1"/>
    <col min="7" max="7" width="10.140625" style="141" customWidth="1"/>
    <col min="8" max="8" width="11.28515625" style="140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80" t="s">
        <v>386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</row>
    <row r="2" spans="1:12" ht="21" customHeight="1" x14ac:dyDescent="0.2">
      <c r="A2" s="480"/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</row>
    <row r="3" spans="1:12" ht="20.45" customHeight="1" x14ac:dyDescent="0.2">
      <c r="A3" s="480"/>
      <c r="B3" s="481"/>
      <c r="C3" s="481"/>
      <c r="D3" s="481"/>
      <c r="E3" s="481"/>
      <c r="F3" s="481"/>
      <c r="G3" s="481"/>
      <c r="H3" s="481"/>
      <c r="I3" s="481"/>
      <c r="J3" s="481"/>
      <c r="K3" s="481"/>
      <c r="L3" s="481"/>
    </row>
    <row r="4" spans="1:12" ht="6.6" customHeight="1" x14ac:dyDescent="0.2">
      <c r="A4" s="500"/>
      <c r="B4" s="500"/>
      <c r="C4" s="500"/>
      <c r="D4" s="500"/>
      <c r="E4" s="500"/>
      <c r="F4" s="500"/>
      <c r="G4" s="500"/>
      <c r="H4" s="500"/>
      <c r="I4" s="500"/>
    </row>
    <row r="5" spans="1:12" s="133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34" customFormat="1" ht="13.7" customHeight="1" x14ac:dyDescent="0.2">
      <c r="A6" s="501" t="s">
        <v>8</v>
      </c>
      <c r="B6" s="501" t="s">
        <v>0</v>
      </c>
      <c r="C6" s="501" t="s">
        <v>243</v>
      </c>
      <c r="D6" s="501" t="s">
        <v>10</v>
      </c>
      <c r="E6" s="502" t="s">
        <v>11</v>
      </c>
      <c r="F6" s="502"/>
      <c r="G6" s="502" t="s">
        <v>12</v>
      </c>
      <c r="H6" s="502"/>
      <c r="I6" s="502" t="s">
        <v>3</v>
      </c>
      <c r="J6" s="503" t="s">
        <v>286</v>
      </c>
      <c r="K6" s="503" t="s">
        <v>293</v>
      </c>
      <c r="L6" s="503" t="s">
        <v>287</v>
      </c>
    </row>
    <row r="7" spans="1:12" s="134" customFormat="1" ht="13.7" customHeight="1" x14ac:dyDescent="0.2">
      <c r="A7" s="501"/>
      <c r="B7" s="501"/>
      <c r="C7" s="501"/>
      <c r="D7" s="501"/>
      <c r="E7" s="417" t="s">
        <v>13</v>
      </c>
      <c r="F7" s="417" t="s">
        <v>3</v>
      </c>
      <c r="G7" s="417" t="s">
        <v>13</v>
      </c>
      <c r="H7" s="417" t="s">
        <v>3</v>
      </c>
      <c r="I7" s="502"/>
      <c r="J7" s="503"/>
      <c r="K7" s="503"/>
      <c r="L7" s="503"/>
    </row>
    <row r="8" spans="1:12" s="135" customFormat="1" ht="15" customHeight="1" x14ac:dyDescent="0.2">
      <c r="A8" s="418">
        <v>1</v>
      </c>
      <c r="B8" s="419" t="s">
        <v>244</v>
      </c>
      <c r="C8" s="420"/>
      <c r="D8" s="421"/>
      <c r="E8" s="422"/>
      <c r="F8" s="422"/>
      <c r="G8" s="422"/>
      <c r="H8" s="423"/>
      <c r="I8" s="422"/>
      <c r="J8" s="424"/>
      <c r="K8" s="424"/>
      <c r="L8" s="422"/>
    </row>
    <row r="9" spans="1:12" s="135" customFormat="1" ht="15" customHeight="1" x14ac:dyDescent="0.2">
      <c r="A9" s="425">
        <v>1.1000000000000001</v>
      </c>
      <c r="B9" s="426" t="s">
        <v>245</v>
      </c>
      <c r="C9" s="427">
        <v>220</v>
      </c>
      <c r="D9" s="215" t="s">
        <v>6</v>
      </c>
      <c r="E9" s="170">
        <v>2800</v>
      </c>
      <c r="F9" s="170">
        <f t="shared" ref="F9:F14" si="0">E9*C9</f>
        <v>616000</v>
      </c>
      <c r="G9" s="171">
        <v>1000</v>
      </c>
      <c r="H9" s="171">
        <f t="shared" ref="H9:H14" si="1">G9*C9</f>
        <v>220000</v>
      </c>
      <c r="I9" s="171">
        <f t="shared" ref="I9:I14" si="2">H9+F9</f>
        <v>836000</v>
      </c>
      <c r="J9" s="205" t="s">
        <v>327</v>
      </c>
      <c r="K9" s="205" t="s">
        <v>335</v>
      </c>
      <c r="L9" s="217"/>
    </row>
    <row r="10" spans="1:12" s="135" customFormat="1" ht="15" customHeight="1" x14ac:dyDescent="0.2">
      <c r="A10" s="425">
        <v>1.2</v>
      </c>
      <c r="B10" s="426" t="s">
        <v>246</v>
      </c>
      <c r="C10" s="427">
        <v>60</v>
      </c>
      <c r="D10" s="215" t="s">
        <v>6</v>
      </c>
      <c r="E10" s="170">
        <v>7500</v>
      </c>
      <c r="F10" s="170">
        <f t="shared" si="0"/>
        <v>450000</v>
      </c>
      <c r="G10" s="171">
        <v>1000</v>
      </c>
      <c r="H10" s="171">
        <f t="shared" si="1"/>
        <v>60000</v>
      </c>
      <c r="I10" s="171">
        <f t="shared" si="2"/>
        <v>510000</v>
      </c>
      <c r="J10" s="205" t="s">
        <v>327</v>
      </c>
      <c r="K10" s="205" t="s">
        <v>335</v>
      </c>
      <c r="L10" s="217"/>
    </row>
    <row r="11" spans="1:12" ht="15" customHeight="1" x14ac:dyDescent="0.2">
      <c r="A11" s="425">
        <v>1.3</v>
      </c>
      <c r="B11" s="426" t="s">
        <v>247</v>
      </c>
      <c r="C11" s="427">
        <v>12</v>
      </c>
      <c r="D11" s="215" t="s">
        <v>6</v>
      </c>
      <c r="E11" s="170">
        <v>4500</v>
      </c>
      <c r="F11" s="170">
        <f t="shared" si="0"/>
        <v>54000</v>
      </c>
      <c r="G11" s="171">
        <v>1000</v>
      </c>
      <c r="H11" s="171">
        <f t="shared" si="1"/>
        <v>12000</v>
      </c>
      <c r="I11" s="171">
        <f t="shared" si="2"/>
        <v>66000</v>
      </c>
      <c r="J11" s="205" t="s">
        <v>327</v>
      </c>
      <c r="K11" s="205" t="s">
        <v>335</v>
      </c>
      <c r="L11" s="216"/>
    </row>
    <row r="12" spans="1:12" ht="15" customHeight="1" x14ac:dyDescent="0.2">
      <c r="A12" s="425">
        <v>1.4</v>
      </c>
      <c r="B12" s="426" t="s">
        <v>248</v>
      </c>
      <c r="C12" s="427">
        <v>1</v>
      </c>
      <c r="D12" s="215" t="s">
        <v>6</v>
      </c>
      <c r="E12" s="170">
        <v>35000</v>
      </c>
      <c r="F12" s="170">
        <f t="shared" si="0"/>
        <v>35000</v>
      </c>
      <c r="G12" s="171">
        <v>3000</v>
      </c>
      <c r="H12" s="171">
        <f t="shared" si="1"/>
        <v>3000</v>
      </c>
      <c r="I12" s="171">
        <f t="shared" si="2"/>
        <v>38000</v>
      </c>
      <c r="J12" s="205" t="s">
        <v>327</v>
      </c>
      <c r="K12" s="205" t="s">
        <v>335</v>
      </c>
      <c r="L12" s="216"/>
    </row>
    <row r="13" spans="1:12" ht="15" customHeight="1" x14ac:dyDescent="0.2">
      <c r="A13" s="425">
        <v>1.5</v>
      </c>
      <c r="B13" s="426" t="s">
        <v>249</v>
      </c>
      <c r="C13" s="427">
        <v>1</v>
      </c>
      <c r="D13" s="215" t="s">
        <v>4</v>
      </c>
      <c r="E13" s="170">
        <v>45000</v>
      </c>
      <c r="F13" s="170">
        <f t="shared" si="0"/>
        <v>45000</v>
      </c>
      <c r="G13" s="171">
        <v>2000</v>
      </c>
      <c r="H13" s="171">
        <f t="shared" si="1"/>
        <v>2000</v>
      </c>
      <c r="I13" s="171">
        <f t="shared" si="2"/>
        <v>47000</v>
      </c>
      <c r="J13" s="205" t="s">
        <v>327</v>
      </c>
      <c r="K13" s="205" t="s">
        <v>335</v>
      </c>
      <c r="L13" s="216"/>
    </row>
    <row r="14" spans="1:12" ht="15" customHeight="1" x14ac:dyDescent="0.2">
      <c r="A14" s="425">
        <v>1.6</v>
      </c>
      <c r="B14" s="426" t="s">
        <v>250</v>
      </c>
      <c r="C14" s="427">
        <v>1</v>
      </c>
      <c r="D14" s="215" t="s">
        <v>4</v>
      </c>
      <c r="E14" s="170">
        <v>40000</v>
      </c>
      <c r="F14" s="170">
        <f t="shared" si="0"/>
        <v>40000</v>
      </c>
      <c r="G14" s="171">
        <v>2000</v>
      </c>
      <c r="H14" s="171">
        <f t="shared" si="1"/>
        <v>2000</v>
      </c>
      <c r="I14" s="171">
        <f t="shared" si="2"/>
        <v>42000</v>
      </c>
      <c r="J14" s="205" t="s">
        <v>327</v>
      </c>
      <c r="K14" s="205" t="s">
        <v>335</v>
      </c>
      <c r="L14" s="216"/>
    </row>
    <row r="15" spans="1:12" s="163" customFormat="1" ht="15" customHeight="1" x14ac:dyDescent="0.2">
      <c r="A15" s="504" t="s">
        <v>251</v>
      </c>
      <c r="B15" s="504"/>
      <c r="C15" s="504"/>
      <c r="D15" s="504"/>
      <c r="E15" s="206"/>
      <c r="F15" s="206"/>
      <c r="G15" s="206"/>
      <c r="H15" s="206"/>
      <c r="I15" s="207"/>
      <c r="J15" s="208"/>
      <c r="K15" s="208"/>
      <c r="L15" s="207"/>
    </row>
    <row r="16" spans="1:12" s="135" customFormat="1" ht="15" customHeight="1" x14ac:dyDescent="0.2">
      <c r="A16" s="418">
        <v>2</v>
      </c>
      <c r="B16" s="428" t="s">
        <v>252</v>
      </c>
      <c r="C16" s="428"/>
      <c r="D16" s="215"/>
      <c r="E16" s="209"/>
      <c r="F16" s="209"/>
      <c r="G16" s="209"/>
      <c r="H16" s="210"/>
      <c r="I16" s="209"/>
      <c r="J16" s="211"/>
      <c r="K16" s="211"/>
      <c r="L16" s="209"/>
    </row>
    <row r="17" spans="1:12" s="135" customFormat="1" ht="15" customHeight="1" x14ac:dyDescent="0.2">
      <c r="A17" s="425">
        <v>2.1</v>
      </c>
      <c r="B17" s="429" t="s">
        <v>253</v>
      </c>
      <c r="C17" s="427">
        <f>C10</f>
        <v>60</v>
      </c>
      <c r="D17" s="219" t="s">
        <v>6</v>
      </c>
      <c r="E17" s="170">
        <v>11500</v>
      </c>
      <c r="F17" s="170">
        <f t="shared" ref="F17" si="3">E17*C17</f>
        <v>690000</v>
      </c>
      <c r="G17" s="171">
        <v>1000</v>
      </c>
      <c r="H17" s="171">
        <f t="shared" ref="H17" si="4">G17*C17</f>
        <v>60000</v>
      </c>
      <c r="I17" s="171">
        <f t="shared" ref="I17" si="5">H17+F17</f>
        <v>750000</v>
      </c>
      <c r="J17" s="205" t="s">
        <v>327</v>
      </c>
      <c r="K17" s="205" t="s">
        <v>336</v>
      </c>
      <c r="L17" s="217"/>
    </row>
    <row r="18" spans="1:12" s="163" customFormat="1" ht="15" customHeight="1" x14ac:dyDescent="0.2">
      <c r="A18" s="504" t="s">
        <v>251</v>
      </c>
      <c r="B18" s="504"/>
      <c r="C18" s="504"/>
      <c r="D18" s="504"/>
      <c r="E18" s="206"/>
      <c r="F18" s="206"/>
      <c r="G18" s="206"/>
      <c r="H18" s="206"/>
      <c r="I18" s="207"/>
      <c r="J18" s="208"/>
      <c r="K18" s="208"/>
      <c r="L18" s="207"/>
    </row>
    <row r="19" spans="1:12" s="135" customFormat="1" ht="15" customHeight="1" x14ac:dyDescent="0.2">
      <c r="A19" s="418">
        <v>3</v>
      </c>
      <c r="B19" s="428" t="s">
        <v>254</v>
      </c>
      <c r="C19" s="428"/>
      <c r="D19" s="212"/>
      <c r="E19" s="212"/>
      <c r="F19" s="213"/>
      <c r="G19" s="213"/>
      <c r="H19" s="213"/>
      <c r="I19" s="214"/>
      <c r="J19" s="215"/>
      <c r="K19" s="215"/>
      <c r="L19" s="214"/>
    </row>
    <row r="20" spans="1:12" s="135" customFormat="1" ht="15" customHeight="1" x14ac:dyDescent="0.2">
      <c r="A20" s="425">
        <v>3.1</v>
      </c>
      <c r="B20" s="426" t="s">
        <v>255</v>
      </c>
      <c r="C20" s="427">
        <v>2</v>
      </c>
      <c r="D20" s="219" t="s">
        <v>6</v>
      </c>
      <c r="E20" s="170">
        <v>14500</v>
      </c>
      <c r="F20" s="170">
        <f t="shared" ref="F20:F21" si="6">E20*C20</f>
        <v>29000</v>
      </c>
      <c r="G20" s="171">
        <v>700</v>
      </c>
      <c r="H20" s="171">
        <f t="shared" ref="H20:H21" si="7">G20*C20</f>
        <v>1400</v>
      </c>
      <c r="I20" s="171">
        <f t="shared" ref="I20:I21" si="8">H20+F20</f>
        <v>30400</v>
      </c>
      <c r="J20" s="205" t="s">
        <v>327</v>
      </c>
      <c r="K20" s="205" t="s">
        <v>337</v>
      </c>
      <c r="L20" s="217"/>
    </row>
    <row r="21" spans="1:12" s="135" customFormat="1" ht="15" customHeight="1" x14ac:dyDescent="0.2">
      <c r="A21" s="425">
        <v>3.2</v>
      </c>
      <c r="B21" s="426" t="s">
        <v>297</v>
      </c>
      <c r="C21" s="427">
        <v>2</v>
      </c>
      <c r="D21" s="219" t="s">
        <v>6</v>
      </c>
      <c r="E21" s="170">
        <v>25500</v>
      </c>
      <c r="F21" s="170">
        <f t="shared" si="6"/>
        <v>51000</v>
      </c>
      <c r="G21" s="171">
        <v>700</v>
      </c>
      <c r="H21" s="171">
        <f t="shared" si="7"/>
        <v>1400</v>
      </c>
      <c r="I21" s="171">
        <f t="shared" si="8"/>
        <v>52400</v>
      </c>
      <c r="J21" s="205" t="s">
        <v>327</v>
      </c>
      <c r="K21" s="205" t="s">
        <v>337</v>
      </c>
      <c r="L21" s="217"/>
    </row>
    <row r="22" spans="1:12" s="163" customFormat="1" ht="15" customHeight="1" x14ac:dyDescent="0.2">
      <c r="A22" s="504" t="s">
        <v>251</v>
      </c>
      <c r="B22" s="504"/>
      <c r="C22" s="504"/>
      <c r="D22" s="504"/>
      <c r="E22" s="206"/>
      <c r="F22" s="206"/>
      <c r="G22" s="206"/>
      <c r="H22" s="206"/>
      <c r="I22" s="207"/>
      <c r="J22" s="208"/>
      <c r="K22" s="208"/>
      <c r="L22" s="207"/>
    </row>
    <row r="23" spans="1:12" ht="15" customHeight="1" x14ac:dyDescent="0.2">
      <c r="A23" s="425">
        <v>4</v>
      </c>
      <c r="B23" s="426" t="s">
        <v>256</v>
      </c>
      <c r="C23" s="426"/>
      <c r="D23" s="213"/>
      <c r="E23" s="213"/>
      <c r="F23" s="213"/>
      <c r="G23" s="213"/>
      <c r="H23" s="213"/>
      <c r="I23" s="213"/>
      <c r="J23" s="215"/>
      <c r="K23" s="215"/>
      <c r="L23" s="213"/>
    </row>
    <row r="24" spans="1:12" s="135" customFormat="1" ht="15" customHeight="1" x14ac:dyDescent="0.2">
      <c r="A24" s="418">
        <v>4.0999999999999996</v>
      </c>
      <c r="B24" s="428" t="s">
        <v>257</v>
      </c>
      <c r="C24" s="428"/>
      <c r="D24" s="219"/>
      <c r="E24" s="216"/>
      <c r="F24" s="217"/>
      <c r="G24" s="217"/>
      <c r="H24" s="217"/>
      <c r="I24" s="217"/>
      <c r="J24" s="205"/>
      <c r="K24" s="205"/>
      <c r="L24" s="217"/>
    </row>
    <row r="25" spans="1:12" s="135" customFormat="1" ht="15" customHeight="1" x14ac:dyDescent="0.2">
      <c r="A25" s="425" t="s">
        <v>64</v>
      </c>
      <c r="B25" s="430" t="s">
        <v>258</v>
      </c>
      <c r="C25" s="427" t="s">
        <v>7</v>
      </c>
      <c r="D25" s="219" t="s">
        <v>34</v>
      </c>
      <c r="E25" s="216">
        <v>12500</v>
      </c>
      <c r="F25" s="217" t="s">
        <v>35</v>
      </c>
      <c r="G25" s="217">
        <v>1250</v>
      </c>
      <c r="H25" s="217" t="s">
        <v>35</v>
      </c>
      <c r="I25" s="217" t="s">
        <v>35</v>
      </c>
      <c r="J25" s="205" t="s">
        <v>338</v>
      </c>
      <c r="K25" s="205" t="s">
        <v>339</v>
      </c>
      <c r="L25" s="217"/>
    </row>
    <row r="26" spans="1:12" s="135" customFormat="1" ht="15" customHeight="1" x14ac:dyDescent="0.2">
      <c r="A26" s="425" t="s">
        <v>66</v>
      </c>
      <c r="B26" s="430" t="s">
        <v>259</v>
      </c>
      <c r="C26" s="427">
        <v>100</v>
      </c>
      <c r="D26" s="219" t="s">
        <v>34</v>
      </c>
      <c r="E26" s="170">
        <v>9800</v>
      </c>
      <c r="F26" s="170">
        <f t="shared" ref="F26" si="9">E26*C26</f>
        <v>980000</v>
      </c>
      <c r="G26" s="171">
        <v>880</v>
      </c>
      <c r="H26" s="171">
        <f t="shared" ref="H26" si="10">G26*C26</f>
        <v>88000</v>
      </c>
      <c r="I26" s="171">
        <f t="shared" ref="I26" si="11">H26+F26</f>
        <v>1068000</v>
      </c>
      <c r="J26" s="205" t="s">
        <v>338</v>
      </c>
      <c r="K26" s="205" t="s">
        <v>339</v>
      </c>
      <c r="L26" s="217"/>
    </row>
    <row r="27" spans="1:12" s="135" customFormat="1" ht="15" customHeight="1" x14ac:dyDescent="0.2">
      <c r="A27" s="425" t="s">
        <v>68</v>
      </c>
      <c r="B27" s="430" t="s">
        <v>295</v>
      </c>
      <c r="C27" s="427" t="s">
        <v>7</v>
      </c>
      <c r="D27" s="219" t="s">
        <v>34</v>
      </c>
      <c r="E27" s="216">
        <v>7800</v>
      </c>
      <c r="F27" s="217" t="s">
        <v>35</v>
      </c>
      <c r="G27" s="217">
        <v>800</v>
      </c>
      <c r="H27" s="217" t="s">
        <v>35</v>
      </c>
      <c r="I27" s="217" t="s">
        <v>35</v>
      </c>
      <c r="J27" s="205" t="s">
        <v>338</v>
      </c>
      <c r="K27" s="205" t="s">
        <v>339</v>
      </c>
      <c r="L27" s="217"/>
    </row>
    <row r="28" spans="1:12" s="135" customFormat="1" ht="15" customHeight="1" x14ac:dyDescent="0.2">
      <c r="A28" s="418">
        <v>4.2</v>
      </c>
      <c r="B28" s="428" t="s">
        <v>260</v>
      </c>
      <c r="C28" s="428"/>
      <c r="D28" s="219"/>
      <c r="E28" s="216"/>
      <c r="F28" s="217"/>
      <c r="G28" s="217"/>
      <c r="H28" s="217"/>
      <c r="I28" s="217"/>
      <c r="J28" s="205"/>
      <c r="K28" s="205"/>
      <c r="L28" s="217"/>
    </row>
    <row r="29" spans="1:12" s="135" customFormat="1" ht="15" customHeight="1" x14ac:dyDescent="0.2">
      <c r="A29" s="425" t="s">
        <v>73</v>
      </c>
      <c r="B29" s="430" t="s">
        <v>261</v>
      </c>
      <c r="C29" s="427">
        <v>170</v>
      </c>
      <c r="D29" s="219" t="s">
        <v>34</v>
      </c>
      <c r="E29" s="170">
        <v>4700</v>
      </c>
      <c r="F29" s="170">
        <f t="shared" ref="F29:F32" si="12">E29*C29</f>
        <v>799000</v>
      </c>
      <c r="G29" s="171">
        <v>710</v>
      </c>
      <c r="H29" s="171">
        <f t="shared" ref="H29:H32" si="13">G29*C29</f>
        <v>120700</v>
      </c>
      <c r="I29" s="171">
        <f t="shared" ref="I29:I32" si="14">H29+F29</f>
        <v>919700</v>
      </c>
      <c r="J29" s="205" t="s">
        <v>338</v>
      </c>
      <c r="K29" s="205" t="s">
        <v>339</v>
      </c>
      <c r="L29" s="217"/>
    </row>
    <row r="30" spans="1:12" s="135" customFormat="1" ht="15" customHeight="1" x14ac:dyDescent="0.2">
      <c r="A30" s="425" t="s">
        <v>74</v>
      </c>
      <c r="B30" s="430" t="s">
        <v>296</v>
      </c>
      <c r="C30" s="427">
        <v>157</v>
      </c>
      <c r="D30" s="219" t="s">
        <v>34</v>
      </c>
      <c r="E30" s="170">
        <v>3390</v>
      </c>
      <c r="F30" s="170">
        <f t="shared" si="12"/>
        <v>532230</v>
      </c>
      <c r="G30" s="171">
        <v>700</v>
      </c>
      <c r="H30" s="171">
        <f t="shared" si="13"/>
        <v>109900</v>
      </c>
      <c r="I30" s="171">
        <f t="shared" si="14"/>
        <v>642130</v>
      </c>
      <c r="J30" s="205" t="s">
        <v>338</v>
      </c>
      <c r="K30" s="205" t="s">
        <v>339</v>
      </c>
      <c r="L30" s="217"/>
    </row>
    <row r="31" spans="1:12" s="135" customFormat="1" ht="15" customHeight="1" x14ac:dyDescent="0.2">
      <c r="A31" s="425" t="s">
        <v>75</v>
      </c>
      <c r="B31" s="430" t="s">
        <v>262</v>
      </c>
      <c r="C31" s="427">
        <v>96</v>
      </c>
      <c r="D31" s="219" t="s">
        <v>34</v>
      </c>
      <c r="E31" s="170">
        <v>2900</v>
      </c>
      <c r="F31" s="170">
        <f t="shared" si="12"/>
        <v>278400</v>
      </c>
      <c r="G31" s="171">
        <v>690</v>
      </c>
      <c r="H31" s="171">
        <f t="shared" si="13"/>
        <v>66240</v>
      </c>
      <c r="I31" s="171">
        <f t="shared" si="14"/>
        <v>344640</v>
      </c>
      <c r="J31" s="205" t="s">
        <v>338</v>
      </c>
      <c r="K31" s="205" t="s">
        <v>339</v>
      </c>
      <c r="L31" s="217"/>
    </row>
    <row r="32" spans="1:12" s="135" customFormat="1" ht="15" customHeight="1" x14ac:dyDescent="0.2">
      <c r="A32" s="425" t="s">
        <v>76</v>
      </c>
      <c r="B32" s="430" t="s">
        <v>263</v>
      </c>
      <c r="C32" s="427">
        <v>500</v>
      </c>
      <c r="D32" s="219" t="s">
        <v>34</v>
      </c>
      <c r="E32" s="170">
        <v>2100</v>
      </c>
      <c r="F32" s="170">
        <f t="shared" si="12"/>
        <v>1050000</v>
      </c>
      <c r="G32" s="171">
        <v>680</v>
      </c>
      <c r="H32" s="171">
        <f t="shared" si="13"/>
        <v>340000</v>
      </c>
      <c r="I32" s="171">
        <f t="shared" si="14"/>
        <v>1390000</v>
      </c>
      <c r="J32" s="205" t="s">
        <v>338</v>
      </c>
      <c r="K32" s="205" t="s">
        <v>339</v>
      </c>
      <c r="L32" s="217"/>
    </row>
    <row r="33" spans="1:12" s="163" customFormat="1" ht="15" customHeight="1" x14ac:dyDescent="0.2">
      <c r="A33" s="504" t="s">
        <v>251</v>
      </c>
      <c r="B33" s="504"/>
      <c r="C33" s="504"/>
      <c r="D33" s="504"/>
      <c r="E33" s="206"/>
      <c r="F33" s="206"/>
      <c r="G33" s="206"/>
      <c r="H33" s="206"/>
      <c r="I33" s="207"/>
      <c r="J33" s="208"/>
      <c r="K33" s="208"/>
      <c r="L33" s="207"/>
    </row>
    <row r="34" spans="1:12" s="135" customFormat="1" ht="15" customHeight="1" x14ac:dyDescent="0.2">
      <c r="A34" s="418">
        <v>5</v>
      </c>
      <c r="B34" s="428" t="s">
        <v>264</v>
      </c>
      <c r="C34" s="428"/>
      <c r="D34" s="431"/>
      <c r="E34" s="209"/>
      <c r="F34" s="209"/>
      <c r="G34" s="209"/>
      <c r="H34" s="209"/>
      <c r="I34" s="214"/>
      <c r="J34" s="211"/>
      <c r="K34" s="211"/>
      <c r="L34" s="214"/>
    </row>
    <row r="35" spans="1:12" ht="15" customHeight="1" x14ac:dyDescent="0.2">
      <c r="A35" s="425">
        <v>5.0999999999999996</v>
      </c>
      <c r="B35" s="426" t="s">
        <v>265</v>
      </c>
      <c r="C35" s="427">
        <v>2</v>
      </c>
      <c r="D35" s="219" t="s">
        <v>6</v>
      </c>
      <c r="E35" s="170">
        <v>95000</v>
      </c>
      <c r="F35" s="170">
        <f t="shared" ref="F35" si="15">E35*C35</f>
        <v>190000</v>
      </c>
      <c r="G35" s="171">
        <v>5000</v>
      </c>
      <c r="H35" s="171">
        <f t="shared" ref="H35" si="16">G35*C35</f>
        <v>10000</v>
      </c>
      <c r="I35" s="171">
        <f t="shared" ref="I35" si="17">H35+F35</f>
        <v>200000</v>
      </c>
      <c r="J35" s="205" t="s">
        <v>327</v>
      </c>
      <c r="K35" s="205" t="s">
        <v>340</v>
      </c>
      <c r="L35" s="217"/>
    </row>
    <row r="36" spans="1:12" s="163" customFormat="1" ht="15" customHeight="1" x14ac:dyDescent="0.2">
      <c r="A36" s="504" t="s">
        <v>251</v>
      </c>
      <c r="B36" s="504"/>
      <c r="C36" s="504"/>
      <c r="D36" s="504"/>
      <c r="E36" s="206"/>
      <c r="F36" s="206"/>
      <c r="G36" s="206"/>
      <c r="H36" s="206"/>
      <c r="I36" s="207"/>
      <c r="J36" s="208"/>
      <c r="K36" s="208"/>
      <c r="L36" s="207"/>
    </row>
    <row r="37" spans="1:12" s="135" customFormat="1" ht="15" customHeight="1" x14ac:dyDescent="0.2">
      <c r="A37" s="418">
        <v>6</v>
      </c>
      <c r="B37" s="428" t="s">
        <v>266</v>
      </c>
      <c r="C37" s="428"/>
      <c r="D37" s="431"/>
      <c r="E37" s="218"/>
      <c r="F37" s="209"/>
      <c r="G37" s="209"/>
      <c r="H37" s="209"/>
      <c r="I37" s="214"/>
      <c r="J37" s="211"/>
      <c r="K37" s="211"/>
      <c r="L37" s="214"/>
    </row>
    <row r="38" spans="1:12" s="136" customFormat="1" ht="15" customHeight="1" x14ac:dyDescent="0.2">
      <c r="A38" s="418">
        <v>6.1</v>
      </c>
      <c r="B38" s="432" t="s">
        <v>267</v>
      </c>
      <c r="C38" s="432"/>
      <c r="D38" s="433"/>
      <c r="E38" s="218"/>
      <c r="F38" s="218"/>
      <c r="G38" s="218"/>
      <c r="H38" s="218"/>
      <c r="I38" s="218"/>
      <c r="J38" s="434"/>
      <c r="K38" s="434"/>
      <c r="L38" s="218"/>
    </row>
    <row r="39" spans="1:12" s="137" customFormat="1" ht="15" customHeight="1" x14ac:dyDescent="0.2">
      <c r="A39" s="435" t="s">
        <v>268</v>
      </c>
      <c r="B39" s="430" t="s">
        <v>258</v>
      </c>
      <c r="C39" s="427" t="s">
        <v>7</v>
      </c>
      <c r="D39" s="436" t="s">
        <v>4</v>
      </c>
      <c r="E39" s="216"/>
      <c r="F39" s="217" t="s">
        <v>35</v>
      </c>
      <c r="G39" s="217"/>
      <c r="H39" s="217" t="s">
        <v>35</v>
      </c>
      <c r="I39" s="217" t="s">
        <v>35</v>
      </c>
      <c r="J39" s="205" t="s">
        <v>341</v>
      </c>
      <c r="K39" s="205" t="s">
        <v>342</v>
      </c>
      <c r="L39" s="217"/>
    </row>
    <row r="40" spans="1:12" s="137" customFormat="1" ht="15" customHeight="1" x14ac:dyDescent="0.2">
      <c r="A40" s="435" t="s">
        <v>269</v>
      </c>
      <c r="B40" s="430" t="s">
        <v>259</v>
      </c>
      <c r="C40" s="427">
        <v>11</v>
      </c>
      <c r="D40" s="436" t="s">
        <v>6</v>
      </c>
      <c r="E40" s="170">
        <v>9875</v>
      </c>
      <c r="F40" s="170">
        <f t="shared" ref="F40" si="18">E40*C40</f>
        <v>108625</v>
      </c>
      <c r="G40" s="171">
        <v>3000</v>
      </c>
      <c r="H40" s="171">
        <f t="shared" ref="H40" si="19">G40*C40</f>
        <v>33000</v>
      </c>
      <c r="I40" s="171">
        <f t="shared" ref="I40" si="20">H40+F40</f>
        <v>141625</v>
      </c>
      <c r="J40" s="205" t="s">
        <v>341</v>
      </c>
      <c r="K40" s="205" t="s">
        <v>342</v>
      </c>
      <c r="L40" s="217"/>
    </row>
    <row r="41" spans="1:12" s="137" customFormat="1" ht="15" customHeight="1" x14ac:dyDescent="0.2">
      <c r="A41" s="435" t="s">
        <v>270</v>
      </c>
      <c r="B41" s="430" t="s">
        <v>295</v>
      </c>
      <c r="C41" s="427" t="s">
        <v>7</v>
      </c>
      <c r="D41" s="436" t="s">
        <v>4</v>
      </c>
      <c r="E41" s="216"/>
      <c r="F41" s="217" t="s">
        <v>35</v>
      </c>
      <c r="G41" s="217"/>
      <c r="H41" s="217" t="s">
        <v>35</v>
      </c>
      <c r="I41" s="217" t="s">
        <v>35</v>
      </c>
      <c r="J41" s="205" t="s">
        <v>341</v>
      </c>
      <c r="K41" s="205" t="s">
        <v>342</v>
      </c>
      <c r="L41" s="217"/>
    </row>
    <row r="42" spans="1:12" s="136" customFormat="1" ht="15" customHeight="1" x14ac:dyDescent="0.2">
      <c r="A42" s="437">
        <v>6.2</v>
      </c>
      <c r="B42" s="432" t="s">
        <v>271</v>
      </c>
      <c r="C42" s="432"/>
      <c r="D42" s="433"/>
      <c r="E42" s="218"/>
      <c r="F42" s="218"/>
      <c r="G42" s="218"/>
      <c r="H42" s="218"/>
      <c r="I42" s="218"/>
      <c r="J42" s="205"/>
      <c r="K42" s="205"/>
      <c r="L42" s="218"/>
    </row>
    <row r="43" spans="1:12" s="137" customFormat="1" ht="15" customHeight="1" x14ac:dyDescent="0.2">
      <c r="A43" s="435" t="s">
        <v>272</v>
      </c>
      <c r="B43" s="430" t="s">
        <v>258</v>
      </c>
      <c r="C43" s="427" t="s">
        <v>7</v>
      </c>
      <c r="D43" s="436" t="s">
        <v>4</v>
      </c>
      <c r="E43" s="216"/>
      <c r="F43" s="217" t="s">
        <v>35</v>
      </c>
      <c r="G43" s="217"/>
      <c r="H43" s="217" t="s">
        <v>35</v>
      </c>
      <c r="I43" s="217" t="s">
        <v>35</v>
      </c>
      <c r="J43" s="205" t="s">
        <v>341</v>
      </c>
      <c r="K43" s="205" t="s">
        <v>342</v>
      </c>
      <c r="L43" s="217"/>
    </row>
    <row r="44" spans="1:12" s="137" customFormat="1" ht="15" customHeight="1" x14ac:dyDescent="0.2">
      <c r="A44" s="435" t="s">
        <v>273</v>
      </c>
      <c r="B44" s="430" t="s">
        <v>259</v>
      </c>
      <c r="C44" s="427">
        <v>7</v>
      </c>
      <c r="D44" s="436" t="s">
        <v>6</v>
      </c>
      <c r="E44" s="170">
        <v>12250</v>
      </c>
      <c r="F44" s="170">
        <f t="shared" ref="F44" si="21">E44*C44</f>
        <v>85750</v>
      </c>
      <c r="G44" s="171">
        <v>3000</v>
      </c>
      <c r="H44" s="171">
        <f t="shared" ref="H44" si="22">G44*C44</f>
        <v>21000</v>
      </c>
      <c r="I44" s="171">
        <f t="shared" ref="I44" si="23">H44+F44</f>
        <v>106750</v>
      </c>
      <c r="J44" s="205" t="s">
        <v>341</v>
      </c>
      <c r="K44" s="205" t="s">
        <v>342</v>
      </c>
      <c r="L44" s="217"/>
    </row>
    <row r="45" spans="1:12" s="136" customFormat="1" ht="15" customHeight="1" x14ac:dyDescent="0.2">
      <c r="A45" s="435" t="s">
        <v>274</v>
      </c>
      <c r="B45" s="430" t="s">
        <v>295</v>
      </c>
      <c r="C45" s="427" t="s">
        <v>7</v>
      </c>
      <c r="D45" s="436" t="s">
        <v>4</v>
      </c>
      <c r="E45" s="216"/>
      <c r="F45" s="217" t="s">
        <v>35</v>
      </c>
      <c r="G45" s="217"/>
      <c r="H45" s="217" t="s">
        <v>35</v>
      </c>
      <c r="I45" s="217" t="s">
        <v>35</v>
      </c>
      <c r="J45" s="205" t="s">
        <v>341</v>
      </c>
      <c r="K45" s="205" t="s">
        <v>342</v>
      </c>
      <c r="L45" s="217"/>
    </row>
    <row r="46" spans="1:12" s="136" customFormat="1" ht="15" customHeight="1" x14ac:dyDescent="0.2">
      <c r="A46" s="438">
        <v>6.3</v>
      </c>
      <c r="B46" s="432" t="s">
        <v>275</v>
      </c>
      <c r="C46" s="432"/>
      <c r="D46" s="433"/>
      <c r="E46" s="218"/>
      <c r="F46" s="218"/>
      <c r="G46" s="218"/>
      <c r="H46" s="218"/>
      <c r="I46" s="218"/>
      <c r="J46" s="205"/>
      <c r="K46" s="205"/>
      <c r="L46" s="218"/>
    </row>
    <row r="47" spans="1:12" s="136" customFormat="1" ht="15" customHeight="1" x14ac:dyDescent="0.2">
      <c r="A47" s="435" t="s">
        <v>110</v>
      </c>
      <c r="B47" s="430" t="s">
        <v>261</v>
      </c>
      <c r="C47" s="427">
        <v>17</v>
      </c>
      <c r="D47" s="436" t="s">
        <v>6</v>
      </c>
      <c r="E47" s="170">
        <v>5820</v>
      </c>
      <c r="F47" s="170">
        <f t="shared" ref="F47:F50" si="24">E47*C47</f>
        <v>98940</v>
      </c>
      <c r="G47" s="171">
        <v>1500</v>
      </c>
      <c r="H47" s="171">
        <f t="shared" ref="H47:H50" si="25">G47*C47</f>
        <v>25500</v>
      </c>
      <c r="I47" s="171">
        <f t="shared" ref="I47:I50" si="26">H47+F47</f>
        <v>124440</v>
      </c>
      <c r="J47" s="205" t="s">
        <v>341</v>
      </c>
      <c r="K47" s="205" t="s">
        <v>342</v>
      </c>
      <c r="L47" s="217"/>
    </row>
    <row r="48" spans="1:12" s="137" customFormat="1" ht="15" customHeight="1" x14ac:dyDescent="0.2">
      <c r="A48" s="435" t="s">
        <v>111</v>
      </c>
      <c r="B48" s="430" t="s">
        <v>296</v>
      </c>
      <c r="C48" s="427">
        <v>34</v>
      </c>
      <c r="D48" s="436" t="s">
        <v>6</v>
      </c>
      <c r="E48" s="170">
        <v>5300</v>
      </c>
      <c r="F48" s="170">
        <f t="shared" si="24"/>
        <v>180200</v>
      </c>
      <c r="G48" s="171">
        <v>1500</v>
      </c>
      <c r="H48" s="171">
        <f t="shared" si="25"/>
        <v>51000</v>
      </c>
      <c r="I48" s="171">
        <f t="shared" si="26"/>
        <v>231200</v>
      </c>
      <c r="J48" s="205" t="s">
        <v>341</v>
      </c>
      <c r="K48" s="205" t="s">
        <v>342</v>
      </c>
      <c r="L48" s="217"/>
    </row>
    <row r="49" spans="1:12" s="137" customFormat="1" ht="15" customHeight="1" x14ac:dyDescent="0.2">
      <c r="A49" s="435" t="s">
        <v>112</v>
      </c>
      <c r="B49" s="430" t="s">
        <v>262</v>
      </c>
      <c r="C49" s="427">
        <v>10</v>
      </c>
      <c r="D49" s="436" t="s">
        <v>6</v>
      </c>
      <c r="E49" s="170">
        <v>5200</v>
      </c>
      <c r="F49" s="170">
        <f t="shared" si="24"/>
        <v>52000</v>
      </c>
      <c r="G49" s="171">
        <v>1500</v>
      </c>
      <c r="H49" s="171">
        <f t="shared" si="25"/>
        <v>15000</v>
      </c>
      <c r="I49" s="171">
        <f t="shared" si="26"/>
        <v>67000</v>
      </c>
      <c r="J49" s="205" t="s">
        <v>341</v>
      </c>
      <c r="K49" s="205" t="s">
        <v>342</v>
      </c>
      <c r="L49" s="217"/>
    </row>
    <row r="50" spans="1:12" s="137" customFormat="1" ht="15" customHeight="1" x14ac:dyDescent="0.2">
      <c r="A50" s="435" t="s">
        <v>113</v>
      </c>
      <c r="B50" s="430" t="s">
        <v>263</v>
      </c>
      <c r="C50" s="427">
        <v>70</v>
      </c>
      <c r="D50" s="436" t="s">
        <v>6</v>
      </c>
      <c r="E50" s="170">
        <v>4800</v>
      </c>
      <c r="F50" s="170">
        <f t="shared" si="24"/>
        <v>336000</v>
      </c>
      <c r="G50" s="171">
        <v>1500</v>
      </c>
      <c r="H50" s="171">
        <f t="shared" si="25"/>
        <v>105000</v>
      </c>
      <c r="I50" s="171">
        <f t="shared" si="26"/>
        <v>441000</v>
      </c>
      <c r="J50" s="205" t="s">
        <v>341</v>
      </c>
      <c r="K50" s="205" t="s">
        <v>342</v>
      </c>
      <c r="L50" s="217"/>
    </row>
    <row r="51" spans="1:12" s="163" customFormat="1" ht="15" customHeight="1" x14ac:dyDescent="0.2">
      <c r="A51" s="504" t="s">
        <v>251</v>
      </c>
      <c r="B51" s="504"/>
      <c r="C51" s="504"/>
      <c r="D51" s="504"/>
      <c r="E51" s="206"/>
      <c r="F51" s="439"/>
      <c r="G51" s="206"/>
      <c r="H51" s="206"/>
      <c r="I51" s="207"/>
      <c r="J51" s="208"/>
      <c r="K51" s="208"/>
      <c r="L51" s="207"/>
    </row>
    <row r="52" spans="1:12" s="137" customFormat="1" ht="15" customHeight="1" x14ac:dyDescent="0.2">
      <c r="A52" s="440">
        <v>7</v>
      </c>
      <c r="B52" s="441" t="s">
        <v>276</v>
      </c>
      <c r="C52" s="441"/>
      <c r="D52" s="442"/>
      <c r="E52" s="442"/>
      <c r="F52" s="443"/>
      <c r="G52" s="443"/>
      <c r="H52" s="443"/>
      <c r="I52" s="443"/>
      <c r="J52" s="219"/>
      <c r="K52" s="219"/>
      <c r="L52" s="443"/>
    </row>
    <row r="53" spans="1:12" s="137" customFormat="1" ht="15" customHeight="1" x14ac:dyDescent="0.2">
      <c r="A53" s="444">
        <v>7.1</v>
      </c>
      <c r="B53" s="445" t="s">
        <v>277</v>
      </c>
      <c r="C53" s="446">
        <v>1</v>
      </c>
      <c r="D53" s="219" t="s">
        <v>18</v>
      </c>
      <c r="E53" s="170">
        <v>0</v>
      </c>
      <c r="F53" s="170">
        <f t="shared" ref="F53" si="27">E53*C53</f>
        <v>0</v>
      </c>
      <c r="G53" s="171">
        <v>25000</v>
      </c>
      <c r="H53" s="171">
        <f t="shared" ref="H53" si="28">G53*C53</f>
        <v>25000</v>
      </c>
      <c r="I53" s="171">
        <f t="shared" ref="I53" si="29">H53+F53</f>
        <v>25000</v>
      </c>
      <c r="J53" s="219"/>
      <c r="K53" s="219"/>
      <c r="L53" s="443"/>
    </row>
    <row r="54" spans="1:12" s="163" customFormat="1" ht="15" customHeight="1" x14ac:dyDescent="0.2">
      <c r="A54" s="504" t="s">
        <v>251</v>
      </c>
      <c r="B54" s="504"/>
      <c r="C54" s="504"/>
      <c r="D54" s="504"/>
      <c r="E54" s="220"/>
      <c r="F54" s="220"/>
      <c r="G54" s="220"/>
      <c r="H54" s="220"/>
      <c r="I54" s="221"/>
      <c r="J54" s="222"/>
      <c r="K54" s="222"/>
      <c r="L54" s="221"/>
    </row>
    <row r="55" spans="1:12" s="135" customFormat="1" ht="15" customHeight="1" x14ac:dyDescent="0.2">
      <c r="A55" s="418">
        <v>8</v>
      </c>
      <c r="B55" s="428" t="s">
        <v>278</v>
      </c>
      <c r="C55" s="428"/>
      <c r="D55" s="447"/>
      <c r="E55" s="218"/>
      <c r="F55" s="218"/>
      <c r="G55" s="209"/>
      <c r="H55" s="209"/>
      <c r="I55" s="214"/>
      <c r="J55" s="211"/>
      <c r="K55" s="211"/>
      <c r="L55" s="214"/>
    </row>
    <row r="56" spans="1:12" s="136" customFormat="1" ht="15" customHeight="1" x14ac:dyDescent="0.2">
      <c r="A56" s="425">
        <v>8.1</v>
      </c>
      <c r="B56" s="213" t="s">
        <v>279</v>
      </c>
      <c r="C56" s="427">
        <v>1</v>
      </c>
      <c r="D56" s="219" t="s">
        <v>18</v>
      </c>
      <c r="E56" s="170">
        <v>200000</v>
      </c>
      <c r="F56" s="170">
        <f t="shared" ref="F56" si="30">E56*C56</f>
        <v>200000</v>
      </c>
      <c r="G56" s="171">
        <v>35000</v>
      </c>
      <c r="H56" s="171">
        <f t="shared" ref="H56" si="31">G56*C56</f>
        <v>35000</v>
      </c>
      <c r="I56" s="171">
        <f t="shared" ref="I56" si="32">H56+F56</f>
        <v>235000</v>
      </c>
      <c r="J56" s="196" t="s">
        <v>300</v>
      </c>
      <c r="K56" s="196" t="s">
        <v>334</v>
      </c>
      <c r="L56" s="217"/>
    </row>
    <row r="57" spans="1:12" ht="15" customHeight="1" x14ac:dyDescent="0.2">
      <c r="A57" s="505" t="s">
        <v>251</v>
      </c>
      <c r="B57" s="505"/>
      <c r="C57" s="505"/>
      <c r="D57" s="505"/>
      <c r="E57" s="223"/>
      <c r="F57" s="223"/>
      <c r="G57" s="223"/>
      <c r="H57" s="223"/>
      <c r="I57" s="224"/>
      <c r="J57" s="225"/>
      <c r="K57" s="225"/>
      <c r="L57" s="224"/>
    </row>
    <row r="58" spans="1:12" s="135" customFormat="1" ht="15" customHeight="1" x14ac:dyDescent="0.2">
      <c r="A58" s="418">
        <v>9</v>
      </c>
      <c r="B58" s="428" t="s">
        <v>280</v>
      </c>
      <c r="C58" s="428"/>
      <c r="D58" s="212"/>
      <c r="E58" s="212"/>
      <c r="F58" s="213"/>
      <c r="G58" s="213"/>
      <c r="H58" s="213"/>
      <c r="I58" s="214"/>
      <c r="J58" s="215"/>
      <c r="K58" s="215"/>
      <c r="L58" s="214"/>
    </row>
    <row r="59" spans="1:12" s="135" customFormat="1" ht="15" customHeight="1" x14ac:dyDescent="0.2">
      <c r="A59" s="425">
        <v>9.1</v>
      </c>
      <c r="B59" s="426" t="s">
        <v>281</v>
      </c>
      <c r="C59" s="427">
        <v>1</v>
      </c>
      <c r="D59" s="215" t="s">
        <v>18</v>
      </c>
      <c r="E59" s="170">
        <v>375000</v>
      </c>
      <c r="F59" s="170">
        <f t="shared" ref="F59" si="33">E59*C59</f>
        <v>375000</v>
      </c>
      <c r="G59" s="171">
        <v>55000</v>
      </c>
      <c r="H59" s="171">
        <f t="shared" ref="H59" si="34">G59*C59</f>
        <v>55000</v>
      </c>
      <c r="I59" s="171">
        <f t="shared" ref="I59" si="35">H59+F59</f>
        <v>430000</v>
      </c>
      <c r="J59" s="205" t="s">
        <v>338</v>
      </c>
      <c r="K59" s="205" t="s">
        <v>342</v>
      </c>
      <c r="L59" s="217"/>
    </row>
    <row r="60" spans="1:12" s="163" customFormat="1" ht="15" customHeight="1" x14ac:dyDescent="0.2">
      <c r="A60" s="504" t="s">
        <v>251</v>
      </c>
      <c r="B60" s="504"/>
      <c r="C60" s="504"/>
      <c r="D60" s="504"/>
      <c r="E60" s="206"/>
      <c r="F60" s="206"/>
      <c r="G60" s="206"/>
      <c r="H60" s="206"/>
      <c r="I60" s="207"/>
      <c r="J60" s="208"/>
      <c r="K60" s="208"/>
      <c r="L60" s="207"/>
    </row>
    <row r="61" spans="1:12" s="135" customFormat="1" ht="15" customHeight="1" x14ac:dyDescent="0.2">
      <c r="A61" s="418">
        <v>10</v>
      </c>
      <c r="B61" s="428" t="s">
        <v>239</v>
      </c>
      <c r="C61" s="428"/>
      <c r="D61" s="212"/>
      <c r="E61" s="212"/>
      <c r="F61" s="212"/>
      <c r="G61" s="213"/>
      <c r="H61" s="213"/>
      <c r="I61" s="214"/>
      <c r="J61" s="215"/>
      <c r="K61" s="215"/>
      <c r="L61" s="214"/>
    </row>
    <row r="62" spans="1:12" s="135" customFormat="1" ht="15" customHeight="1" x14ac:dyDescent="0.2">
      <c r="A62" s="425">
        <v>10.1</v>
      </c>
      <c r="B62" s="426" t="s">
        <v>282</v>
      </c>
      <c r="C62" s="427">
        <v>1</v>
      </c>
      <c r="D62" s="215" t="s">
        <v>18</v>
      </c>
      <c r="E62" s="170"/>
      <c r="F62" s="170">
        <f t="shared" ref="F62:F65" si="36">E62*C62</f>
        <v>0</v>
      </c>
      <c r="G62" s="171">
        <v>50000</v>
      </c>
      <c r="H62" s="171">
        <f t="shared" ref="H62:H65" si="37">G62*C62</f>
        <v>50000</v>
      </c>
      <c r="I62" s="171">
        <f t="shared" ref="I62:I65" si="38">H62+F62</f>
        <v>50000</v>
      </c>
      <c r="J62" s="205"/>
      <c r="K62" s="205"/>
      <c r="L62" s="217"/>
    </row>
    <row r="63" spans="1:12" s="135" customFormat="1" ht="15" customHeight="1" x14ac:dyDescent="0.2">
      <c r="A63" s="425">
        <v>10.199999999999999</v>
      </c>
      <c r="B63" s="448" t="s">
        <v>283</v>
      </c>
      <c r="C63" s="427">
        <v>1</v>
      </c>
      <c r="D63" s="215" t="s">
        <v>18</v>
      </c>
      <c r="E63" s="170"/>
      <c r="F63" s="170">
        <f t="shared" si="36"/>
        <v>0</v>
      </c>
      <c r="G63" s="171">
        <v>25000</v>
      </c>
      <c r="H63" s="171">
        <f t="shared" si="37"/>
        <v>25000</v>
      </c>
      <c r="I63" s="171">
        <f t="shared" si="38"/>
        <v>25000</v>
      </c>
      <c r="J63" s="205"/>
      <c r="K63" s="205"/>
      <c r="L63" s="217"/>
    </row>
    <row r="64" spans="1:12" ht="25.5" customHeight="1" x14ac:dyDescent="0.2">
      <c r="A64" s="425">
        <v>10.3</v>
      </c>
      <c r="B64" s="449" t="s">
        <v>284</v>
      </c>
      <c r="C64" s="427">
        <v>1</v>
      </c>
      <c r="D64" s="215" t="s">
        <v>18</v>
      </c>
      <c r="E64" s="170">
        <v>100000</v>
      </c>
      <c r="F64" s="170">
        <f t="shared" si="36"/>
        <v>100000</v>
      </c>
      <c r="G64" s="171">
        <v>25000</v>
      </c>
      <c r="H64" s="171">
        <f t="shared" si="37"/>
        <v>25000</v>
      </c>
      <c r="I64" s="171">
        <f t="shared" si="38"/>
        <v>125000</v>
      </c>
      <c r="J64" s="205"/>
      <c r="K64" s="205"/>
      <c r="L64" s="217"/>
    </row>
    <row r="65" spans="1:12" ht="15" customHeight="1" x14ac:dyDescent="0.2">
      <c r="A65" s="425">
        <v>10.4</v>
      </c>
      <c r="B65" s="426" t="s">
        <v>285</v>
      </c>
      <c r="C65" s="427">
        <v>1</v>
      </c>
      <c r="D65" s="215" t="s">
        <v>18</v>
      </c>
      <c r="E65" s="170">
        <v>25000</v>
      </c>
      <c r="F65" s="170">
        <f t="shared" si="36"/>
        <v>25000</v>
      </c>
      <c r="G65" s="171">
        <v>25000</v>
      </c>
      <c r="H65" s="171">
        <f t="shared" si="37"/>
        <v>25000</v>
      </c>
      <c r="I65" s="171">
        <f t="shared" si="38"/>
        <v>50000</v>
      </c>
      <c r="J65" s="205"/>
      <c r="K65" s="205"/>
      <c r="L65" s="217"/>
    </row>
    <row r="66" spans="1:12" s="163" customFormat="1" ht="15" customHeight="1" x14ac:dyDescent="0.2">
      <c r="A66" s="504" t="s">
        <v>251</v>
      </c>
      <c r="B66" s="504"/>
      <c r="C66" s="504"/>
      <c r="D66" s="504"/>
      <c r="E66" s="206"/>
      <c r="F66" s="207">
        <f>SUM(F2:F65)</f>
        <v>7401145</v>
      </c>
      <c r="G66" s="206"/>
      <c r="H66" s="207">
        <f>SUM(H2:H65)</f>
        <v>1587140</v>
      </c>
      <c r="I66" s="207">
        <f>SUM(I2:I65)</f>
        <v>8988285</v>
      </c>
      <c r="J66" s="208"/>
      <c r="K66" s="208"/>
      <c r="L66" s="207"/>
    </row>
    <row r="67" spans="1:12" x14ac:dyDescent="0.2">
      <c r="E67" s="139"/>
      <c r="F67" s="139"/>
      <c r="G67" s="139"/>
    </row>
    <row r="68" spans="1:12" x14ac:dyDescent="0.2">
      <c r="E68" s="139"/>
      <c r="F68" s="139"/>
      <c r="G68" s="139"/>
    </row>
    <row r="69" spans="1:12" x14ac:dyDescent="0.2">
      <c r="E69" s="139"/>
      <c r="F69" s="139"/>
      <c r="G69" s="139"/>
    </row>
    <row r="70" spans="1:12" x14ac:dyDescent="0.2">
      <c r="E70" s="139"/>
      <c r="F70" s="139"/>
      <c r="G70" s="139"/>
    </row>
    <row r="71" spans="1:12" x14ac:dyDescent="0.2">
      <c r="E71" s="139"/>
      <c r="F71" s="139"/>
      <c r="G71" s="139"/>
      <c r="I71" s="228"/>
    </row>
    <row r="72" spans="1:12" x14ac:dyDescent="0.2">
      <c r="E72" s="139"/>
      <c r="F72" s="139"/>
      <c r="G72" s="139"/>
    </row>
    <row r="73" spans="1:12" x14ac:dyDescent="0.2">
      <c r="E73" s="139"/>
      <c r="F73" s="139"/>
      <c r="G73" s="139"/>
    </row>
    <row r="74" spans="1:12" x14ac:dyDescent="0.2">
      <c r="E74" s="139"/>
      <c r="F74" s="139"/>
      <c r="G74" s="139"/>
      <c r="I74" s="228"/>
    </row>
    <row r="75" spans="1:12" x14ac:dyDescent="0.2">
      <c r="E75" s="139"/>
      <c r="F75" s="139"/>
      <c r="G75" s="139"/>
    </row>
    <row r="76" spans="1:12" x14ac:dyDescent="0.2">
      <c r="E76" s="139"/>
      <c r="F76" s="139"/>
      <c r="G76" s="139"/>
    </row>
    <row r="77" spans="1:12" x14ac:dyDescent="0.2">
      <c r="E77" s="139"/>
      <c r="F77" s="139"/>
      <c r="G77" s="139"/>
    </row>
    <row r="78" spans="1:12" x14ac:dyDescent="0.2">
      <c r="E78" s="139"/>
      <c r="F78" s="139"/>
      <c r="G78" s="139"/>
    </row>
    <row r="79" spans="1:12" x14ac:dyDescent="0.2">
      <c r="E79" s="139"/>
      <c r="F79" s="139"/>
      <c r="G79" s="139"/>
    </row>
    <row r="80" spans="1:12" x14ac:dyDescent="0.2">
      <c r="E80" s="139"/>
      <c r="F80" s="139"/>
      <c r="G80" s="139"/>
    </row>
    <row r="81" spans="5:7" x14ac:dyDescent="0.2">
      <c r="E81" s="139"/>
      <c r="F81" s="139"/>
      <c r="G81" s="139"/>
    </row>
    <row r="82" spans="5:7" x14ac:dyDescent="0.2">
      <c r="E82" s="139"/>
      <c r="F82" s="139"/>
      <c r="G82" s="139"/>
    </row>
    <row r="83" spans="5:7" x14ac:dyDescent="0.2">
      <c r="E83" s="139"/>
      <c r="F83" s="139"/>
      <c r="G83" s="139"/>
    </row>
    <row r="84" spans="5:7" x14ac:dyDescent="0.2">
      <c r="E84" s="139"/>
      <c r="F84" s="139"/>
      <c r="G84" s="139"/>
    </row>
    <row r="85" spans="5:7" x14ac:dyDescent="0.2">
      <c r="E85" s="139"/>
      <c r="F85" s="139"/>
      <c r="G85" s="139"/>
    </row>
    <row r="86" spans="5:7" x14ac:dyDescent="0.2">
      <c r="E86" s="139"/>
      <c r="F86" s="139"/>
      <c r="G86" s="139"/>
    </row>
    <row r="87" spans="5:7" x14ac:dyDescent="0.2">
      <c r="E87" s="139"/>
      <c r="F87" s="139"/>
      <c r="G87" s="139"/>
    </row>
    <row r="88" spans="5:7" x14ac:dyDescent="0.2">
      <c r="E88" s="139"/>
      <c r="F88" s="139"/>
      <c r="G88" s="139"/>
    </row>
    <row r="89" spans="5:7" x14ac:dyDescent="0.2">
      <c r="E89" s="139"/>
      <c r="F89" s="139"/>
      <c r="G89" s="139"/>
    </row>
    <row r="90" spans="5:7" x14ac:dyDescent="0.2">
      <c r="E90" s="139"/>
      <c r="F90" s="139"/>
      <c r="G90" s="139"/>
    </row>
    <row r="91" spans="5:7" x14ac:dyDescent="0.2">
      <c r="E91" s="139"/>
      <c r="F91" s="139"/>
      <c r="G91" s="139"/>
    </row>
    <row r="92" spans="5:7" x14ac:dyDescent="0.2">
      <c r="E92" s="139"/>
      <c r="F92" s="139"/>
      <c r="G92" s="139"/>
    </row>
    <row r="93" spans="5:7" x14ac:dyDescent="0.2">
      <c r="E93" s="139"/>
      <c r="F93" s="139"/>
      <c r="G93" s="139"/>
    </row>
    <row r="94" spans="5:7" x14ac:dyDescent="0.2">
      <c r="E94" s="139"/>
      <c r="F94" s="139"/>
      <c r="G94" s="139"/>
    </row>
    <row r="95" spans="5:7" x14ac:dyDescent="0.2">
      <c r="E95" s="139"/>
      <c r="F95" s="139"/>
      <c r="G95" s="139"/>
    </row>
    <row r="96" spans="5:7" x14ac:dyDescent="0.2">
      <c r="E96" s="139"/>
      <c r="F96" s="139"/>
      <c r="G96" s="139"/>
    </row>
    <row r="97" spans="5:7" x14ac:dyDescent="0.2">
      <c r="E97" s="139"/>
      <c r="F97" s="139"/>
      <c r="G97" s="139"/>
    </row>
    <row r="98" spans="5:7" x14ac:dyDescent="0.2">
      <c r="E98" s="139"/>
      <c r="F98" s="139"/>
      <c r="G98" s="139"/>
    </row>
    <row r="99" spans="5:7" x14ac:dyDescent="0.2">
      <c r="E99" s="139"/>
      <c r="F99" s="139"/>
      <c r="G99" s="139"/>
    </row>
    <row r="100" spans="5:7" x14ac:dyDescent="0.2">
      <c r="E100" s="139"/>
      <c r="F100" s="139"/>
      <c r="G100" s="139"/>
    </row>
    <row r="101" spans="5:7" x14ac:dyDescent="0.2">
      <c r="E101" s="139"/>
      <c r="F101" s="139"/>
      <c r="G101" s="139"/>
    </row>
    <row r="102" spans="5:7" x14ac:dyDescent="0.2">
      <c r="E102" s="139"/>
      <c r="F102" s="139"/>
      <c r="G102" s="139"/>
    </row>
    <row r="103" spans="5:7" x14ac:dyDescent="0.2">
      <c r="E103" s="139"/>
      <c r="F103" s="139"/>
      <c r="G103" s="139"/>
    </row>
    <row r="104" spans="5:7" x14ac:dyDescent="0.2">
      <c r="E104" s="139"/>
      <c r="F104" s="139"/>
      <c r="G104" s="139"/>
    </row>
    <row r="105" spans="5:7" x14ac:dyDescent="0.2">
      <c r="E105" s="139"/>
      <c r="F105" s="139"/>
      <c r="G105" s="139"/>
    </row>
    <row r="106" spans="5:7" x14ac:dyDescent="0.2">
      <c r="E106" s="139"/>
      <c r="F106" s="139"/>
      <c r="G106" s="139"/>
    </row>
    <row r="107" spans="5:7" x14ac:dyDescent="0.2">
      <c r="E107" s="139"/>
      <c r="F107" s="139"/>
      <c r="G107" s="139"/>
    </row>
    <row r="108" spans="5:7" x14ac:dyDescent="0.2">
      <c r="E108" s="139"/>
      <c r="F108" s="139"/>
      <c r="G108" s="139"/>
    </row>
    <row r="109" spans="5:7" x14ac:dyDescent="0.2">
      <c r="E109" s="139"/>
      <c r="F109" s="139"/>
      <c r="G109" s="139"/>
    </row>
    <row r="110" spans="5:7" x14ac:dyDescent="0.2">
      <c r="E110" s="139"/>
      <c r="F110" s="139"/>
      <c r="G110" s="139"/>
    </row>
    <row r="111" spans="5:7" x14ac:dyDescent="0.2">
      <c r="E111" s="139"/>
      <c r="F111" s="139"/>
      <c r="G111" s="139"/>
    </row>
    <row r="112" spans="5:7" x14ac:dyDescent="0.2">
      <c r="E112" s="139"/>
      <c r="F112" s="139"/>
      <c r="G112" s="139"/>
    </row>
    <row r="113" spans="5:7" x14ac:dyDescent="0.2">
      <c r="E113" s="139"/>
      <c r="F113" s="139"/>
      <c r="G113" s="139"/>
    </row>
    <row r="114" spans="5:7" x14ac:dyDescent="0.2">
      <c r="E114" s="139"/>
      <c r="F114" s="139"/>
      <c r="G114" s="139"/>
    </row>
    <row r="115" spans="5:7" x14ac:dyDescent="0.2">
      <c r="E115" s="139"/>
      <c r="F115" s="139"/>
      <c r="G115" s="139"/>
    </row>
    <row r="116" spans="5:7" x14ac:dyDescent="0.2">
      <c r="E116" s="139"/>
      <c r="F116" s="139"/>
      <c r="G116" s="139"/>
    </row>
    <row r="117" spans="5:7" x14ac:dyDescent="0.2">
      <c r="E117" s="139"/>
      <c r="F117" s="139"/>
      <c r="G117" s="139"/>
    </row>
    <row r="118" spans="5:7" x14ac:dyDescent="0.2">
      <c r="E118" s="139"/>
      <c r="F118" s="139"/>
      <c r="G118" s="139"/>
    </row>
    <row r="119" spans="5:7" x14ac:dyDescent="0.2">
      <c r="E119" s="139"/>
      <c r="F119" s="139"/>
      <c r="G119" s="139"/>
    </row>
    <row r="120" spans="5:7" x14ac:dyDescent="0.2">
      <c r="E120" s="139"/>
      <c r="F120" s="139"/>
      <c r="G120" s="139"/>
    </row>
    <row r="121" spans="5:7" x14ac:dyDescent="0.2">
      <c r="E121" s="139"/>
      <c r="F121" s="139"/>
      <c r="G121" s="139"/>
    </row>
    <row r="122" spans="5:7" x14ac:dyDescent="0.2">
      <c r="E122" s="139"/>
      <c r="F122" s="139"/>
      <c r="G122" s="139"/>
    </row>
    <row r="123" spans="5:7" x14ac:dyDescent="0.2">
      <c r="E123" s="139"/>
      <c r="F123" s="139"/>
      <c r="G123" s="139"/>
    </row>
    <row r="124" spans="5:7" x14ac:dyDescent="0.2">
      <c r="E124" s="139"/>
      <c r="F124" s="139"/>
      <c r="G124" s="139"/>
    </row>
    <row r="125" spans="5:7" x14ac:dyDescent="0.2">
      <c r="E125" s="139"/>
      <c r="F125" s="139"/>
      <c r="G125" s="139"/>
    </row>
    <row r="126" spans="5:7" x14ac:dyDescent="0.2">
      <c r="E126" s="139"/>
      <c r="F126" s="139"/>
      <c r="G126" s="139"/>
    </row>
    <row r="127" spans="5:7" x14ac:dyDescent="0.2">
      <c r="E127" s="139"/>
      <c r="F127" s="139"/>
      <c r="G127" s="139"/>
    </row>
    <row r="128" spans="5:7" x14ac:dyDescent="0.2">
      <c r="E128" s="139"/>
      <c r="F128" s="139"/>
      <c r="G128" s="139"/>
    </row>
    <row r="129" spans="5:7" x14ac:dyDescent="0.2">
      <c r="E129" s="139"/>
      <c r="F129" s="139"/>
      <c r="G129" s="139"/>
    </row>
    <row r="130" spans="5:7" x14ac:dyDescent="0.2">
      <c r="E130" s="139"/>
      <c r="F130" s="139"/>
      <c r="G130" s="139"/>
    </row>
    <row r="131" spans="5:7" x14ac:dyDescent="0.2">
      <c r="E131" s="139"/>
      <c r="F131" s="139"/>
      <c r="G131" s="139"/>
    </row>
    <row r="132" spans="5:7" x14ac:dyDescent="0.2">
      <c r="E132" s="139"/>
      <c r="F132" s="139"/>
      <c r="G132" s="139"/>
    </row>
    <row r="133" spans="5:7" x14ac:dyDescent="0.2">
      <c r="E133" s="139"/>
      <c r="F133" s="139"/>
      <c r="G133" s="139"/>
    </row>
    <row r="134" spans="5:7" x14ac:dyDescent="0.2">
      <c r="E134" s="139"/>
      <c r="F134" s="139"/>
      <c r="G134" s="139"/>
    </row>
    <row r="135" spans="5:7" x14ac:dyDescent="0.2">
      <c r="E135" s="139"/>
      <c r="F135" s="139"/>
      <c r="G135" s="139"/>
    </row>
    <row r="136" spans="5:7" x14ac:dyDescent="0.2">
      <c r="E136" s="139"/>
      <c r="F136" s="139"/>
      <c r="G136" s="139"/>
    </row>
    <row r="137" spans="5:7" x14ac:dyDescent="0.2">
      <c r="E137" s="139"/>
      <c r="F137" s="139"/>
      <c r="G137" s="139"/>
    </row>
    <row r="138" spans="5:7" x14ac:dyDescent="0.2">
      <c r="E138" s="139"/>
      <c r="F138" s="139"/>
      <c r="G138" s="139"/>
    </row>
    <row r="139" spans="5:7" x14ac:dyDescent="0.2">
      <c r="E139" s="139"/>
      <c r="F139" s="139"/>
      <c r="G139" s="139"/>
    </row>
    <row r="140" spans="5:7" x14ac:dyDescent="0.2">
      <c r="E140" s="139"/>
      <c r="F140" s="139"/>
      <c r="G140" s="139"/>
    </row>
    <row r="141" spans="5:7" x14ac:dyDescent="0.2">
      <c r="E141" s="139"/>
      <c r="F141" s="139"/>
      <c r="G141" s="139"/>
    </row>
  </sheetData>
  <mergeCells count="22"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9" zoomScale="85" zoomScaleNormal="110" zoomScaleSheetLayoutView="85" workbookViewId="0">
      <selection activeCell="H218" sqref="H218"/>
    </sheetView>
  </sheetViews>
  <sheetFormatPr defaultColWidth="9.140625" defaultRowHeight="12.75" x14ac:dyDescent="0.2"/>
  <cols>
    <col min="1" max="1" width="8.5703125" style="279" customWidth="1"/>
    <col min="2" max="2" width="20.5703125" style="261" customWidth="1"/>
    <col min="3" max="3" width="25.5703125" style="261" customWidth="1"/>
    <col min="4" max="4" width="55.5703125" style="261" customWidth="1"/>
    <col min="5" max="5" width="11.42578125" style="279" customWidth="1"/>
    <col min="6" max="6" width="5.5703125" style="279" customWidth="1"/>
    <col min="7" max="8" width="11.42578125" style="279" customWidth="1"/>
    <col min="9" max="10" width="11.42578125" style="281" customWidth="1"/>
    <col min="11" max="11" width="16" style="281" customWidth="1"/>
    <col min="12" max="13" width="11.42578125" style="281" customWidth="1"/>
    <col min="14" max="14" width="14.28515625" style="261" bestFit="1" customWidth="1"/>
    <col min="15" max="255" width="9.140625" style="261"/>
    <col min="256" max="256" width="8.5703125" style="261" customWidth="1"/>
    <col min="257" max="257" width="20.5703125" style="261" customWidth="1"/>
    <col min="258" max="258" width="25.5703125" style="261" customWidth="1"/>
    <col min="259" max="259" width="55.5703125" style="261" customWidth="1"/>
    <col min="260" max="260" width="11.42578125" style="261" customWidth="1"/>
    <col min="261" max="261" width="5.5703125" style="261" customWidth="1"/>
    <col min="262" max="269" width="11.42578125" style="261" customWidth="1"/>
    <col min="270" max="511" width="9.140625" style="261"/>
    <col min="512" max="512" width="8.5703125" style="261" customWidth="1"/>
    <col min="513" max="513" width="20.5703125" style="261" customWidth="1"/>
    <col min="514" max="514" width="25.5703125" style="261" customWidth="1"/>
    <col min="515" max="515" width="55.5703125" style="261" customWidth="1"/>
    <col min="516" max="516" width="11.42578125" style="261" customWidth="1"/>
    <col min="517" max="517" width="5.5703125" style="261" customWidth="1"/>
    <col min="518" max="525" width="11.42578125" style="261" customWidth="1"/>
    <col min="526" max="767" width="9.140625" style="261"/>
    <col min="768" max="768" width="8.5703125" style="261" customWidth="1"/>
    <col min="769" max="769" width="20.5703125" style="261" customWidth="1"/>
    <col min="770" max="770" width="25.5703125" style="261" customWidth="1"/>
    <col min="771" max="771" width="55.5703125" style="261" customWidth="1"/>
    <col min="772" max="772" width="11.42578125" style="261" customWidth="1"/>
    <col min="773" max="773" width="5.5703125" style="261" customWidth="1"/>
    <col min="774" max="781" width="11.42578125" style="261" customWidth="1"/>
    <col min="782" max="1023" width="9.140625" style="261"/>
    <col min="1024" max="1024" width="8.5703125" style="261" customWidth="1"/>
    <col min="1025" max="1025" width="20.5703125" style="261" customWidth="1"/>
    <col min="1026" max="1026" width="25.5703125" style="261" customWidth="1"/>
    <col min="1027" max="1027" width="55.5703125" style="261" customWidth="1"/>
    <col min="1028" max="1028" width="11.42578125" style="261" customWidth="1"/>
    <col min="1029" max="1029" width="5.5703125" style="261" customWidth="1"/>
    <col min="1030" max="1037" width="11.42578125" style="261" customWidth="1"/>
    <col min="1038" max="1279" width="9.140625" style="261"/>
    <col min="1280" max="1280" width="8.5703125" style="261" customWidth="1"/>
    <col min="1281" max="1281" width="20.5703125" style="261" customWidth="1"/>
    <col min="1282" max="1282" width="25.5703125" style="261" customWidth="1"/>
    <col min="1283" max="1283" width="55.5703125" style="261" customWidth="1"/>
    <col min="1284" max="1284" width="11.42578125" style="261" customWidth="1"/>
    <col min="1285" max="1285" width="5.5703125" style="261" customWidth="1"/>
    <col min="1286" max="1293" width="11.42578125" style="261" customWidth="1"/>
    <col min="1294" max="1535" width="9.140625" style="261"/>
    <col min="1536" max="1536" width="8.5703125" style="261" customWidth="1"/>
    <col min="1537" max="1537" width="20.5703125" style="261" customWidth="1"/>
    <col min="1538" max="1538" width="25.5703125" style="261" customWidth="1"/>
    <col min="1539" max="1539" width="55.5703125" style="261" customWidth="1"/>
    <col min="1540" max="1540" width="11.42578125" style="261" customWidth="1"/>
    <col min="1541" max="1541" width="5.5703125" style="261" customWidth="1"/>
    <col min="1542" max="1549" width="11.42578125" style="261" customWidth="1"/>
    <col min="1550" max="1791" width="9.140625" style="261"/>
    <col min="1792" max="1792" width="8.5703125" style="261" customWidth="1"/>
    <col min="1793" max="1793" width="20.5703125" style="261" customWidth="1"/>
    <col min="1794" max="1794" width="25.5703125" style="261" customWidth="1"/>
    <col min="1795" max="1795" width="55.5703125" style="261" customWidth="1"/>
    <col min="1796" max="1796" width="11.42578125" style="261" customWidth="1"/>
    <col min="1797" max="1797" width="5.5703125" style="261" customWidth="1"/>
    <col min="1798" max="1805" width="11.42578125" style="261" customWidth="1"/>
    <col min="1806" max="2047" width="9.140625" style="261"/>
    <col min="2048" max="2048" width="8.5703125" style="261" customWidth="1"/>
    <col min="2049" max="2049" width="20.5703125" style="261" customWidth="1"/>
    <col min="2050" max="2050" width="25.5703125" style="261" customWidth="1"/>
    <col min="2051" max="2051" width="55.5703125" style="261" customWidth="1"/>
    <col min="2052" max="2052" width="11.42578125" style="261" customWidth="1"/>
    <col min="2053" max="2053" width="5.5703125" style="261" customWidth="1"/>
    <col min="2054" max="2061" width="11.42578125" style="261" customWidth="1"/>
    <col min="2062" max="2303" width="9.140625" style="261"/>
    <col min="2304" max="2304" width="8.5703125" style="261" customWidth="1"/>
    <col min="2305" max="2305" width="20.5703125" style="261" customWidth="1"/>
    <col min="2306" max="2306" width="25.5703125" style="261" customWidth="1"/>
    <col min="2307" max="2307" width="55.5703125" style="261" customWidth="1"/>
    <col min="2308" max="2308" width="11.42578125" style="261" customWidth="1"/>
    <col min="2309" max="2309" width="5.5703125" style="261" customWidth="1"/>
    <col min="2310" max="2317" width="11.42578125" style="261" customWidth="1"/>
    <col min="2318" max="2559" width="9.140625" style="261"/>
    <col min="2560" max="2560" width="8.5703125" style="261" customWidth="1"/>
    <col min="2561" max="2561" width="20.5703125" style="261" customWidth="1"/>
    <col min="2562" max="2562" width="25.5703125" style="261" customWidth="1"/>
    <col min="2563" max="2563" width="55.5703125" style="261" customWidth="1"/>
    <col min="2564" max="2564" width="11.42578125" style="261" customWidth="1"/>
    <col min="2565" max="2565" width="5.5703125" style="261" customWidth="1"/>
    <col min="2566" max="2573" width="11.42578125" style="261" customWidth="1"/>
    <col min="2574" max="2815" width="9.140625" style="261"/>
    <col min="2816" max="2816" width="8.5703125" style="261" customWidth="1"/>
    <col min="2817" max="2817" width="20.5703125" style="261" customWidth="1"/>
    <col min="2818" max="2818" width="25.5703125" style="261" customWidth="1"/>
    <col min="2819" max="2819" width="55.5703125" style="261" customWidth="1"/>
    <col min="2820" max="2820" width="11.42578125" style="261" customWidth="1"/>
    <col min="2821" max="2821" width="5.5703125" style="261" customWidth="1"/>
    <col min="2822" max="2829" width="11.42578125" style="261" customWidth="1"/>
    <col min="2830" max="3071" width="9.140625" style="261"/>
    <col min="3072" max="3072" width="8.5703125" style="261" customWidth="1"/>
    <col min="3073" max="3073" width="20.5703125" style="261" customWidth="1"/>
    <col min="3074" max="3074" width="25.5703125" style="261" customWidth="1"/>
    <col min="3075" max="3075" width="55.5703125" style="261" customWidth="1"/>
    <col min="3076" max="3076" width="11.42578125" style="261" customWidth="1"/>
    <col min="3077" max="3077" width="5.5703125" style="261" customWidth="1"/>
    <col min="3078" max="3085" width="11.42578125" style="261" customWidth="1"/>
    <col min="3086" max="3327" width="9.140625" style="261"/>
    <col min="3328" max="3328" width="8.5703125" style="261" customWidth="1"/>
    <col min="3329" max="3329" width="20.5703125" style="261" customWidth="1"/>
    <col min="3330" max="3330" width="25.5703125" style="261" customWidth="1"/>
    <col min="3331" max="3331" width="55.5703125" style="261" customWidth="1"/>
    <col min="3332" max="3332" width="11.42578125" style="261" customWidth="1"/>
    <col min="3333" max="3333" width="5.5703125" style="261" customWidth="1"/>
    <col min="3334" max="3341" width="11.42578125" style="261" customWidth="1"/>
    <col min="3342" max="3583" width="9.140625" style="261"/>
    <col min="3584" max="3584" width="8.5703125" style="261" customWidth="1"/>
    <col min="3585" max="3585" width="20.5703125" style="261" customWidth="1"/>
    <col min="3586" max="3586" width="25.5703125" style="261" customWidth="1"/>
    <col min="3587" max="3587" width="55.5703125" style="261" customWidth="1"/>
    <col min="3588" max="3588" width="11.42578125" style="261" customWidth="1"/>
    <col min="3589" max="3589" width="5.5703125" style="261" customWidth="1"/>
    <col min="3590" max="3597" width="11.42578125" style="261" customWidth="1"/>
    <col min="3598" max="3839" width="9.140625" style="261"/>
    <col min="3840" max="3840" width="8.5703125" style="261" customWidth="1"/>
    <col min="3841" max="3841" width="20.5703125" style="261" customWidth="1"/>
    <col min="3842" max="3842" width="25.5703125" style="261" customWidth="1"/>
    <col min="3843" max="3843" width="55.5703125" style="261" customWidth="1"/>
    <col min="3844" max="3844" width="11.42578125" style="261" customWidth="1"/>
    <col min="3845" max="3845" width="5.5703125" style="261" customWidth="1"/>
    <col min="3846" max="3853" width="11.42578125" style="261" customWidth="1"/>
    <col min="3854" max="4095" width="9.140625" style="261"/>
    <col min="4096" max="4096" width="8.5703125" style="261" customWidth="1"/>
    <col min="4097" max="4097" width="20.5703125" style="261" customWidth="1"/>
    <col min="4098" max="4098" width="25.5703125" style="261" customWidth="1"/>
    <col min="4099" max="4099" width="55.5703125" style="261" customWidth="1"/>
    <col min="4100" max="4100" width="11.42578125" style="261" customWidth="1"/>
    <col min="4101" max="4101" width="5.5703125" style="261" customWidth="1"/>
    <col min="4102" max="4109" width="11.42578125" style="261" customWidth="1"/>
    <col min="4110" max="4351" width="9.140625" style="261"/>
    <col min="4352" max="4352" width="8.5703125" style="261" customWidth="1"/>
    <col min="4353" max="4353" width="20.5703125" style="261" customWidth="1"/>
    <col min="4354" max="4354" width="25.5703125" style="261" customWidth="1"/>
    <col min="4355" max="4355" width="55.5703125" style="261" customWidth="1"/>
    <col min="4356" max="4356" width="11.42578125" style="261" customWidth="1"/>
    <col min="4357" max="4357" width="5.5703125" style="261" customWidth="1"/>
    <col min="4358" max="4365" width="11.42578125" style="261" customWidth="1"/>
    <col min="4366" max="4607" width="9.140625" style="261"/>
    <col min="4608" max="4608" width="8.5703125" style="261" customWidth="1"/>
    <col min="4609" max="4609" width="20.5703125" style="261" customWidth="1"/>
    <col min="4610" max="4610" width="25.5703125" style="261" customWidth="1"/>
    <col min="4611" max="4611" width="55.5703125" style="261" customWidth="1"/>
    <col min="4612" max="4612" width="11.42578125" style="261" customWidth="1"/>
    <col min="4613" max="4613" width="5.5703125" style="261" customWidth="1"/>
    <col min="4614" max="4621" width="11.42578125" style="261" customWidth="1"/>
    <col min="4622" max="4863" width="9.140625" style="261"/>
    <col min="4864" max="4864" width="8.5703125" style="261" customWidth="1"/>
    <col min="4865" max="4865" width="20.5703125" style="261" customWidth="1"/>
    <col min="4866" max="4866" width="25.5703125" style="261" customWidth="1"/>
    <col min="4867" max="4867" width="55.5703125" style="261" customWidth="1"/>
    <col min="4868" max="4868" width="11.42578125" style="261" customWidth="1"/>
    <col min="4869" max="4869" width="5.5703125" style="261" customWidth="1"/>
    <col min="4870" max="4877" width="11.42578125" style="261" customWidth="1"/>
    <col min="4878" max="5119" width="9.140625" style="261"/>
    <col min="5120" max="5120" width="8.5703125" style="261" customWidth="1"/>
    <col min="5121" max="5121" width="20.5703125" style="261" customWidth="1"/>
    <col min="5122" max="5122" width="25.5703125" style="261" customWidth="1"/>
    <col min="5123" max="5123" width="55.5703125" style="261" customWidth="1"/>
    <col min="5124" max="5124" width="11.42578125" style="261" customWidth="1"/>
    <col min="5125" max="5125" width="5.5703125" style="261" customWidth="1"/>
    <col min="5126" max="5133" width="11.42578125" style="261" customWidth="1"/>
    <col min="5134" max="5375" width="9.140625" style="261"/>
    <col min="5376" max="5376" width="8.5703125" style="261" customWidth="1"/>
    <col min="5377" max="5377" width="20.5703125" style="261" customWidth="1"/>
    <col min="5378" max="5378" width="25.5703125" style="261" customWidth="1"/>
    <col min="5379" max="5379" width="55.5703125" style="261" customWidth="1"/>
    <col min="5380" max="5380" width="11.42578125" style="261" customWidth="1"/>
    <col min="5381" max="5381" width="5.5703125" style="261" customWidth="1"/>
    <col min="5382" max="5389" width="11.42578125" style="261" customWidth="1"/>
    <col min="5390" max="5631" width="9.140625" style="261"/>
    <col min="5632" max="5632" width="8.5703125" style="261" customWidth="1"/>
    <col min="5633" max="5633" width="20.5703125" style="261" customWidth="1"/>
    <col min="5634" max="5634" width="25.5703125" style="261" customWidth="1"/>
    <col min="5635" max="5635" width="55.5703125" style="261" customWidth="1"/>
    <col min="5636" max="5636" width="11.42578125" style="261" customWidth="1"/>
    <col min="5637" max="5637" width="5.5703125" style="261" customWidth="1"/>
    <col min="5638" max="5645" width="11.42578125" style="261" customWidth="1"/>
    <col min="5646" max="5887" width="9.140625" style="261"/>
    <col min="5888" max="5888" width="8.5703125" style="261" customWidth="1"/>
    <col min="5889" max="5889" width="20.5703125" style="261" customWidth="1"/>
    <col min="5890" max="5890" width="25.5703125" style="261" customWidth="1"/>
    <col min="5891" max="5891" width="55.5703125" style="261" customWidth="1"/>
    <col min="5892" max="5892" width="11.42578125" style="261" customWidth="1"/>
    <col min="5893" max="5893" width="5.5703125" style="261" customWidth="1"/>
    <col min="5894" max="5901" width="11.42578125" style="261" customWidth="1"/>
    <col min="5902" max="6143" width="9.140625" style="261"/>
    <col min="6144" max="6144" width="8.5703125" style="261" customWidth="1"/>
    <col min="6145" max="6145" width="20.5703125" style="261" customWidth="1"/>
    <col min="6146" max="6146" width="25.5703125" style="261" customWidth="1"/>
    <col min="6147" max="6147" width="55.5703125" style="261" customWidth="1"/>
    <col min="6148" max="6148" width="11.42578125" style="261" customWidth="1"/>
    <col min="6149" max="6149" width="5.5703125" style="261" customWidth="1"/>
    <col min="6150" max="6157" width="11.42578125" style="261" customWidth="1"/>
    <col min="6158" max="6399" width="9.140625" style="261"/>
    <col min="6400" max="6400" width="8.5703125" style="261" customWidth="1"/>
    <col min="6401" max="6401" width="20.5703125" style="261" customWidth="1"/>
    <col min="6402" max="6402" width="25.5703125" style="261" customWidth="1"/>
    <col min="6403" max="6403" width="55.5703125" style="261" customWidth="1"/>
    <col min="6404" max="6404" width="11.42578125" style="261" customWidth="1"/>
    <col min="6405" max="6405" width="5.5703125" style="261" customWidth="1"/>
    <col min="6406" max="6413" width="11.42578125" style="261" customWidth="1"/>
    <col min="6414" max="6655" width="9.140625" style="261"/>
    <col min="6656" max="6656" width="8.5703125" style="261" customWidth="1"/>
    <col min="6657" max="6657" width="20.5703125" style="261" customWidth="1"/>
    <col min="6658" max="6658" width="25.5703125" style="261" customWidth="1"/>
    <col min="6659" max="6659" width="55.5703125" style="261" customWidth="1"/>
    <col min="6660" max="6660" width="11.42578125" style="261" customWidth="1"/>
    <col min="6661" max="6661" width="5.5703125" style="261" customWidth="1"/>
    <col min="6662" max="6669" width="11.42578125" style="261" customWidth="1"/>
    <col min="6670" max="6911" width="9.140625" style="261"/>
    <col min="6912" max="6912" width="8.5703125" style="261" customWidth="1"/>
    <col min="6913" max="6913" width="20.5703125" style="261" customWidth="1"/>
    <col min="6914" max="6914" width="25.5703125" style="261" customWidth="1"/>
    <col min="6915" max="6915" width="55.5703125" style="261" customWidth="1"/>
    <col min="6916" max="6916" width="11.42578125" style="261" customWidth="1"/>
    <col min="6917" max="6917" width="5.5703125" style="261" customWidth="1"/>
    <col min="6918" max="6925" width="11.42578125" style="261" customWidth="1"/>
    <col min="6926" max="7167" width="9.140625" style="261"/>
    <col min="7168" max="7168" width="8.5703125" style="261" customWidth="1"/>
    <col min="7169" max="7169" width="20.5703125" style="261" customWidth="1"/>
    <col min="7170" max="7170" width="25.5703125" style="261" customWidth="1"/>
    <col min="7171" max="7171" width="55.5703125" style="261" customWidth="1"/>
    <col min="7172" max="7172" width="11.42578125" style="261" customWidth="1"/>
    <col min="7173" max="7173" width="5.5703125" style="261" customWidth="1"/>
    <col min="7174" max="7181" width="11.42578125" style="261" customWidth="1"/>
    <col min="7182" max="7423" width="9.140625" style="261"/>
    <col min="7424" max="7424" width="8.5703125" style="261" customWidth="1"/>
    <col min="7425" max="7425" width="20.5703125" style="261" customWidth="1"/>
    <col min="7426" max="7426" width="25.5703125" style="261" customWidth="1"/>
    <col min="7427" max="7427" width="55.5703125" style="261" customWidth="1"/>
    <col min="7428" max="7428" width="11.42578125" style="261" customWidth="1"/>
    <col min="7429" max="7429" width="5.5703125" style="261" customWidth="1"/>
    <col min="7430" max="7437" width="11.42578125" style="261" customWidth="1"/>
    <col min="7438" max="7679" width="9.140625" style="261"/>
    <col min="7680" max="7680" width="8.5703125" style="261" customWidth="1"/>
    <col min="7681" max="7681" width="20.5703125" style="261" customWidth="1"/>
    <col min="7682" max="7682" width="25.5703125" style="261" customWidth="1"/>
    <col min="7683" max="7683" width="55.5703125" style="261" customWidth="1"/>
    <col min="7684" max="7684" width="11.42578125" style="261" customWidth="1"/>
    <col min="7685" max="7685" width="5.5703125" style="261" customWidth="1"/>
    <col min="7686" max="7693" width="11.42578125" style="261" customWidth="1"/>
    <col min="7694" max="7935" width="9.140625" style="261"/>
    <col min="7936" max="7936" width="8.5703125" style="261" customWidth="1"/>
    <col min="7937" max="7937" width="20.5703125" style="261" customWidth="1"/>
    <col min="7938" max="7938" width="25.5703125" style="261" customWidth="1"/>
    <col min="7939" max="7939" width="55.5703125" style="261" customWidth="1"/>
    <col min="7940" max="7940" width="11.42578125" style="261" customWidth="1"/>
    <col min="7941" max="7941" width="5.5703125" style="261" customWidth="1"/>
    <col min="7942" max="7949" width="11.42578125" style="261" customWidth="1"/>
    <col min="7950" max="8191" width="9.140625" style="261"/>
    <col min="8192" max="8192" width="8.5703125" style="261" customWidth="1"/>
    <col min="8193" max="8193" width="20.5703125" style="261" customWidth="1"/>
    <col min="8194" max="8194" width="25.5703125" style="261" customWidth="1"/>
    <col min="8195" max="8195" width="55.5703125" style="261" customWidth="1"/>
    <col min="8196" max="8196" width="11.42578125" style="261" customWidth="1"/>
    <col min="8197" max="8197" width="5.5703125" style="261" customWidth="1"/>
    <col min="8198" max="8205" width="11.42578125" style="261" customWidth="1"/>
    <col min="8206" max="8447" width="9.140625" style="261"/>
    <col min="8448" max="8448" width="8.5703125" style="261" customWidth="1"/>
    <col min="8449" max="8449" width="20.5703125" style="261" customWidth="1"/>
    <col min="8450" max="8450" width="25.5703125" style="261" customWidth="1"/>
    <col min="8451" max="8451" width="55.5703125" style="261" customWidth="1"/>
    <col min="8452" max="8452" width="11.42578125" style="261" customWidth="1"/>
    <col min="8453" max="8453" width="5.5703125" style="261" customWidth="1"/>
    <col min="8454" max="8461" width="11.42578125" style="261" customWidth="1"/>
    <col min="8462" max="8703" width="9.140625" style="261"/>
    <col min="8704" max="8704" width="8.5703125" style="261" customWidth="1"/>
    <col min="8705" max="8705" width="20.5703125" style="261" customWidth="1"/>
    <col min="8706" max="8706" width="25.5703125" style="261" customWidth="1"/>
    <col min="8707" max="8707" width="55.5703125" style="261" customWidth="1"/>
    <col min="8708" max="8708" width="11.42578125" style="261" customWidth="1"/>
    <col min="8709" max="8709" width="5.5703125" style="261" customWidth="1"/>
    <col min="8710" max="8717" width="11.42578125" style="261" customWidth="1"/>
    <col min="8718" max="8959" width="9.140625" style="261"/>
    <col min="8960" max="8960" width="8.5703125" style="261" customWidth="1"/>
    <col min="8961" max="8961" width="20.5703125" style="261" customWidth="1"/>
    <col min="8962" max="8962" width="25.5703125" style="261" customWidth="1"/>
    <col min="8963" max="8963" width="55.5703125" style="261" customWidth="1"/>
    <col min="8964" max="8964" width="11.42578125" style="261" customWidth="1"/>
    <col min="8965" max="8965" width="5.5703125" style="261" customWidth="1"/>
    <col min="8966" max="8973" width="11.42578125" style="261" customWidth="1"/>
    <col min="8974" max="9215" width="9.140625" style="261"/>
    <col min="9216" max="9216" width="8.5703125" style="261" customWidth="1"/>
    <col min="9217" max="9217" width="20.5703125" style="261" customWidth="1"/>
    <col min="9218" max="9218" width="25.5703125" style="261" customWidth="1"/>
    <col min="9219" max="9219" width="55.5703125" style="261" customWidth="1"/>
    <col min="9220" max="9220" width="11.42578125" style="261" customWidth="1"/>
    <col min="9221" max="9221" width="5.5703125" style="261" customWidth="1"/>
    <col min="9222" max="9229" width="11.42578125" style="261" customWidth="1"/>
    <col min="9230" max="9471" width="9.140625" style="261"/>
    <col min="9472" max="9472" width="8.5703125" style="261" customWidth="1"/>
    <col min="9473" max="9473" width="20.5703125" style="261" customWidth="1"/>
    <col min="9474" max="9474" width="25.5703125" style="261" customWidth="1"/>
    <col min="9475" max="9475" width="55.5703125" style="261" customWidth="1"/>
    <col min="9476" max="9476" width="11.42578125" style="261" customWidth="1"/>
    <col min="9477" max="9477" width="5.5703125" style="261" customWidth="1"/>
    <col min="9478" max="9485" width="11.42578125" style="261" customWidth="1"/>
    <col min="9486" max="9727" width="9.140625" style="261"/>
    <col min="9728" max="9728" width="8.5703125" style="261" customWidth="1"/>
    <col min="9729" max="9729" width="20.5703125" style="261" customWidth="1"/>
    <col min="9730" max="9730" width="25.5703125" style="261" customWidth="1"/>
    <col min="9731" max="9731" width="55.5703125" style="261" customWidth="1"/>
    <col min="9732" max="9732" width="11.42578125" style="261" customWidth="1"/>
    <col min="9733" max="9733" width="5.5703125" style="261" customWidth="1"/>
    <col min="9734" max="9741" width="11.42578125" style="261" customWidth="1"/>
    <col min="9742" max="9983" width="9.140625" style="261"/>
    <col min="9984" max="9984" width="8.5703125" style="261" customWidth="1"/>
    <col min="9985" max="9985" width="20.5703125" style="261" customWidth="1"/>
    <col min="9986" max="9986" width="25.5703125" style="261" customWidth="1"/>
    <col min="9987" max="9987" width="55.5703125" style="261" customWidth="1"/>
    <col min="9988" max="9988" width="11.42578125" style="261" customWidth="1"/>
    <col min="9989" max="9989" width="5.5703125" style="261" customWidth="1"/>
    <col min="9990" max="9997" width="11.42578125" style="261" customWidth="1"/>
    <col min="9998" max="10239" width="9.140625" style="261"/>
    <col min="10240" max="10240" width="8.5703125" style="261" customWidth="1"/>
    <col min="10241" max="10241" width="20.5703125" style="261" customWidth="1"/>
    <col min="10242" max="10242" width="25.5703125" style="261" customWidth="1"/>
    <col min="10243" max="10243" width="55.5703125" style="261" customWidth="1"/>
    <col min="10244" max="10244" width="11.42578125" style="261" customWidth="1"/>
    <col min="10245" max="10245" width="5.5703125" style="261" customWidth="1"/>
    <col min="10246" max="10253" width="11.42578125" style="261" customWidth="1"/>
    <col min="10254" max="10495" width="9.140625" style="261"/>
    <col min="10496" max="10496" width="8.5703125" style="261" customWidth="1"/>
    <col min="10497" max="10497" width="20.5703125" style="261" customWidth="1"/>
    <col min="10498" max="10498" width="25.5703125" style="261" customWidth="1"/>
    <col min="10499" max="10499" width="55.5703125" style="261" customWidth="1"/>
    <col min="10500" max="10500" width="11.42578125" style="261" customWidth="1"/>
    <col min="10501" max="10501" width="5.5703125" style="261" customWidth="1"/>
    <col min="10502" max="10509" width="11.42578125" style="261" customWidth="1"/>
    <col min="10510" max="10751" width="9.140625" style="261"/>
    <col min="10752" max="10752" width="8.5703125" style="261" customWidth="1"/>
    <col min="10753" max="10753" width="20.5703125" style="261" customWidth="1"/>
    <col min="10754" max="10754" width="25.5703125" style="261" customWidth="1"/>
    <col min="10755" max="10755" width="55.5703125" style="261" customWidth="1"/>
    <col min="10756" max="10756" width="11.42578125" style="261" customWidth="1"/>
    <col min="10757" max="10757" width="5.5703125" style="261" customWidth="1"/>
    <col min="10758" max="10765" width="11.42578125" style="261" customWidth="1"/>
    <col min="10766" max="11007" width="9.140625" style="261"/>
    <col min="11008" max="11008" width="8.5703125" style="261" customWidth="1"/>
    <col min="11009" max="11009" width="20.5703125" style="261" customWidth="1"/>
    <col min="11010" max="11010" width="25.5703125" style="261" customWidth="1"/>
    <col min="11011" max="11011" width="55.5703125" style="261" customWidth="1"/>
    <col min="11012" max="11012" width="11.42578125" style="261" customWidth="1"/>
    <col min="11013" max="11013" width="5.5703125" style="261" customWidth="1"/>
    <col min="11014" max="11021" width="11.42578125" style="261" customWidth="1"/>
    <col min="11022" max="11263" width="9.140625" style="261"/>
    <col min="11264" max="11264" width="8.5703125" style="261" customWidth="1"/>
    <col min="11265" max="11265" width="20.5703125" style="261" customWidth="1"/>
    <col min="11266" max="11266" width="25.5703125" style="261" customWidth="1"/>
    <col min="11267" max="11267" width="55.5703125" style="261" customWidth="1"/>
    <col min="11268" max="11268" width="11.42578125" style="261" customWidth="1"/>
    <col min="11269" max="11269" width="5.5703125" style="261" customWidth="1"/>
    <col min="11270" max="11277" width="11.42578125" style="261" customWidth="1"/>
    <col min="11278" max="11519" width="9.140625" style="261"/>
    <col min="11520" max="11520" width="8.5703125" style="261" customWidth="1"/>
    <col min="11521" max="11521" width="20.5703125" style="261" customWidth="1"/>
    <col min="11522" max="11522" width="25.5703125" style="261" customWidth="1"/>
    <col min="11523" max="11523" width="55.5703125" style="261" customWidth="1"/>
    <col min="11524" max="11524" width="11.42578125" style="261" customWidth="1"/>
    <col min="11525" max="11525" width="5.5703125" style="261" customWidth="1"/>
    <col min="11526" max="11533" width="11.42578125" style="261" customWidth="1"/>
    <col min="11534" max="11775" width="9.140625" style="261"/>
    <col min="11776" max="11776" width="8.5703125" style="261" customWidth="1"/>
    <col min="11777" max="11777" width="20.5703125" style="261" customWidth="1"/>
    <col min="11778" max="11778" width="25.5703125" style="261" customWidth="1"/>
    <col min="11779" max="11779" width="55.5703125" style="261" customWidth="1"/>
    <col min="11780" max="11780" width="11.42578125" style="261" customWidth="1"/>
    <col min="11781" max="11781" width="5.5703125" style="261" customWidth="1"/>
    <col min="11782" max="11789" width="11.42578125" style="261" customWidth="1"/>
    <col min="11790" max="12031" width="9.140625" style="261"/>
    <col min="12032" max="12032" width="8.5703125" style="261" customWidth="1"/>
    <col min="12033" max="12033" width="20.5703125" style="261" customWidth="1"/>
    <col min="12034" max="12034" width="25.5703125" style="261" customWidth="1"/>
    <col min="12035" max="12035" width="55.5703125" style="261" customWidth="1"/>
    <col min="12036" max="12036" width="11.42578125" style="261" customWidth="1"/>
    <col min="12037" max="12037" width="5.5703125" style="261" customWidth="1"/>
    <col min="12038" max="12045" width="11.42578125" style="261" customWidth="1"/>
    <col min="12046" max="12287" width="9.140625" style="261"/>
    <col min="12288" max="12288" width="8.5703125" style="261" customWidth="1"/>
    <col min="12289" max="12289" width="20.5703125" style="261" customWidth="1"/>
    <col min="12290" max="12290" width="25.5703125" style="261" customWidth="1"/>
    <col min="12291" max="12291" width="55.5703125" style="261" customWidth="1"/>
    <col min="12292" max="12292" width="11.42578125" style="261" customWidth="1"/>
    <col min="12293" max="12293" width="5.5703125" style="261" customWidth="1"/>
    <col min="12294" max="12301" width="11.42578125" style="261" customWidth="1"/>
    <col min="12302" max="12543" width="9.140625" style="261"/>
    <col min="12544" max="12544" width="8.5703125" style="261" customWidth="1"/>
    <col min="12545" max="12545" width="20.5703125" style="261" customWidth="1"/>
    <col min="12546" max="12546" width="25.5703125" style="261" customWidth="1"/>
    <col min="12547" max="12547" width="55.5703125" style="261" customWidth="1"/>
    <col min="12548" max="12548" width="11.42578125" style="261" customWidth="1"/>
    <col min="12549" max="12549" width="5.5703125" style="261" customWidth="1"/>
    <col min="12550" max="12557" width="11.42578125" style="261" customWidth="1"/>
    <col min="12558" max="12799" width="9.140625" style="261"/>
    <col min="12800" max="12800" width="8.5703125" style="261" customWidth="1"/>
    <col min="12801" max="12801" width="20.5703125" style="261" customWidth="1"/>
    <col min="12802" max="12802" width="25.5703125" style="261" customWidth="1"/>
    <col min="12803" max="12803" width="55.5703125" style="261" customWidth="1"/>
    <col min="12804" max="12804" width="11.42578125" style="261" customWidth="1"/>
    <col min="12805" max="12805" width="5.5703125" style="261" customWidth="1"/>
    <col min="12806" max="12813" width="11.42578125" style="261" customWidth="1"/>
    <col min="12814" max="13055" width="9.140625" style="261"/>
    <col min="13056" max="13056" width="8.5703125" style="261" customWidth="1"/>
    <col min="13057" max="13057" width="20.5703125" style="261" customWidth="1"/>
    <col min="13058" max="13058" width="25.5703125" style="261" customWidth="1"/>
    <col min="13059" max="13059" width="55.5703125" style="261" customWidth="1"/>
    <col min="13060" max="13060" width="11.42578125" style="261" customWidth="1"/>
    <col min="13061" max="13061" width="5.5703125" style="261" customWidth="1"/>
    <col min="13062" max="13069" width="11.42578125" style="261" customWidth="1"/>
    <col min="13070" max="13311" width="9.140625" style="261"/>
    <col min="13312" max="13312" width="8.5703125" style="261" customWidth="1"/>
    <col min="13313" max="13313" width="20.5703125" style="261" customWidth="1"/>
    <col min="13314" max="13314" width="25.5703125" style="261" customWidth="1"/>
    <col min="13315" max="13315" width="55.5703125" style="261" customWidth="1"/>
    <col min="13316" max="13316" width="11.42578125" style="261" customWidth="1"/>
    <col min="13317" max="13317" width="5.5703125" style="261" customWidth="1"/>
    <col min="13318" max="13325" width="11.42578125" style="261" customWidth="1"/>
    <col min="13326" max="13567" width="9.140625" style="261"/>
    <col min="13568" max="13568" width="8.5703125" style="261" customWidth="1"/>
    <col min="13569" max="13569" width="20.5703125" style="261" customWidth="1"/>
    <col min="13570" max="13570" width="25.5703125" style="261" customWidth="1"/>
    <col min="13571" max="13571" width="55.5703125" style="261" customWidth="1"/>
    <col min="13572" max="13572" width="11.42578125" style="261" customWidth="1"/>
    <col min="13573" max="13573" width="5.5703125" style="261" customWidth="1"/>
    <col min="13574" max="13581" width="11.42578125" style="261" customWidth="1"/>
    <col min="13582" max="13823" width="9.140625" style="261"/>
    <col min="13824" max="13824" width="8.5703125" style="261" customWidth="1"/>
    <col min="13825" max="13825" width="20.5703125" style="261" customWidth="1"/>
    <col min="13826" max="13826" width="25.5703125" style="261" customWidth="1"/>
    <col min="13827" max="13827" width="55.5703125" style="261" customWidth="1"/>
    <col min="13828" max="13828" width="11.42578125" style="261" customWidth="1"/>
    <col min="13829" max="13829" width="5.5703125" style="261" customWidth="1"/>
    <col min="13830" max="13837" width="11.42578125" style="261" customWidth="1"/>
    <col min="13838" max="14079" width="9.140625" style="261"/>
    <col min="14080" max="14080" width="8.5703125" style="261" customWidth="1"/>
    <col min="14081" max="14081" width="20.5703125" style="261" customWidth="1"/>
    <col min="14082" max="14082" width="25.5703125" style="261" customWidth="1"/>
    <col min="14083" max="14083" width="55.5703125" style="261" customWidth="1"/>
    <col min="14084" max="14084" width="11.42578125" style="261" customWidth="1"/>
    <col min="14085" max="14085" width="5.5703125" style="261" customWidth="1"/>
    <col min="14086" max="14093" width="11.42578125" style="261" customWidth="1"/>
    <col min="14094" max="14335" width="9.140625" style="261"/>
    <col min="14336" max="14336" width="8.5703125" style="261" customWidth="1"/>
    <col min="14337" max="14337" width="20.5703125" style="261" customWidth="1"/>
    <col min="14338" max="14338" width="25.5703125" style="261" customWidth="1"/>
    <col min="14339" max="14339" width="55.5703125" style="261" customWidth="1"/>
    <col min="14340" max="14340" width="11.42578125" style="261" customWidth="1"/>
    <col min="14341" max="14341" width="5.5703125" style="261" customWidth="1"/>
    <col min="14342" max="14349" width="11.42578125" style="261" customWidth="1"/>
    <col min="14350" max="14591" width="9.140625" style="261"/>
    <col min="14592" max="14592" width="8.5703125" style="261" customWidth="1"/>
    <col min="14593" max="14593" width="20.5703125" style="261" customWidth="1"/>
    <col min="14594" max="14594" width="25.5703125" style="261" customWidth="1"/>
    <col min="14595" max="14595" width="55.5703125" style="261" customWidth="1"/>
    <col min="14596" max="14596" width="11.42578125" style="261" customWidth="1"/>
    <col min="14597" max="14597" width="5.5703125" style="261" customWidth="1"/>
    <col min="14598" max="14605" width="11.42578125" style="261" customWidth="1"/>
    <col min="14606" max="14847" width="9.140625" style="261"/>
    <col min="14848" max="14848" width="8.5703125" style="261" customWidth="1"/>
    <col min="14849" max="14849" width="20.5703125" style="261" customWidth="1"/>
    <col min="14850" max="14850" width="25.5703125" style="261" customWidth="1"/>
    <col min="14851" max="14851" width="55.5703125" style="261" customWidth="1"/>
    <col min="14852" max="14852" width="11.42578125" style="261" customWidth="1"/>
    <col min="14853" max="14853" width="5.5703125" style="261" customWidth="1"/>
    <col min="14854" max="14861" width="11.42578125" style="261" customWidth="1"/>
    <col min="14862" max="15103" width="9.140625" style="261"/>
    <col min="15104" max="15104" width="8.5703125" style="261" customWidth="1"/>
    <col min="15105" max="15105" width="20.5703125" style="261" customWidth="1"/>
    <col min="15106" max="15106" width="25.5703125" style="261" customWidth="1"/>
    <col min="15107" max="15107" width="55.5703125" style="261" customWidth="1"/>
    <col min="15108" max="15108" width="11.42578125" style="261" customWidth="1"/>
    <col min="15109" max="15109" width="5.5703125" style="261" customWidth="1"/>
    <col min="15110" max="15117" width="11.42578125" style="261" customWidth="1"/>
    <col min="15118" max="15359" width="9.140625" style="261"/>
    <col min="15360" max="15360" width="8.5703125" style="261" customWidth="1"/>
    <col min="15361" max="15361" width="20.5703125" style="261" customWidth="1"/>
    <col min="15362" max="15362" width="25.5703125" style="261" customWidth="1"/>
    <col min="15363" max="15363" width="55.5703125" style="261" customWidth="1"/>
    <col min="15364" max="15364" width="11.42578125" style="261" customWidth="1"/>
    <col min="15365" max="15365" width="5.5703125" style="261" customWidth="1"/>
    <col min="15366" max="15373" width="11.42578125" style="261" customWidth="1"/>
    <col min="15374" max="15615" width="9.140625" style="261"/>
    <col min="15616" max="15616" width="8.5703125" style="261" customWidth="1"/>
    <col min="15617" max="15617" width="20.5703125" style="261" customWidth="1"/>
    <col min="15618" max="15618" width="25.5703125" style="261" customWidth="1"/>
    <col min="15619" max="15619" width="55.5703125" style="261" customWidth="1"/>
    <col min="15620" max="15620" width="11.42578125" style="261" customWidth="1"/>
    <col min="15621" max="15621" width="5.5703125" style="261" customWidth="1"/>
    <col min="15622" max="15629" width="11.42578125" style="261" customWidth="1"/>
    <col min="15630" max="15871" width="9.140625" style="261"/>
    <col min="15872" max="15872" width="8.5703125" style="261" customWidth="1"/>
    <col min="15873" max="15873" width="20.5703125" style="261" customWidth="1"/>
    <col min="15874" max="15874" width="25.5703125" style="261" customWidth="1"/>
    <col min="15875" max="15875" width="55.5703125" style="261" customWidth="1"/>
    <col min="15876" max="15876" width="11.42578125" style="261" customWidth="1"/>
    <col min="15877" max="15877" width="5.5703125" style="261" customWidth="1"/>
    <col min="15878" max="15885" width="11.42578125" style="261" customWidth="1"/>
    <col min="15886" max="16127" width="9.140625" style="261"/>
    <col min="16128" max="16128" width="8.5703125" style="261" customWidth="1"/>
    <col min="16129" max="16129" width="20.5703125" style="261" customWidth="1"/>
    <col min="16130" max="16130" width="25.5703125" style="261" customWidth="1"/>
    <col min="16131" max="16131" width="55.5703125" style="261" customWidth="1"/>
    <col min="16132" max="16132" width="11.42578125" style="261" customWidth="1"/>
    <col min="16133" max="16133" width="5.5703125" style="261" customWidth="1"/>
    <col min="16134" max="16141" width="11.42578125" style="261" customWidth="1"/>
    <col min="16142" max="16384" width="9.140625" style="261"/>
  </cols>
  <sheetData>
    <row r="1" spans="1:13" s="229" customFormat="1" ht="15" x14ac:dyDescent="0.2">
      <c r="A1" s="506" t="s">
        <v>343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</row>
    <row r="2" spans="1:13" s="229" customFormat="1" ht="27.95" customHeight="1" x14ac:dyDescent="0.2">
      <c r="A2" s="506"/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</row>
    <row r="3" spans="1:13" s="229" customFormat="1" ht="21.6" customHeight="1" x14ac:dyDescent="0.2">
      <c r="A3" s="506"/>
      <c r="B3" s="506"/>
      <c r="C3" s="506"/>
      <c r="D3" s="506"/>
      <c r="E3" s="506"/>
      <c r="F3" s="506"/>
      <c r="G3" s="506"/>
      <c r="H3" s="506"/>
      <c r="I3" s="506"/>
      <c r="J3" s="506"/>
      <c r="K3" s="506"/>
      <c r="L3" s="506"/>
      <c r="M3" s="506"/>
    </row>
    <row r="4" spans="1:13" s="230" customFormat="1" ht="13.7" customHeight="1" x14ac:dyDescent="0.2">
      <c r="A4" s="507" t="s">
        <v>8</v>
      </c>
      <c r="B4" s="508" t="s">
        <v>0</v>
      </c>
      <c r="C4" s="508"/>
      <c r="D4" s="508"/>
      <c r="E4" s="507" t="s">
        <v>9</v>
      </c>
      <c r="F4" s="507" t="s">
        <v>10</v>
      </c>
      <c r="G4" s="509" t="s">
        <v>11</v>
      </c>
      <c r="H4" s="509"/>
      <c r="I4" s="509" t="s">
        <v>12</v>
      </c>
      <c r="J4" s="509"/>
      <c r="K4" s="510" t="s">
        <v>3</v>
      </c>
      <c r="L4" s="510" t="s">
        <v>286</v>
      </c>
      <c r="M4" s="510" t="s">
        <v>293</v>
      </c>
    </row>
    <row r="5" spans="1:13" s="230" customFormat="1" ht="13.7" customHeight="1" x14ac:dyDescent="0.2">
      <c r="A5" s="507"/>
      <c r="B5" s="508"/>
      <c r="C5" s="508"/>
      <c r="D5" s="508"/>
      <c r="E5" s="507"/>
      <c r="F5" s="507"/>
      <c r="G5" s="17" t="s">
        <v>13</v>
      </c>
      <c r="H5" s="17" t="s">
        <v>3</v>
      </c>
      <c r="I5" s="17" t="s">
        <v>13</v>
      </c>
      <c r="J5" s="17" t="s">
        <v>3</v>
      </c>
      <c r="K5" s="510"/>
      <c r="L5" s="510"/>
      <c r="M5" s="510"/>
    </row>
    <row r="6" spans="1:13" s="231" customFormat="1" ht="14.25" customHeight="1" x14ac:dyDescent="0.2">
      <c r="A6" s="89">
        <v>1</v>
      </c>
      <c r="B6" s="90" t="s">
        <v>14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</row>
    <row r="7" spans="1:13" s="230" customFormat="1" ht="14.25" customHeight="1" x14ac:dyDescent="0.2">
      <c r="A7" s="18">
        <v>1.1000000000000001</v>
      </c>
      <c r="B7" s="19" t="s">
        <v>344</v>
      </c>
      <c r="C7" s="20"/>
      <c r="D7" s="20"/>
      <c r="E7" s="21">
        <v>1</v>
      </c>
      <c r="F7" s="22" t="s">
        <v>6</v>
      </c>
      <c r="G7" s="170">
        <v>585000</v>
      </c>
      <c r="H7" s="170">
        <f>G7*E7</f>
        <v>585000</v>
      </c>
      <c r="I7" s="171">
        <v>20000</v>
      </c>
      <c r="J7" s="171">
        <f>I7*E7</f>
        <v>20000</v>
      </c>
      <c r="K7" s="171">
        <f>J7+H7</f>
        <v>605000</v>
      </c>
      <c r="L7" s="172" t="s">
        <v>298</v>
      </c>
      <c r="M7" s="172" t="s">
        <v>299</v>
      </c>
    </row>
    <row r="8" spans="1:13" s="230" customFormat="1" ht="14.25" customHeight="1" x14ac:dyDescent="0.2">
      <c r="A8" s="18">
        <v>1.2</v>
      </c>
      <c r="B8" s="19" t="s">
        <v>15</v>
      </c>
      <c r="C8" s="20"/>
      <c r="D8" s="20"/>
      <c r="E8" s="23">
        <v>2</v>
      </c>
      <c r="F8" s="24" t="s">
        <v>6</v>
      </c>
      <c r="G8" s="170">
        <v>8500</v>
      </c>
      <c r="H8" s="170">
        <f t="shared" ref="H8:H12" si="0">G8*E8</f>
        <v>17000</v>
      </c>
      <c r="I8" s="171">
        <v>1000</v>
      </c>
      <c r="J8" s="171">
        <f t="shared" ref="J8:J12" si="1">I8*E8</f>
        <v>2000</v>
      </c>
      <c r="K8" s="171">
        <f t="shared" ref="K8:K12" si="2">J8+H8</f>
        <v>19000</v>
      </c>
      <c r="L8" s="172" t="s">
        <v>300</v>
      </c>
      <c r="M8" s="172" t="s">
        <v>301</v>
      </c>
    </row>
    <row r="9" spans="1:13" s="232" customFormat="1" ht="15" customHeight="1" x14ac:dyDescent="0.2">
      <c r="A9" s="18">
        <v>1.3</v>
      </c>
      <c r="B9" s="19" t="s">
        <v>16</v>
      </c>
      <c r="C9" s="25"/>
      <c r="D9" s="26"/>
      <c r="E9" s="23">
        <v>2</v>
      </c>
      <c r="F9" s="24" t="s">
        <v>6</v>
      </c>
      <c r="G9" s="170">
        <v>13000</v>
      </c>
      <c r="H9" s="170">
        <f t="shared" si="0"/>
        <v>26000</v>
      </c>
      <c r="I9" s="171">
        <v>2000</v>
      </c>
      <c r="J9" s="171">
        <f t="shared" si="1"/>
        <v>4000</v>
      </c>
      <c r="K9" s="171">
        <f t="shared" si="2"/>
        <v>30000</v>
      </c>
      <c r="L9" s="172"/>
      <c r="M9" s="172"/>
    </row>
    <row r="10" spans="1:13" s="230" customFormat="1" ht="14.25" customHeight="1" x14ac:dyDescent="0.2">
      <c r="A10" s="18">
        <v>1.4</v>
      </c>
      <c r="B10" s="87" t="s">
        <v>345</v>
      </c>
      <c r="C10" s="87"/>
      <c r="D10" s="87"/>
      <c r="E10" s="21">
        <v>1</v>
      </c>
      <c r="F10" s="22" t="s">
        <v>4</v>
      </c>
      <c r="G10" s="170"/>
      <c r="H10" s="170">
        <f t="shared" si="0"/>
        <v>0</v>
      </c>
      <c r="I10" s="171">
        <v>10000</v>
      </c>
      <c r="J10" s="171">
        <f t="shared" si="1"/>
        <v>10000</v>
      </c>
      <c r="K10" s="171">
        <f t="shared" si="2"/>
        <v>10000</v>
      </c>
      <c r="L10" s="29"/>
      <c r="M10" s="29"/>
    </row>
    <row r="11" spans="1:13" s="234" customFormat="1" ht="25.5" customHeight="1" x14ac:dyDescent="0.2">
      <c r="A11" s="18">
        <v>1.5</v>
      </c>
      <c r="B11" s="512" t="s">
        <v>346</v>
      </c>
      <c r="C11" s="512"/>
      <c r="D11" s="512"/>
      <c r="E11" s="233">
        <v>1</v>
      </c>
      <c r="F11" s="22" t="s">
        <v>18</v>
      </c>
      <c r="G11" s="170">
        <v>15000</v>
      </c>
      <c r="H11" s="170">
        <f t="shared" si="0"/>
        <v>15000</v>
      </c>
      <c r="I11" s="171">
        <v>3000</v>
      </c>
      <c r="J11" s="171">
        <f t="shared" si="1"/>
        <v>3000</v>
      </c>
      <c r="K11" s="171">
        <f t="shared" si="2"/>
        <v>18000</v>
      </c>
      <c r="L11" s="173" t="s">
        <v>7</v>
      </c>
      <c r="M11" s="173" t="s">
        <v>7</v>
      </c>
    </row>
    <row r="12" spans="1:13" s="230" customFormat="1" ht="14.25" customHeight="1" x14ac:dyDescent="0.2">
      <c r="A12" s="18">
        <v>1.6</v>
      </c>
      <c r="B12" s="20" t="s">
        <v>19</v>
      </c>
      <c r="C12" s="20"/>
      <c r="D12" s="20"/>
      <c r="E12" s="21">
        <v>1</v>
      </c>
      <c r="F12" s="22" t="s">
        <v>18</v>
      </c>
      <c r="G12" s="170"/>
      <c r="H12" s="170">
        <f t="shared" si="0"/>
        <v>0</v>
      </c>
      <c r="I12" s="171">
        <v>20000</v>
      </c>
      <c r="J12" s="171">
        <f t="shared" si="1"/>
        <v>20000</v>
      </c>
      <c r="K12" s="171">
        <f t="shared" si="2"/>
        <v>20000</v>
      </c>
      <c r="L12" s="173" t="s">
        <v>7</v>
      </c>
      <c r="M12" s="173" t="s">
        <v>7</v>
      </c>
    </row>
    <row r="13" spans="1:13" s="236" customFormat="1" ht="14.25" customHeight="1" x14ac:dyDescent="0.2">
      <c r="A13" s="511" t="s">
        <v>20</v>
      </c>
      <c r="B13" s="511"/>
      <c r="C13" s="511"/>
      <c r="D13" s="511"/>
      <c r="E13" s="511"/>
      <c r="F13" s="511"/>
      <c r="G13" s="92"/>
      <c r="H13" s="92"/>
      <c r="I13" s="92"/>
      <c r="J13" s="92"/>
      <c r="K13" s="92"/>
      <c r="L13" s="235"/>
      <c r="M13" s="92"/>
    </row>
    <row r="14" spans="1:13" s="238" customFormat="1" ht="15" customHeight="1" x14ac:dyDescent="0.2">
      <c r="A14" s="94">
        <v>2</v>
      </c>
      <c r="B14" s="95" t="s">
        <v>21</v>
      </c>
      <c r="C14" s="96"/>
      <c r="D14" s="97"/>
      <c r="E14" s="98"/>
      <c r="F14" s="98"/>
      <c r="G14" s="99"/>
      <c r="H14" s="98"/>
      <c r="I14" s="100"/>
      <c r="J14" s="35"/>
      <c r="K14" s="35"/>
      <c r="L14" s="237"/>
      <c r="M14" s="35"/>
    </row>
    <row r="15" spans="1:13" s="234" customFormat="1" ht="25.5" customHeight="1" x14ac:dyDescent="0.2">
      <c r="A15" s="36">
        <v>2.1</v>
      </c>
      <c r="B15" s="512" t="s">
        <v>22</v>
      </c>
      <c r="C15" s="512"/>
      <c r="D15" s="512"/>
      <c r="E15" s="233">
        <v>10</v>
      </c>
      <c r="F15" s="22" t="s">
        <v>6</v>
      </c>
      <c r="G15" s="170">
        <v>192000</v>
      </c>
      <c r="H15" s="170">
        <f t="shared" ref="H15:H17" si="3">G15*E15</f>
        <v>1920000</v>
      </c>
      <c r="I15" s="171">
        <v>7000</v>
      </c>
      <c r="J15" s="171">
        <f t="shared" ref="J15:J17" si="4">I15*E15</f>
        <v>70000</v>
      </c>
      <c r="K15" s="171">
        <f t="shared" ref="K15:K17" si="5">J15+H15</f>
        <v>1990000</v>
      </c>
      <c r="L15" s="172" t="s">
        <v>302</v>
      </c>
      <c r="M15" s="173" t="s">
        <v>303</v>
      </c>
    </row>
    <row r="16" spans="1:13" s="234" customFormat="1" ht="15" customHeight="1" x14ac:dyDescent="0.2">
      <c r="A16" s="36">
        <v>2.2000000000000002</v>
      </c>
      <c r="B16" s="37" t="s">
        <v>347</v>
      </c>
      <c r="C16" s="38"/>
      <c r="D16" s="38"/>
      <c r="E16" s="233">
        <v>1</v>
      </c>
      <c r="F16" s="22" t="s">
        <v>18</v>
      </c>
      <c r="G16" s="170">
        <v>100000</v>
      </c>
      <c r="H16" s="170">
        <f t="shared" si="3"/>
        <v>100000</v>
      </c>
      <c r="I16" s="171">
        <v>15000</v>
      </c>
      <c r="J16" s="171">
        <f t="shared" si="4"/>
        <v>15000</v>
      </c>
      <c r="K16" s="171">
        <f t="shared" si="5"/>
        <v>115000</v>
      </c>
      <c r="L16" s="173" t="s">
        <v>7</v>
      </c>
      <c r="M16" s="173" t="s">
        <v>7</v>
      </c>
    </row>
    <row r="17" spans="1:13" s="234" customFormat="1" ht="15" customHeight="1" x14ac:dyDescent="0.2">
      <c r="A17" s="36">
        <v>2.2999999999999998</v>
      </c>
      <c r="B17" s="37" t="s">
        <v>24</v>
      </c>
      <c r="C17" s="38"/>
      <c r="D17" s="38"/>
      <c r="E17" s="233">
        <v>1</v>
      </c>
      <c r="F17" s="22" t="s">
        <v>18</v>
      </c>
      <c r="G17" s="170">
        <v>0</v>
      </c>
      <c r="H17" s="170">
        <f t="shared" si="3"/>
        <v>0</v>
      </c>
      <c r="I17" s="171">
        <v>100000</v>
      </c>
      <c r="J17" s="171">
        <f t="shared" si="4"/>
        <v>100000</v>
      </c>
      <c r="K17" s="171">
        <f t="shared" si="5"/>
        <v>100000</v>
      </c>
      <c r="L17" s="173"/>
      <c r="M17" s="173"/>
    </row>
    <row r="18" spans="1:13" s="236" customFormat="1" ht="14.25" customHeight="1" x14ac:dyDescent="0.2">
      <c r="A18" s="511" t="s">
        <v>20</v>
      </c>
      <c r="B18" s="511"/>
      <c r="C18" s="511"/>
      <c r="D18" s="511"/>
      <c r="E18" s="511"/>
      <c r="F18" s="511"/>
      <c r="G18" s="92"/>
      <c r="H18" s="92"/>
      <c r="I18" s="92"/>
      <c r="J18" s="92"/>
      <c r="K18" s="92"/>
      <c r="L18" s="239"/>
      <c r="M18" s="92"/>
    </row>
    <row r="19" spans="1:13" s="240" customFormat="1" ht="15" customHeight="1" x14ac:dyDescent="0.2">
      <c r="A19" s="102">
        <v>3</v>
      </c>
      <c r="B19" s="103" t="s">
        <v>25</v>
      </c>
      <c r="C19" s="104"/>
      <c r="D19" s="59"/>
      <c r="E19" s="105"/>
      <c r="F19" s="105"/>
      <c r="G19" s="99"/>
      <c r="H19" s="106"/>
      <c r="I19" s="100"/>
      <c r="J19" s="106"/>
      <c r="K19" s="106"/>
      <c r="L19" s="237"/>
      <c r="M19" s="106"/>
    </row>
    <row r="20" spans="1:13" s="234" customFormat="1" ht="15" customHeight="1" x14ac:dyDescent="0.2">
      <c r="A20" s="36">
        <v>3.1</v>
      </c>
      <c r="B20" s="37" t="s">
        <v>26</v>
      </c>
      <c r="C20" s="38"/>
      <c r="D20" s="38"/>
      <c r="E20" s="233">
        <f>460+510</f>
        <v>970</v>
      </c>
      <c r="F20" s="22" t="s">
        <v>27</v>
      </c>
      <c r="G20" s="170">
        <v>4950</v>
      </c>
      <c r="H20" s="170">
        <f t="shared" ref="H20:H23" si="6">G20*E20</f>
        <v>4801500</v>
      </c>
      <c r="I20" s="171">
        <v>900</v>
      </c>
      <c r="J20" s="171">
        <f t="shared" ref="J20:J23" si="7">I20*E20</f>
        <v>873000</v>
      </c>
      <c r="K20" s="171">
        <f t="shared" ref="K20:K23" si="8">J20+H20</f>
        <v>5674500</v>
      </c>
      <c r="L20" s="173" t="s">
        <v>300</v>
      </c>
      <c r="M20" s="173" t="s">
        <v>304</v>
      </c>
    </row>
    <row r="21" spans="1:13" s="234" customFormat="1" ht="15" customHeight="1" x14ac:dyDescent="0.2">
      <c r="A21" s="36">
        <v>3.2</v>
      </c>
      <c r="B21" s="37" t="s">
        <v>28</v>
      </c>
      <c r="C21" s="38"/>
      <c r="D21" s="38"/>
      <c r="E21" s="233">
        <v>4</v>
      </c>
      <c r="F21" s="22" t="s">
        <v>27</v>
      </c>
      <c r="G21" s="170">
        <v>4700</v>
      </c>
      <c r="H21" s="170">
        <f t="shared" si="6"/>
        <v>18800</v>
      </c>
      <c r="I21" s="171">
        <v>900</v>
      </c>
      <c r="J21" s="171">
        <f t="shared" si="7"/>
        <v>3600</v>
      </c>
      <c r="K21" s="171">
        <f t="shared" si="8"/>
        <v>22400</v>
      </c>
      <c r="L21" s="173" t="s">
        <v>300</v>
      </c>
      <c r="M21" s="173" t="s">
        <v>304</v>
      </c>
    </row>
    <row r="22" spans="1:13" s="234" customFormat="1" ht="15" customHeight="1" x14ac:dyDescent="0.2">
      <c r="A22" s="36">
        <v>3.3</v>
      </c>
      <c r="B22" s="37" t="s">
        <v>29</v>
      </c>
      <c r="C22" s="38"/>
      <c r="D22" s="38"/>
      <c r="E22" s="233">
        <v>57</v>
      </c>
      <c r="F22" s="22" t="s">
        <v>27</v>
      </c>
      <c r="G22" s="170">
        <v>4950</v>
      </c>
      <c r="H22" s="170">
        <f t="shared" si="6"/>
        <v>282150</v>
      </c>
      <c r="I22" s="171">
        <v>900</v>
      </c>
      <c r="J22" s="171">
        <f t="shared" si="7"/>
        <v>51300</v>
      </c>
      <c r="K22" s="171">
        <f t="shared" si="8"/>
        <v>333450</v>
      </c>
      <c r="L22" s="173" t="s">
        <v>300</v>
      </c>
      <c r="M22" s="173" t="s">
        <v>304</v>
      </c>
    </row>
    <row r="23" spans="1:13" s="234" customFormat="1" ht="15" customHeight="1" x14ac:dyDescent="0.2">
      <c r="A23" s="36">
        <v>3.4</v>
      </c>
      <c r="B23" s="37" t="s">
        <v>30</v>
      </c>
      <c r="C23" s="38"/>
      <c r="D23" s="38"/>
      <c r="E23" s="23">
        <v>14</v>
      </c>
      <c r="F23" s="24" t="s">
        <v>27</v>
      </c>
      <c r="G23" s="170">
        <v>42500</v>
      </c>
      <c r="H23" s="170">
        <f t="shared" si="6"/>
        <v>595000</v>
      </c>
      <c r="I23" s="171">
        <v>7000</v>
      </c>
      <c r="J23" s="171">
        <f t="shared" si="7"/>
        <v>98000</v>
      </c>
      <c r="K23" s="171">
        <f t="shared" si="8"/>
        <v>693000</v>
      </c>
      <c r="L23" s="173" t="s">
        <v>305</v>
      </c>
      <c r="M23" s="173" t="s">
        <v>306</v>
      </c>
    </row>
    <row r="24" spans="1:13" s="232" customFormat="1" ht="15" customHeight="1" x14ac:dyDescent="0.2">
      <c r="A24" s="40">
        <v>3.5</v>
      </c>
      <c r="B24" s="41" t="s">
        <v>31</v>
      </c>
      <c r="C24" s="42"/>
      <c r="D24" s="42"/>
      <c r="E24" s="22"/>
      <c r="F24" s="22"/>
      <c r="G24" s="27"/>
      <c r="H24" s="39"/>
      <c r="I24" s="28"/>
      <c r="J24" s="10"/>
      <c r="K24" s="10"/>
      <c r="L24" s="29"/>
      <c r="M24" s="10"/>
    </row>
    <row r="25" spans="1:13" s="232" customFormat="1" ht="15" customHeight="1" x14ac:dyDescent="0.2">
      <c r="A25" s="36" t="s">
        <v>32</v>
      </c>
      <c r="B25" s="44" t="s">
        <v>33</v>
      </c>
      <c r="C25" s="44"/>
      <c r="D25" s="44"/>
      <c r="E25" s="23" t="s">
        <v>7</v>
      </c>
      <c r="F25" s="24" t="s">
        <v>34</v>
      </c>
      <c r="G25" s="174">
        <v>2500</v>
      </c>
      <c r="H25" s="175" t="s">
        <v>35</v>
      </c>
      <c r="I25" s="176">
        <v>400</v>
      </c>
      <c r="J25" s="177" t="s">
        <v>35</v>
      </c>
      <c r="K25" s="177" t="s">
        <v>35</v>
      </c>
      <c r="L25" s="173" t="s">
        <v>300</v>
      </c>
      <c r="M25" s="178" t="s">
        <v>307</v>
      </c>
    </row>
    <row r="26" spans="1:13" s="232" customFormat="1" ht="15" customHeight="1" x14ac:dyDescent="0.2">
      <c r="A26" s="36" t="s">
        <v>36</v>
      </c>
      <c r="B26" s="44" t="s">
        <v>37</v>
      </c>
      <c r="C26" s="44"/>
      <c r="D26" s="45"/>
      <c r="E26" s="23" t="s">
        <v>7</v>
      </c>
      <c r="F26" s="24" t="s">
        <v>34</v>
      </c>
      <c r="G26" s="174">
        <v>2200</v>
      </c>
      <c r="H26" s="175" t="s">
        <v>35</v>
      </c>
      <c r="I26" s="176">
        <v>400</v>
      </c>
      <c r="J26" s="177" t="s">
        <v>35</v>
      </c>
      <c r="K26" s="177" t="s">
        <v>35</v>
      </c>
      <c r="L26" s="173" t="s">
        <v>300</v>
      </c>
      <c r="M26" s="178" t="s">
        <v>307</v>
      </c>
    </row>
    <row r="27" spans="1:13" s="232" customFormat="1" ht="15" customHeight="1" x14ac:dyDescent="0.2">
      <c r="A27" s="36" t="s">
        <v>38</v>
      </c>
      <c r="B27" s="44" t="s">
        <v>39</v>
      </c>
      <c r="C27" s="44"/>
      <c r="D27" s="45"/>
      <c r="E27" s="23">
        <v>16</v>
      </c>
      <c r="F27" s="24" t="s">
        <v>34</v>
      </c>
      <c r="G27" s="170">
        <v>1200</v>
      </c>
      <c r="H27" s="170">
        <f>G27*E27</f>
        <v>19200</v>
      </c>
      <c r="I27" s="171">
        <v>400</v>
      </c>
      <c r="J27" s="171">
        <f>I27*E27</f>
        <v>6400</v>
      </c>
      <c r="K27" s="171">
        <f>J27+H27</f>
        <v>25600</v>
      </c>
      <c r="L27" s="173" t="s">
        <v>300</v>
      </c>
      <c r="M27" s="178" t="s">
        <v>307</v>
      </c>
    </row>
    <row r="28" spans="1:13" s="232" customFormat="1" ht="15" customHeight="1" x14ac:dyDescent="0.2">
      <c r="A28" s="46">
        <v>3.6</v>
      </c>
      <c r="B28" s="41" t="s">
        <v>42</v>
      </c>
      <c r="C28" s="42"/>
      <c r="D28" s="42"/>
      <c r="E28" s="22"/>
      <c r="F28" s="22"/>
      <c r="G28" s="174"/>
      <c r="H28" s="185"/>
      <c r="I28" s="176"/>
      <c r="J28" s="188"/>
      <c r="K28" s="188"/>
      <c r="L28" s="241"/>
      <c r="M28" s="241"/>
    </row>
    <row r="29" spans="1:13" s="232" customFormat="1" ht="15" customHeight="1" x14ac:dyDescent="0.2">
      <c r="A29" s="36" t="s">
        <v>43</v>
      </c>
      <c r="B29" s="20" t="s">
        <v>44</v>
      </c>
      <c r="C29" s="20"/>
      <c r="D29" s="44"/>
      <c r="E29" s="23" t="s">
        <v>7</v>
      </c>
      <c r="F29" s="24" t="s">
        <v>4</v>
      </c>
      <c r="G29" s="174">
        <v>5000</v>
      </c>
      <c r="H29" s="175" t="s">
        <v>35</v>
      </c>
      <c r="I29" s="176">
        <v>1000</v>
      </c>
      <c r="J29" s="177" t="s">
        <v>35</v>
      </c>
      <c r="K29" s="177" t="s">
        <v>35</v>
      </c>
      <c r="L29" s="173" t="s">
        <v>308</v>
      </c>
      <c r="M29" s="173" t="s">
        <v>306</v>
      </c>
    </row>
    <row r="30" spans="1:13" s="232" customFormat="1" ht="15" customHeight="1" x14ac:dyDescent="0.2">
      <c r="A30" s="36" t="s">
        <v>45</v>
      </c>
      <c r="B30" s="20" t="s">
        <v>37</v>
      </c>
      <c r="C30" s="20"/>
      <c r="D30" s="44"/>
      <c r="E30" s="23" t="s">
        <v>7</v>
      </c>
      <c r="F30" s="24" t="s">
        <v>4</v>
      </c>
      <c r="G30" s="174">
        <v>4000</v>
      </c>
      <c r="H30" s="175" t="s">
        <v>35</v>
      </c>
      <c r="I30" s="176">
        <v>1000</v>
      </c>
      <c r="J30" s="177" t="s">
        <v>35</v>
      </c>
      <c r="K30" s="177" t="s">
        <v>35</v>
      </c>
      <c r="L30" s="173" t="s">
        <v>308</v>
      </c>
      <c r="M30" s="173" t="s">
        <v>306</v>
      </c>
    </row>
    <row r="31" spans="1:13" s="232" customFormat="1" ht="15" customHeight="1" x14ac:dyDescent="0.2">
      <c r="A31" s="36" t="s">
        <v>46</v>
      </c>
      <c r="B31" s="47" t="s">
        <v>39</v>
      </c>
      <c r="C31" s="47"/>
      <c r="D31" s="44"/>
      <c r="E31" s="23">
        <v>16</v>
      </c>
      <c r="F31" s="24" t="s">
        <v>6</v>
      </c>
      <c r="G31" s="170">
        <v>3500</v>
      </c>
      <c r="H31" s="170">
        <f>G31*E31</f>
        <v>56000</v>
      </c>
      <c r="I31" s="176">
        <v>1000</v>
      </c>
      <c r="J31" s="171">
        <f>I31*E31</f>
        <v>16000</v>
      </c>
      <c r="K31" s="171">
        <f>J31+H31</f>
        <v>72000</v>
      </c>
      <c r="L31" s="173" t="s">
        <v>308</v>
      </c>
      <c r="M31" s="173" t="s">
        <v>306</v>
      </c>
    </row>
    <row r="32" spans="1:13" s="251" customFormat="1" ht="15" customHeight="1" x14ac:dyDescent="0.2">
      <c r="A32" s="242">
        <v>3.7</v>
      </c>
      <c r="B32" s="243" t="s">
        <v>48</v>
      </c>
      <c r="C32" s="244"/>
      <c r="D32" s="244"/>
      <c r="E32" s="245"/>
      <c r="F32" s="245"/>
      <c r="G32" s="246"/>
      <c r="H32" s="247"/>
      <c r="I32" s="248"/>
      <c r="J32" s="249"/>
      <c r="K32" s="249"/>
      <c r="L32" s="249"/>
      <c r="M32" s="250"/>
    </row>
    <row r="33" spans="1:13" s="251" customFormat="1" ht="15" customHeight="1" x14ac:dyDescent="0.2">
      <c r="A33" s="252" t="s">
        <v>49</v>
      </c>
      <c r="B33" s="253" t="s">
        <v>50</v>
      </c>
      <c r="C33" s="254"/>
      <c r="D33" s="244"/>
      <c r="E33" s="255">
        <v>4</v>
      </c>
      <c r="F33" s="256" t="s">
        <v>4</v>
      </c>
      <c r="G33" s="170">
        <v>185000</v>
      </c>
      <c r="H33" s="170">
        <f>G33*E33</f>
        <v>740000</v>
      </c>
      <c r="I33" s="171">
        <v>15000</v>
      </c>
      <c r="J33" s="171">
        <f>I33*E33</f>
        <v>60000</v>
      </c>
      <c r="K33" s="171">
        <f>J33+H33</f>
        <v>800000</v>
      </c>
      <c r="L33" s="173" t="s">
        <v>309</v>
      </c>
      <c r="M33" s="173" t="s">
        <v>310</v>
      </c>
    </row>
    <row r="34" spans="1:13" s="232" customFormat="1" ht="15" customHeight="1" x14ac:dyDescent="0.2">
      <c r="A34" s="40">
        <v>3.8</v>
      </c>
      <c r="B34" s="257" t="s">
        <v>51</v>
      </c>
      <c r="C34" s="87"/>
      <c r="D34" s="87"/>
      <c r="E34" s="22"/>
      <c r="F34" s="22"/>
      <c r="G34" s="258"/>
      <c r="H34" s="39"/>
      <c r="I34" s="259"/>
      <c r="J34" s="10"/>
      <c r="K34" s="10"/>
      <c r="L34" s="10"/>
      <c r="M34" s="260"/>
    </row>
    <row r="35" spans="1:13" s="251" customFormat="1" ht="15" customHeight="1" x14ac:dyDescent="0.2">
      <c r="A35" s="252" t="s">
        <v>52</v>
      </c>
      <c r="B35" s="253" t="s">
        <v>348</v>
      </c>
      <c r="C35" s="244"/>
      <c r="D35" s="244"/>
      <c r="E35" s="255">
        <v>1</v>
      </c>
      <c r="F35" s="256" t="s">
        <v>6</v>
      </c>
      <c r="G35" s="170">
        <v>115000</v>
      </c>
      <c r="H35" s="170">
        <f t="shared" ref="H35:H42" si="9">G35*E35</f>
        <v>115000</v>
      </c>
      <c r="I35" s="171">
        <v>5000</v>
      </c>
      <c r="J35" s="171">
        <f t="shared" ref="J35:J42" si="10">I35*E35</f>
        <v>5000</v>
      </c>
      <c r="K35" s="171">
        <f t="shared" ref="K35:K42" si="11">J35+H35</f>
        <v>120000</v>
      </c>
      <c r="L35" s="173" t="s">
        <v>311</v>
      </c>
      <c r="M35" s="173" t="s">
        <v>310</v>
      </c>
    </row>
    <row r="36" spans="1:13" s="251" customFormat="1" ht="15" customHeight="1" x14ac:dyDescent="0.2">
      <c r="A36" s="252" t="s">
        <v>54</v>
      </c>
      <c r="B36" s="253" t="s">
        <v>55</v>
      </c>
      <c r="C36" s="244"/>
      <c r="D36" s="244"/>
      <c r="E36" s="255">
        <v>1</v>
      </c>
      <c r="F36" s="256" t="s">
        <v>6</v>
      </c>
      <c r="G36" s="246">
        <v>120000</v>
      </c>
      <c r="H36" s="170">
        <f t="shared" si="9"/>
        <v>120000</v>
      </c>
      <c r="I36" s="171">
        <v>5000</v>
      </c>
      <c r="J36" s="171">
        <f t="shared" si="10"/>
        <v>5000</v>
      </c>
      <c r="K36" s="171">
        <f t="shared" si="11"/>
        <v>125000</v>
      </c>
      <c r="L36" s="173" t="s">
        <v>311</v>
      </c>
      <c r="M36" s="173" t="s">
        <v>310</v>
      </c>
    </row>
    <row r="37" spans="1:13" s="251" customFormat="1" ht="15" customHeight="1" x14ac:dyDescent="0.2">
      <c r="A37" s="252" t="s">
        <v>349</v>
      </c>
      <c r="B37" s="253" t="s">
        <v>350</v>
      </c>
      <c r="C37" s="254"/>
      <c r="D37" s="244"/>
      <c r="E37" s="255">
        <v>1</v>
      </c>
      <c r="F37" s="256" t="s">
        <v>6</v>
      </c>
      <c r="G37" s="170">
        <v>125000</v>
      </c>
      <c r="H37" s="170">
        <f t="shared" si="9"/>
        <v>125000</v>
      </c>
      <c r="I37" s="171">
        <v>5000</v>
      </c>
      <c r="J37" s="171">
        <f t="shared" si="10"/>
        <v>5000</v>
      </c>
      <c r="K37" s="171">
        <f t="shared" si="11"/>
        <v>130000</v>
      </c>
      <c r="L37" s="173" t="s">
        <v>311</v>
      </c>
      <c r="M37" s="173" t="s">
        <v>310</v>
      </c>
    </row>
    <row r="38" spans="1:13" s="232" customFormat="1" ht="25.5" customHeight="1" x14ac:dyDescent="0.2">
      <c r="A38" s="56">
        <v>3.9</v>
      </c>
      <c r="B38" s="513" t="s">
        <v>56</v>
      </c>
      <c r="C38" s="513"/>
      <c r="D38" s="513"/>
      <c r="E38" s="23">
        <v>1</v>
      </c>
      <c r="F38" s="22" t="s">
        <v>18</v>
      </c>
      <c r="G38" s="170">
        <v>600000</v>
      </c>
      <c r="H38" s="170">
        <f t="shared" si="9"/>
        <v>600000</v>
      </c>
      <c r="I38" s="171">
        <v>75000</v>
      </c>
      <c r="J38" s="171">
        <f t="shared" si="10"/>
        <v>75000</v>
      </c>
      <c r="K38" s="171">
        <f t="shared" si="11"/>
        <v>675000</v>
      </c>
      <c r="L38" s="173"/>
      <c r="M38" s="173"/>
    </row>
    <row r="39" spans="1:13" s="232" customFormat="1" ht="15" customHeight="1" x14ac:dyDescent="0.2">
      <c r="A39" s="8">
        <v>3.1</v>
      </c>
      <c r="B39" s="44" t="s">
        <v>57</v>
      </c>
      <c r="C39" s="44"/>
      <c r="D39" s="45"/>
      <c r="E39" s="23">
        <v>9</v>
      </c>
      <c r="F39" s="24" t="s">
        <v>58</v>
      </c>
      <c r="G39" s="170">
        <v>11000</v>
      </c>
      <c r="H39" s="170">
        <f t="shared" si="9"/>
        <v>99000</v>
      </c>
      <c r="I39" s="171">
        <v>3000</v>
      </c>
      <c r="J39" s="171">
        <f t="shared" si="10"/>
        <v>27000</v>
      </c>
      <c r="K39" s="171">
        <f t="shared" si="11"/>
        <v>126000</v>
      </c>
      <c r="L39" s="173"/>
      <c r="M39" s="173"/>
    </row>
    <row r="40" spans="1:13" s="232" customFormat="1" ht="15" customHeight="1" x14ac:dyDescent="0.2">
      <c r="A40" s="8">
        <v>3.11</v>
      </c>
      <c r="B40" s="37" t="s">
        <v>59</v>
      </c>
      <c r="C40" s="44"/>
      <c r="D40" s="45"/>
      <c r="E40" s="23">
        <v>1</v>
      </c>
      <c r="F40" s="22" t="s">
        <v>18</v>
      </c>
      <c r="G40" s="170">
        <v>50000</v>
      </c>
      <c r="H40" s="170">
        <f t="shared" si="9"/>
        <v>50000</v>
      </c>
      <c r="I40" s="171">
        <v>25000</v>
      </c>
      <c r="J40" s="171">
        <f t="shared" si="10"/>
        <v>25000</v>
      </c>
      <c r="K40" s="171">
        <f t="shared" si="11"/>
        <v>75000</v>
      </c>
      <c r="L40" s="173" t="s">
        <v>312</v>
      </c>
      <c r="M40" s="173" t="s">
        <v>310</v>
      </c>
    </row>
    <row r="41" spans="1:13" ht="15" customHeight="1" x14ac:dyDescent="0.2">
      <c r="A41" s="8">
        <v>3.12</v>
      </c>
      <c r="B41" s="37" t="s">
        <v>60</v>
      </c>
      <c r="C41" s="44"/>
      <c r="D41" s="45"/>
      <c r="E41" s="23">
        <v>1</v>
      </c>
      <c r="F41" s="22" t="s">
        <v>18</v>
      </c>
      <c r="G41" s="170">
        <v>25000</v>
      </c>
      <c r="H41" s="170">
        <f t="shared" si="9"/>
        <v>25000</v>
      </c>
      <c r="I41" s="171">
        <v>15000</v>
      </c>
      <c r="J41" s="171">
        <f t="shared" si="10"/>
        <v>15000</v>
      </c>
      <c r="K41" s="171">
        <f t="shared" si="11"/>
        <v>40000</v>
      </c>
      <c r="L41" s="173" t="s">
        <v>312</v>
      </c>
      <c r="M41" s="173" t="s">
        <v>310</v>
      </c>
    </row>
    <row r="42" spans="1:13" ht="15" customHeight="1" x14ac:dyDescent="0.2">
      <c r="A42" s="8">
        <v>3.13</v>
      </c>
      <c r="B42" s="514" t="s">
        <v>61</v>
      </c>
      <c r="C42" s="514"/>
      <c r="D42" s="514"/>
      <c r="E42" s="23">
        <v>1</v>
      </c>
      <c r="F42" s="22" t="s">
        <v>18</v>
      </c>
      <c r="G42" s="170">
        <v>0</v>
      </c>
      <c r="H42" s="170">
        <f t="shared" si="9"/>
        <v>0</v>
      </c>
      <c r="I42" s="171">
        <v>75000</v>
      </c>
      <c r="J42" s="171">
        <f t="shared" si="10"/>
        <v>75000</v>
      </c>
      <c r="K42" s="171">
        <f t="shared" si="11"/>
        <v>75000</v>
      </c>
      <c r="L42" s="179"/>
      <c r="M42" s="179"/>
    </row>
    <row r="43" spans="1:13" s="236" customFormat="1" ht="14.25" customHeight="1" x14ac:dyDescent="0.2">
      <c r="A43" s="511" t="s">
        <v>20</v>
      </c>
      <c r="B43" s="511"/>
      <c r="C43" s="511"/>
      <c r="D43" s="511"/>
      <c r="E43" s="511"/>
      <c r="F43" s="511"/>
      <c r="G43" s="92"/>
      <c r="H43" s="92"/>
      <c r="I43" s="92"/>
      <c r="J43" s="92"/>
      <c r="K43" s="92"/>
      <c r="L43" s="262"/>
      <c r="M43" s="92"/>
    </row>
    <row r="44" spans="1:13" s="263" customFormat="1" ht="15" customHeight="1" x14ac:dyDescent="0.2">
      <c r="A44" s="94">
        <v>4</v>
      </c>
      <c r="B44" s="108" t="s">
        <v>62</v>
      </c>
      <c r="C44" s="109"/>
      <c r="D44" s="109"/>
      <c r="E44" s="110"/>
      <c r="F44" s="110"/>
      <c r="G44" s="99"/>
      <c r="H44" s="110"/>
      <c r="I44" s="100"/>
      <c r="J44" s="111"/>
      <c r="K44" s="111"/>
      <c r="L44" s="111"/>
      <c r="M44" s="111"/>
    </row>
    <row r="45" spans="1:13" s="264" customFormat="1" ht="15" customHeight="1" x14ac:dyDescent="0.2">
      <c r="A45" s="40">
        <v>4.0999999999999996</v>
      </c>
      <c r="B45" s="59" t="s">
        <v>63</v>
      </c>
      <c r="C45" s="20"/>
      <c r="D45" s="60"/>
      <c r="E45" s="61"/>
      <c r="F45" s="22"/>
      <c r="G45" s="27"/>
      <c r="H45" s="22"/>
      <c r="I45" s="28"/>
      <c r="J45" s="58"/>
      <c r="K45" s="58"/>
      <c r="L45" s="29"/>
      <c r="M45" s="58"/>
    </row>
    <row r="46" spans="1:13" s="232" customFormat="1" ht="15" customHeight="1" x14ac:dyDescent="0.2">
      <c r="A46" s="36" t="s">
        <v>64</v>
      </c>
      <c r="B46" s="44" t="s">
        <v>65</v>
      </c>
      <c r="C46" s="44"/>
      <c r="D46" s="60"/>
      <c r="E46" s="23" t="s">
        <v>7</v>
      </c>
      <c r="F46" s="24" t="s">
        <v>34</v>
      </c>
      <c r="G46" s="174">
        <v>4300</v>
      </c>
      <c r="H46" s="175" t="s">
        <v>35</v>
      </c>
      <c r="I46" s="176">
        <v>800</v>
      </c>
      <c r="J46" s="177" t="s">
        <v>35</v>
      </c>
      <c r="K46" s="177" t="s">
        <v>35</v>
      </c>
      <c r="L46" s="178" t="s">
        <v>300</v>
      </c>
      <c r="M46" s="178" t="s">
        <v>313</v>
      </c>
    </row>
    <row r="47" spans="1:13" s="232" customFormat="1" ht="15" customHeight="1" x14ac:dyDescent="0.2">
      <c r="A47" s="36" t="s">
        <v>66</v>
      </c>
      <c r="B47" s="44" t="s">
        <v>67</v>
      </c>
      <c r="C47" s="44"/>
      <c r="D47" s="60"/>
      <c r="E47" s="23" t="s">
        <v>7</v>
      </c>
      <c r="F47" s="24" t="s">
        <v>34</v>
      </c>
      <c r="G47" s="174">
        <v>3300</v>
      </c>
      <c r="H47" s="175" t="s">
        <v>35</v>
      </c>
      <c r="I47" s="176">
        <v>750</v>
      </c>
      <c r="J47" s="177" t="s">
        <v>35</v>
      </c>
      <c r="K47" s="177" t="s">
        <v>35</v>
      </c>
      <c r="L47" s="178" t="s">
        <v>300</v>
      </c>
      <c r="M47" s="178" t="s">
        <v>313</v>
      </c>
    </row>
    <row r="48" spans="1:13" s="232" customFormat="1" ht="15" customHeight="1" x14ac:dyDescent="0.2">
      <c r="A48" s="36" t="s">
        <v>68</v>
      </c>
      <c r="B48" s="44" t="s">
        <v>69</v>
      </c>
      <c r="C48" s="44"/>
      <c r="D48" s="60"/>
      <c r="E48" s="23" t="s">
        <v>7</v>
      </c>
      <c r="F48" s="24" t="s">
        <v>34</v>
      </c>
      <c r="G48" s="174">
        <v>2800</v>
      </c>
      <c r="H48" s="175" t="s">
        <v>35</v>
      </c>
      <c r="I48" s="176">
        <v>730</v>
      </c>
      <c r="J48" s="177" t="s">
        <v>35</v>
      </c>
      <c r="K48" s="177" t="s">
        <v>35</v>
      </c>
      <c r="L48" s="178" t="s">
        <v>300</v>
      </c>
      <c r="M48" s="178" t="s">
        <v>313</v>
      </c>
    </row>
    <row r="49" spans="1:13" s="232" customFormat="1" ht="15" customHeight="1" x14ac:dyDescent="0.2">
      <c r="A49" s="36" t="s">
        <v>70</v>
      </c>
      <c r="B49" s="44" t="s">
        <v>71</v>
      </c>
      <c r="C49" s="44"/>
      <c r="D49" s="20"/>
      <c r="E49" s="23">
        <v>20</v>
      </c>
      <c r="F49" s="24" t="s">
        <v>34</v>
      </c>
      <c r="G49" s="170">
        <v>2300</v>
      </c>
      <c r="H49" s="170">
        <f>G49*E49</f>
        <v>46000</v>
      </c>
      <c r="I49" s="171">
        <v>660</v>
      </c>
      <c r="J49" s="171">
        <f>I49*E49</f>
        <v>13200</v>
      </c>
      <c r="K49" s="171">
        <f>J49+H49</f>
        <v>59200</v>
      </c>
      <c r="L49" s="178" t="s">
        <v>300</v>
      </c>
      <c r="M49" s="178" t="s">
        <v>313</v>
      </c>
    </row>
    <row r="50" spans="1:13" s="264" customFormat="1" ht="15" customHeight="1" x14ac:dyDescent="0.2">
      <c r="A50" s="40">
        <v>4.2</v>
      </c>
      <c r="B50" s="59" t="s">
        <v>72</v>
      </c>
      <c r="C50" s="20"/>
      <c r="D50" s="60"/>
      <c r="E50" s="61"/>
      <c r="F50" s="22"/>
      <c r="G50" s="174"/>
      <c r="H50" s="180"/>
      <c r="I50" s="176"/>
      <c r="J50" s="181"/>
      <c r="K50" s="181"/>
      <c r="L50" s="182"/>
      <c r="M50" s="182"/>
    </row>
    <row r="51" spans="1:13" s="232" customFormat="1" ht="15" customHeight="1" x14ac:dyDescent="0.2">
      <c r="A51" s="36" t="s">
        <v>73</v>
      </c>
      <c r="B51" s="44" t="s">
        <v>65</v>
      </c>
      <c r="C51" s="44"/>
      <c r="D51" s="60"/>
      <c r="E51" s="23" t="s">
        <v>7</v>
      </c>
      <c r="F51" s="24" t="s">
        <v>34</v>
      </c>
      <c r="G51" s="174">
        <v>7300</v>
      </c>
      <c r="H51" s="175" t="s">
        <v>35</v>
      </c>
      <c r="I51" s="176">
        <v>800</v>
      </c>
      <c r="J51" s="177" t="s">
        <v>35</v>
      </c>
      <c r="K51" s="177" t="s">
        <v>35</v>
      </c>
      <c r="L51" s="178" t="s">
        <v>300</v>
      </c>
      <c r="M51" s="178" t="s">
        <v>314</v>
      </c>
    </row>
    <row r="52" spans="1:13" s="232" customFormat="1" ht="15" customHeight="1" x14ac:dyDescent="0.2">
      <c r="A52" s="36" t="s">
        <v>74</v>
      </c>
      <c r="B52" s="44" t="s">
        <v>67</v>
      </c>
      <c r="C52" s="44"/>
      <c r="D52" s="60"/>
      <c r="E52" s="23" t="s">
        <v>7</v>
      </c>
      <c r="F52" s="24" t="s">
        <v>34</v>
      </c>
      <c r="G52" s="174">
        <v>5500</v>
      </c>
      <c r="H52" s="175" t="s">
        <v>35</v>
      </c>
      <c r="I52" s="176">
        <v>750</v>
      </c>
      <c r="J52" s="177" t="s">
        <v>35</v>
      </c>
      <c r="K52" s="177" t="s">
        <v>35</v>
      </c>
      <c r="L52" s="178" t="s">
        <v>300</v>
      </c>
      <c r="M52" s="178" t="s">
        <v>314</v>
      </c>
    </row>
    <row r="53" spans="1:13" s="232" customFormat="1" ht="15" customHeight="1" x14ac:dyDescent="0.2">
      <c r="A53" s="36" t="s">
        <v>75</v>
      </c>
      <c r="B53" s="44" t="s">
        <v>69</v>
      </c>
      <c r="C53" s="44"/>
      <c r="D53" s="60"/>
      <c r="E53" s="23">
        <v>8</v>
      </c>
      <c r="F53" s="24" t="s">
        <v>34</v>
      </c>
      <c r="G53" s="174">
        <v>3500</v>
      </c>
      <c r="H53" s="170">
        <f>G53*E53</f>
        <v>28000</v>
      </c>
      <c r="I53" s="176">
        <v>730</v>
      </c>
      <c r="J53" s="171">
        <f>I53*E53</f>
        <v>5840</v>
      </c>
      <c r="K53" s="171">
        <f>J53+H53</f>
        <v>33840</v>
      </c>
      <c r="L53" s="178" t="s">
        <v>300</v>
      </c>
      <c r="M53" s="178" t="s">
        <v>314</v>
      </c>
    </row>
    <row r="54" spans="1:13" s="232" customFormat="1" ht="15" customHeight="1" x14ac:dyDescent="0.2">
      <c r="A54" s="36" t="s">
        <v>76</v>
      </c>
      <c r="B54" s="44" t="s">
        <v>71</v>
      </c>
      <c r="C54" s="44"/>
      <c r="D54" s="20"/>
      <c r="E54" s="23" t="s">
        <v>7</v>
      </c>
      <c r="F54" s="24" t="s">
        <v>34</v>
      </c>
      <c r="G54" s="174">
        <v>3000</v>
      </c>
      <c r="H54" s="175" t="s">
        <v>35</v>
      </c>
      <c r="I54" s="171">
        <v>660</v>
      </c>
      <c r="J54" s="177" t="s">
        <v>35</v>
      </c>
      <c r="K54" s="177" t="s">
        <v>35</v>
      </c>
      <c r="L54" s="178" t="s">
        <v>300</v>
      </c>
      <c r="M54" s="178" t="s">
        <v>314</v>
      </c>
    </row>
    <row r="55" spans="1:13" s="264" customFormat="1" ht="15" customHeight="1" x14ac:dyDescent="0.2">
      <c r="A55" s="40">
        <v>4.3</v>
      </c>
      <c r="B55" s="59" t="s">
        <v>77</v>
      </c>
      <c r="C55" s="20"/>
      <c r="D55" s="60"/>
      <c r="E55" s="61"/>
      <c r="F55" s="22"/>
      <c r="G55" s="174"/>
      <c r="H55" s="180"/>
      <c r="I55" s="176"/>
      <c r="J55" s="181"/>
      <c r="K55" s="181"/>
      <c r="L55" s="182"/>
      <c r="M55" s="182"/>
    </row>
    <row r="56" spans="1:13" s="232" customFormat="1" ht="15" customHeight="1" x14ac:dyDescent="0.2">
      <c r="A56" s="36" t="s">
        <v>78</v>
      </c>
      <c r="B56" s="44" t="s">
        <v>69</v>
      </c>
      <c r="C56" s="44"/>
      <c r="D56" s="45"/>
      <c r="E56" s="23" t="s">
        <v>7</v>
      </c>
      <c r="F56" s="24" t="s">
        <v>34</v>
      </c>
      <c r="G56" s="174">
        <v>1200</v>
      </c>
      <c r="H56" s="175" t="s">
        <v>35</v>
      </c>
      <c r="I56" s="176">
        <v>300</v>
      </c>
      <c r="J56" s="177" t="s">
        <v>35</v>
      </c>
      <c r="K56" s="177" t="s">
        <v>35</v>
      </c>
      <c r="L56" s="178"/>
      <c r="M56" s="178"/>
    </row>
    <row r="57" spans="1:13" s="232" customFormat="1" ht="15" customHeight="1" x14ac:dyDescent="0.2">
      <c r="A57" s="36" t="s">
        <v>79</v>
      </c>
      <c r="B57" s="44" t="s">
        <v>71</v>
      </c>
      <c r="C57" s="44"/>
      <c r="D57" s="45"/>
      <c r="E57" s="23">
        <v>22</v>
      </c>
      <c r="F57" s="24" t="s">
        <v>34</v>
      </c>
      <c r="G57" s="170">
        <v>1150</v>
      </c>
      <c r="H57" s="170">
        <f t="shared" ref="H57:H59" si="12">G57*E57</f>
        <v>25300</v>
      </c>
      <c r="I57" s="171">
        <v>280</v>
      </c>
      <c r="J57" s="171">
        <f t="shared" ref="J57:J59" si="13">I57*E57</f>
        <v>6160</v>
      </c>
      <c r="K57" s="171">
        <f t="shared" ref="K57:K59" si="14">J57+H57</f>
        <v>31460</v>
      </c>
      <c r="L57" s="178" t="s">
        <v>300</v>
      </c>
      <c r="M57" s="178" t="s">
        <v>315</v>
      </c>
    </row>
    <row r="58" spans="1:13" s="232" customFormat="1" ht="15" customHeight="1" x14ac:dyDescent="0.2">
      <c r="A58" s="36">
        <v>4.4000000000000004</v>
      </c>
      <c r="B58" s="42" t="s">
        <v>80</v>
      </c>
      <c r="C58" s="42"/>
      <c r="D58" s="42"/>
      <c r="E58" s="265">
        <v>1</v>
      </c>
      <c r="F58" s="61" t="s">
        <v>18</v>
      </c>
      <c r="G58" s="170">
        <v>0</v>
      </c>
      <c r="H58" s="170">
        <f t="shared" si="12"/>
        <v>0</v>
      </c>
      <c r="I58" s="171">
        <v>25000</v>
      </c>
      <c r="J58" s="171">
        <f t="shared" si="13"/>
        <v>25000</v>
      </c>
      <c r="K58" s="171">
        <f t="shared" si="14"/>
        <v>25000</v>
      </c>
      <c r="L58" s="178" t="s">
        <v>300</v>
      </c>
      <c r="M58" s="178" t="s">
        <v>315</v>
      </c>
    </row>
    <row r="59" spans="1:13" s="232" customFormat="1" ht="25.5" customHeight="1" x14ac:dyDescent="0.2">
      <c r="A59" s="36">
        <v>4.5</v>
      </c>
      <c r="B59" s="512" t="s">
        <v>81</v>
      </c>
      <c r="C59" s="512"/>
      <c r="D59" s="512"/>
      <c r="E59" s="265">
        <v>1</v>
      </c>
      <c r="F59" s="61" t="s">
        <v>18</v>
      </c>
      <c r="G59" s="170">
        <v>100000</v>
      </c>
      <c r="H59" s="170">
        <f t="shared" si="12"/>
        <v>100000</v>
      </c>
      <c r="I59" s="171">
        <v>15000</v>
      </c>
      <c r="J59" s="171">
        <f t="shared" si="13"/>
        <v>15000</v>
      </c>
      <c r="K59" s="171">
        <f t="shared" si="14"/>
        <v>115000</v>
      </c>
      <c r="L59" s="183"/>
      <c r="M59" s="183"/>
    </row>
    <row r="60" spans="1:13" s="236" customFormat="1" ht="14.25" customHeight="1" x14ac:dyDescent="0.2">
      <c r="A60" s="511" t="s">
        <v>20</v>
      </c>
      <c r="B60" s="511"/>
      <c r="C60" s="511"/>
      <c r="D60" s="511"/>
      <c r="E60" s="511"/>
      <c r="F60" s="511"/>
      <c r="G60" s="92"/>
      <c r="H60" s="92"/>
      <c r="I60" s="92"/>
      <c r="J60" s="92"/>
      <c r="K60" s="92"/>
      <c r="L60" s="262"/>
      <c r="M60" s="92"/>
    </row>
    <row r="61" spans="1:13" s="263" customFormat="1" ht="14.25" customHeight="1" x14ac:dyDescent="0.2">
      <c r="A61" s="94">
        <v>5</v>
      </c>
      <c r="B61" s="108" t="s">
        <v>82</v>
      </c>
      <c r="C61" s="109"/>
      <c r="D61" s="109"/>
      <c r="E61" s="112"/>
      <c r="F61" s="112"/>
      <c r="G61" s="99"/>
      <c r="H61" s="112"/>
      <c r="I61" s="100"/>
      <c r="J61" s="111"/>
      <c r="K61" s="111"/>
      <c r="L61" s="111"/>
      <c r="M61" s="111"/>
    </row>
    <row r="62" spans="1:13" ht="14.25" customHeight="1" x14ac:dyDescent="0.2">
      <c r="A62" s="40">
        <v>5.0999999999999996</v>
      </c>
      <c r="B62" s="63" t="s">
        <v>83</v>
      </c>
      <c r="C62" s="20"/>
      <c r="D62" s="60"/>
      <c r="E62" s="61"/>
      <c r="F62" s="61"/>
      <c r="G62" s="27"/>
      <c r="H62" s="22"/>
      <c r="I62" s="28"/>
      <c r="J62" s="58"/>
      <c r="K62" s="58"/>
      <c r="L62" s="29"/>
      <c r="M62" s="58"/>
    </row>
    <row r="63" spans="1:13" s="232" customFormat="1" ht="14.25" customHeight="1" x14ac:dyDescent="0.2">
      <c r="A63" s="36" t="s">
        <v>84</v>
      </c>
      <c r="B63" s="44" t="s">
        <v>65</v>
      </c>
      <c r="C63" s="44"/>
      <c r="D63" s="45"/>
      <c r="E63" s="23" t="s">
        <v>7</v>
      </c>
      <c r="F63" s="24" t="s">
        <v>4</v>
      </c>
      <c r="G63" s="174">
        <v>25000</v>
      </c>
      <c r="H63" s="175" t="s">
        <v>35</v>
      </c>
      <c r="I63" s="176">
        <v>1500</v>
      </c>
      <c r="J63" s="177" t="s">
        <v>35</v>
      </c>
      <c r="K63" s="177" t="s">
        <v>35</v>
      </c>
      <c r="L63" s="178" t="s">
        <v>316</v>
      </c>
      <c r="M63" s="178" t="s">
        <v>317</v>
      </c>
    </row>
    <row r="64" spans="1:13" s="232" customFormat="1" ht="14.25" customHeight="1" x14ac:dyDescent="0.2">
      <c r="A64" s="36" t="s">
        <v>85</v>
      </c>
      <c r="B64" s="44" t="s">
        <v>67</v>
      </c>
      <c r="C64" s="44"/>
      <c r="D64" s="45"/>
      <c r="E64" s="23" t="s">
        <v>7</v>
      </c>
      <c r="F64" s="24" t="s">
        <v>4</v>
      </c>
      <c r="G64" s="174">
        <v>18000</v>
      </c>
      <c r="H64" s="175" t="s">
        <v>35</v>
      </c>
      <c r="I64" s="176">
        <v>1500</v>
      </c>
      <c r="J64" s="177" t="s">
        <v>35</v>
      </c>
      <c r="K64" s="177" t="s">
        <v>35</v>
      </c>
      <c r="L64" s="178" t="s">
        <v>316</v>
      </c>
      <c r="M64" s="178" t="s">
        <v>317</v>
      </c>
    </row>
    <row r="65" spans="1:13" s="232" customFormat="1" ht="14.25" customHeight="1" x14ac:dyDescent="0.2">
      <c r="A65" s="36" t="s">
        <v>86</v>
      </c>
      <c r="B65" s="44" t="s">
        <v>69</v>
      </c>
      <c r="C65" s="44"/>
      <c r="D65" s="45"/>
      <c r="E65" s="23">
        <v>4</v>
      </c>
      <c r="F65" s="24" t="s">
        <v>4</v>
      </c>
      <c r="G65" s="170">
        <v>11500</v>
      </c>
      <c r="H65" s="170">
        <f t="shared" ref="H65:H66" si="15">G65*E65</f>
        <v>46000</v>
      </c>
      <c r="I65" s="176">
        <v>1500</v>
      </c>
      <c r="J65" s="171">
        <f t="shared" ref="J65:J66" si="16">I65*E65</f>
        <v>6000</v>
      </c>
      <c r="K65" s="171">
        <f t="shared" ref="K65:K66" si="17">J65+H65</f>
        <v>52000</v>
      </c>
      <c r="L65" s="178" t="s">
        <v>316</v>
      </c>
      <c r="M65" s="178" t="s">
        <v>317</v>
      </c>
    </row>
    <row r="66" spans="1:13" s="232" customFormat="1" ht="14.25" customHeight="1" x14ac:dyDescent="0.2">
      <c r="A66" s="36" t="s">
        <v>87</v>
      </c>
      <c r="B66" s="44" t="s">
        <v>71</v>
      </c>
      <c r="C66" s="44"/>
      <c r="D66" s="45"/>
      <c r="E66" s="23">
        <v>3</v>
      </c>
      <c r="F66" s="24" t="s">
        <v>6</v>
      </c>
      <c r="G66" s="170">
        <v>9500</v>
      </c>
      <c r="H66" s="170">
        <f t="shared" si="15"/>
        <v>28500</v>
      </c>
      <c r="I66" s="176">
        <v>1500</v>
      </c>
      <c r="J66" s="171">
        <f t="shared" si="16"/>
        <v>4500</v>
      </c>
      <c r="K66" s="171">
        <f t="shared" si="17"/>
        <v>33000</v>
      </c>
      <c r="L66" s="178" t="s">
        <v>316</v>
      </c>
      <c r="M66" s="178" t="s">
        <v>317</v>
      </c>
    </row>
    <row r="67" spans="1:13" s="232" customFormat="1" ht="14.25" customHeight="1" x14ac:dyDescent="0.2">
      <c r="A67" s="36" t="s">
        <v>88</v>
      </c>
      <c r="B67" s="44" t="s">
        <v>89</v>
      </c>
      <c r="C67" s="44"/>
      <c r="D67" s="45"/>
      <c r="E67" s="23" t="s">
        <v>7</v>
      </c>
      <c r="F67" s="24" t="s">
        <v>4</v>
      </c>
      <c r="G67" s="174">
        <v>6500</v>
      </c>
      <c r="H67" s="175" t="s">
        <v>35</v>
      </c>
      <c r="I67" s="176">
        <v>1500</v>
      </c>
      <c r="J67" s="177" t="s">
        <v>35</v>
      </c>
      <c r="K67" s="177" t="s">
        <v>35</v>
      </c>
      <c r="L67" s="178" t="s">
        <v>316</v>
      </c>
      <c r="M67" s="178" t="s">
        <v>317</v>
      </c>
    </row>
    <row r="68" spans="1:13" s="264" customFormat="1" ht="14.25" customHeight="1" x14ac:dyDescent="0.2">
      <c r="A68" s="40">
        <v>5.2</v>
      </c>
      <c r="B68" s="64" t="s">
        <v>90</v>
      </c>
      <c r="C68" s="20"/>
      <c r="D68" s="60"/>
      <c r="E68" s="61"/>
      <c r="F68" s="61"/>
      <c r="G68" s="174"/>
      <c r="H68" s="184"/>
      <c r="I68" s="176"/>
      <c r="J68" s="184"/>
      <c r="K68" s="184"/>
      <c r="L68" s="184"/>
      <c r="M68" s="184"/>
    </row>
    <row r="69" spans="1:13" s="232" customFormat="1" ht="14.25" customHeight="1" x14ac:dyDescent="0.2">
      <c r="A69" s="36" t="s">
        <v>91</v>
      </c>
      <c r="B69" s="44" t="s">
        <v>71</v>
      </c>
      <c r="C69" s="44"/>
      <c r="D69" s="45"/>
      <c r="E69" s="23" t="s">
        <v>7</v>
      </c>
      <c r="F69" s="24" t="s">
        <v>4</v>
      </c>
      <c r="G69" s="174">
        <v>9000</v>
      </c>
      <c r="H69" s="175" t="s">
        <v>35</v>
      </c>
      <c r="I69" s="176">
        <v>1500</v>
      </c>
      <c r="J69" s="177" t="s">
        <v>35</v>
      </c>
      <c r="K69" s="177" t="s">
        <v>35</v>
      </c>
      <c r="L69" s="178" t="s">
        <v>316</v>
      </c>
      <c r="M69" s="178" t="s">
        <v>317</v>
      </c>
    </row>
    <row r="70" spans="1:13" s="232" customFormat="1" ht="14.25" customHeight="1" x14ac:dyDescent="0.2">
      <c r="A70" s="36" t="s">
        <v>92</v>
      </c>
      <c r="B70" s="44" t="s">
        <v>89</v>
      </c>
      <c r="C70" s="44"/>
      <c r="D70" s="45"/>
      <c r="E70" s="23" t="s">
        <v>7</v>
      </c>
      <c r="F70" s="24" t="s">
        <v>6</v>
      </c>
      <c r="G70" s="174">
        <v>7000</v>
      </c>
      <c r="H70" s="175" t="s">
        <v>35</v>
      </c>
      <c r="I70" s="176">
        <v>1500</v>
      </c>
      <c r="J70" s="177" t="s">
        <v>35</v>
      </c>
      <c r="K70" s="177" t="s">
        <v>35</v>
      </c>
      <c r="L70" s="178" t="s">
        <v>316</v>
      </c>
      <c r="M70" s="178" t="s">
        <v>317</v>
      </c>
    </row>
    <row r="71" spans="1:13" s="264" customFormat="1" ht="14.25" customHeight="1" x14ac:dyDescent="0.2">
      <c r="A71" s="40">
        <v>5.3</v>
      </c>
      <c r="B71" s="64" t="s">
        <v>93</v>
      </c>
      <c r="C71" s="20"/>
      <c r="D71" s="20"/>
      <c r="E71" s="23"/>
      <c r="F71" s="24"/>
      <c r="G71" s="174"/>
      <c r="H71" s="180"/>
      <c r="I71" s="176"/>
      <c r="J71" s="181"/>
      <c r="K71" s="181"/>
      <c r="L71" s="182"/>
      <c r="M71" s="182"/>
    </row>
    <row r="72" spans="1:13" s="232" customFormat="1" ht="14.25" customHeight="1" x14ac:dyDescent="0.2">
      <c r="A72" s="36" t="s">
        <v>94</v>
      </c>
      <c r="B72" s="44" t="s">
        <v>65</v>
      </c>
      <c r="C72" s="44"/>
      <c r="D72" s="44"/>
      <c r="E72" s="23" t="s">
        <v>7</v>
      </c>
      <c r="F72" s="24" t="s">
        <v>4</v>
      </c>
      <c r="G72" s="174">
        <v>20500</v>
      </c>
      <c r="H72" s="175" t="s">
        <v>35</v>
      </c>
      <c r="I72" s="176">
        <v>1000</v>
      </c>
      <c r="J72" s="177" t="s">
        <v>35</v>
      </c>
      <c r="K72" s="177" t="s">
        <v>35</v>
      </c>
      <c r="L72" s="178" t="s">
        <v>316</v>
      </c>
      <c r="M72" s="178" t="s">
        <v>317</v>
      </c>
    </row>
    <row r="73" spans="1:13" s="232" customFormat="1" ht="14.25" customHeight="1" x14ac:dyDescent="0.2">
      <c r="A73" s="36" t="s">
        <v>95</v>
      </c>
      <c r="B73" s="44" t="s">
        <v>67</v>
      </c>
      <c r="C73" s="44"/>
      <c r="D73" s="44"/>
      <c r="E73" s="23" t="s">
        <v>7</v>
      </c>
      <c r="F73" s="24" t="s">
        <v>4</v>
      </c>
      <c r="G73" s="174">
        <v>16000</v>
      </c>
      <c r="H73" s="175" t="s">
        <v>35</v>
      </c>
      <c r="I73" s="176">
        <v>1000</v>
      </c>
      <c r="J73" s="177" t="s">
        <v>35</v>
      </c>
      <c r="K73" s="177" t="s">
        <v>35</v>
      </c>
      <c r="L73" s="178" t="s">
        <v>316</v>
      </c>
      <c r="M73" s="178" t="s">
        <v>317</v>
      </c>
    </row>
    <row r="74" spans="1:13" s="232" customFormat="1" ht="14.25" customHeight="1" x14ac:dyDescent="0.2">
      <c r="A74" s="36" t="s">
        <v>96</v>
      </c>
      <c r="B74" s="44" t="s">
        <v>69</v>
      </c>
      <c r="C74" s="44"/>
      <c r="D74" s="44"/>
      <c r="E74" s="23">
        <v>1</v>
      </c>
      <c r="F74" s="24" t="s">
        <v>4</v>
      </c>
      <c r="G74" s="170">
        <v>12000</v>
      </c>
      <c r="H74" s="170">
        <f t="shared" ref="H74:H75" si="18">G74*E74</f>
        <v>12000</v>
      </c>
      <c r="I74" s="176">
        <v>1000</v>
      </c>
      <c r="J74" s="171">
        <f t="shared" ref="J74:J75" si="19">I74*E74</f>
        <v>1000</v>
      </c>
      <c r="K74" s="171">
        <f t="shared" ref="K74:K75" si="20">J74+H74</f>
        <v>13000</v>
      </c>
      <c r="L74" s="178" t="s">
        <v>316</v>
      </c>
      <c r="M74" s="178" t="s">
        <v>317</v>
      </c>
    </row>
    <row r="75" spans="1:13" s="232" customFormat="1" ht="14.25" customHeight="1" x14ac:dyDescent="0.2">
      <c r="A75" s="36" t="s">
        <v>97</v>
      </c>
      <c r="B75" s="44" t="s">
        <v>71</v>
      </c>
      <c r="C75" s="44"/>
      <c r="D75" s="45"/>
      <c r="E75" s="23">
        <v>1</v>
      </c>
      <c r="F75" s="24" t="s">
        <v>4</v>
      </c>
      <c r="G75" s="170">
        <v>7500</v>
      </c>
      <c r="H75" s="170">
        <f t="shared" si="18"/>
        <v>7500</v>
      </c>
      <c r="I75" s="176">
        <v>1000</v>
      </c>
      <c r="J75" s="171">
        <f t="shared" si="19"/>
        <v>1000</v>
      </c>
      <c r="K75" s="171">
        <f t="shared" si="20"/>
        <v>8500</v>
      </c>
      <c r="L75" s="178" t="s">
        <v>316</v>
      </c>
      <c r="M75" s="178" t="s">
        <v>317</v>
      </c>
    </row>
    <row r="76" spans="1:13" s="264" customFormat="1" ht="14.25" customHeight="1" x14ac:dyDescent="0.2">
      <c r="A76" s="40">
        <v>5.4</v>
      </c>
      <c r="B76" s="64" t="s">
        <v>98</v>
      </c>
      <c r="C76" s="20"/>
      <c r="D76" s="60"/>
      <c r="E76" s="23"/>
      <c r="F76" s="23"/>
      <c r="G76" s="174"/>
      <c r="H76" s="184"/>
      <c r="I76" s="176"/>
      <c r="J76" s="184"/>
      <c r="K76" s="184"/>
      <c r="L76" s="184"/>
      <c r="M76" s="184"/>
    </row>
    <row r="77" spans="1:13" s="264" customFormat="1" ht="14.25" customHeight="1" x14ac:dyDescent="0.2">
      <c r="A77" s="36" t="s">
        <v>99</v>
      </c>
      <c r="B77" s="44" t="s">
        <v>67</v>
      </c>
      <c r="C77" s="44"/>
      <c r="D77" s="45"/>
      <c r="E77" s="23" t="s">
        <v>7</v>
      </c>
      <c r="F77" s="24" t="s">
        <v>4</v>
      </c>
      <c r="G77" s="174">
        <v>31500</v>
      </c>
      <c r="H77" s="175" t="s">
        <v>35</v>
      </c>
      <c r="I77" s="176">
        <v>1500</v>
      </c>
      <c r="J77" s="177" t="s">
        <v>35</v>
      </c>
      <c r="K77" s="177" t="s">
        <v>35</v>
      </c>
      <c r="L77" s="178" t="s">
        <v>316</v>
      </c>
      <c r="M77" s="178" t="s">
        <v>317</v>
      </c>
    </row>
    <row r="78" spans="1:13" s="232" customFormat="1" ht="14.25" customHeight="1" x14ac:dyDescent="0.2">
      <c r="A78" s="36" t="s">
        <v>100</v>
      </c>
      <c r="B78" s="44" t="s">
        <v>69</v>
      </c>
      <c r="C78" s="44"/>
      <c r="D78" s="45"/>
      <c r="E78" s="23">
        <v>2</v>
      </c>
      <c r="F78" s="24" t="s">
        <v>6</v>
      </c>
      <c r="G78" s="170">
        <v>23800</v>
      </c>
      <c r="H78" s="170">
        <f>G78*E78</f>
        <v>47600</v>
      </c>
      <c r="I78" s="171">
        <v>1500</v>
      </c>
      <c r="J78" s="171">
        <f>I78*E78</f>
        <v>3000</v>
      </c>
      <c r="K78" s="171">
        <f>J78+H78</f>
        <v>50600</v>
      </c>
      <c r="L78" s="178" t="s">
        <v>316</v>
      </c>
      <c r="M78" s="178" t="s">
        <v>317</v>
      </c>
    </row>
    <row r="79" spans="1:13" s="264" customFormat="1" ht="14.25" customHeight="1" x14ac:dyDescent="0.2">
      <c r="A79" s="36" t="s">
        <v>101</v>
      </c>
      <c r="B79" s="44" t="s">
        <v>71</v>
      </c>
      <c r="C79" s="44"/>
      <c r="D79" s="45"/>
      <c r="E79" s="23" t="s">
        <v>7</v>
      </c>
      <c r="F79" s="24" t="s">
        <v>4</v>
      </c>
      <c r="G79" s="174">
        <v>20000</v>
      </c>
      <c r="H79" s="175" t="s">
        <v>35</v>
      </c>
      <c r="I79" s="171">
        <v>1500</v>
      </c>
      <c r="J79" s="177" t="s">
        <v>35</v>
      </c>
      <c r="K79" s="177" t="s">
        <v>35</v>
      </c>
      <c r="L79" s="178" t="s">
        <v>316</v>
      </c>
      <c r="M79" s="178" t="s">
        <v>317</v>
      </c>
    </row>
    <row r="80" spans="1:13" s="264" customFormat="1" ht="14.25" customHeight="1" x14ac:dyDescent="0.2">
      <c r="A80" s="40">
        <v>5.5</v>
      </c>
      <c r="B80" s="64" t="s">
        <v>102</v>
      </c>
      <c r="C80" s="20"/>
      <c r="D80" s="60"/>
      <c r="E80" s="23"/>
      <c r="F80" s="23"/>
      <c r="G80" s="174"/>
      <c r="H80" s="184"/>
      <c r="I80" s="176"/>
      <c r="J80" s="184"/>
      <c r="K80" s="184"/>
      <c r="L80" s="184"/>
      <c r="M80" s="184"/>
    </row>
    <row r="81" spans="1:13" s="264" customFormat="1" ht="14.25" customHeight="1" x14ac:dyDescent="0.2">
      <c r="A81" s="36" t="s">
        <v>103</v>
      </c>
      <c r="B81" s="44" t="s">
        <v>67</v>
      </c>
      <c r="C81" s="44"/>
      <c r="D81" s="45"/>
      <c r="E81" s="23" t="s">
        <v>7</v>
      </c>
      <c r="F81" s="24" t="s">
        <v>4</v>
      </c>
      <c r="G81" s="174">
        <v>393000</v>
      </c>
      <c r="H81" s="175" t="s">
        <v>35</v>
      </c>
      <c r="I81" s="176">
        <v>8000</v>
      </c>
      <c r="J81" s="177" t="s">
        <v>35</v>
      </c>
      <c r="K81" s="177" t="s">
        <v>35</v>
      </c>
      <c r="L81" s="178" t="s">
        <v>302</v>
      </c>
      <c r="M81" s="178" t="s">
        <v>317</v>
      </c>
    </row>
    <row r="82" spans="1:13" s="232" customFormat="1" ht="14.25" customHeight="1" x14ac:dyDescent="0.2">
      <c r="A82" s="36" t="s">
        <v>104</v>
      </c>
      <c r="B82" s="44" t="s">
        <v>69</v>
      </c>
      <c r="C82" s="44"/>
      <c r="D82" s="45"/>
      <c r="E82" s="23" t="s">
        <v>7</v>
      </c>
      <c r="F82" s="24" t="s">
        <v>4</v>
      </c>
      <c r="G82" s="174">
        <v>185000</v>
      </c>
      <c r="H82" s="175" t="s">
        <v>35</v>
      </c>
      <c r="I82" s="176">
        <v>8000</v>
      </c>
      <c r="J82" s="177" t="s">
        <v>35</v>
      </c>
      <c r="K82" s="177" t="s">
        <v>35</v>
      </c>
      <c r="L82" s="178" t="s">
        <v>302</v>
      </c>
      <c r="M82" s="178" t="s">
        <v>317</v>
      </c>
    </row>
    <row r="83" spans="1:13" s="264" customFormat="1" ht="14.25" customHeight="1" x14ac:dyDescent="0.2">
      <c r="A83" s="36" t="s">
        <v>105</v>
      </c>
      <c r="B83" s="44" t="s">
        <v>71</v>
      </c>
      <c r="C83" s="44"/>
      <c r="D83" s="45"/>
      <c r="E83" s="23">
        <v>1</v>
      </c>
      <c r="F83" s="24" t="s">
        <v>4</v>
      </c>
      <c r="G83" s="170">
        <v>148500</v>
      </c>
      <c r="H83" s="170">
        <f>G83*E83</f>
        <v>148500</v>
      </c>
      <c r="I83" s="176">
        <v>8000</v>
      </c>
      <c r="J83" s="171">
        <f>I83*E83</f>
        <v>8000</v>
      </c>
      <c r="K83" s="171">
        <f>J83+H83</f>
        <v>156500</v>
      </c>
      <c r="L83" s="178" t="s">
        <v>302</v>
      </c>
      <c r="M83" s="178" t="s">
        <v>317</v>
      </c>
    </row>
    <row r="84" spans="1:13" s="236" customFormat="1" ht="14.25" customHeight="1" x14ac:dyDescent="0.2">
      <c r="A84" s="511" t="s">
        <v>20</v>
      </c>
      <c r="B84" s="511"/>
      <c r="C84" s="511"/>
      <c r="D84" s="511"/>
      <c r="E84" s="511"/>
      <c r="F84" s="511"/>
      <c r="G84" s="92"/>
      <c r="H84" s="92"/>
      <c r="I84" s="92"/>
      <c r="J84" s="92"/>
      <c r="K84" s="92"/>
      <c r="L84" s="239"/>
      <c r="M84" s="92"/>
    </row>
    <row r="85" spans="1:13" s="240" customFormat="1" ht="15" customHeight="1" x14ac:dyDescent="0.2">
      <c r="A85" s="94">
        <v>6</v>
      </c>
      <c r="B85" s="113" t="s">
        <v>106</v>
      </c>
      <c r="C85" s="114"/>
      <c r="D85" s="115"/>
      <c r="E85" s="116"/>
      <c r="F85" s="116"/>
      <c r="G85" s="99"/>
      <c r="H85" s="117"/>
      <c r="I85" s="100"/>
      <c r="J85" s="117"/>
      <c r="K85" s="117"/>
      <c r="L85" s="266"/>
      <c r="M85" s="117"/>
    </row>
    <row r="86" spans="1:13" s="232" customFormat="1" ht="15" customHeight="1" x14ac:dyDescent="0.2">
      <c r="A86" s="36">
        <v>6.1</v>
      </c>
      <c r="B86" s="65" t="s">
        <v>107</v>
      </c>
      <c r="C86" s="65"/>
      <c r="D86" s="65"/>
      <c r="E86" s="233">
        <f>460+510</f>
        <v>970</v>
      </c>
      <c r="F86" s="24" t="s">
        <v>27</v>
      </c>
      <c r="G86" s="170">
        <v>5300</v>
      </c>
      <c r="H86" s="170">
        <f t="shared" ref="H86:H87" si="21">G86*E86</f>
        <v>5141000</v>
      </c>
      <c r="I86" s="171">
        <v>750</v>
      </c>
      <c r="J86" s="171">
        <f t="shared" ref="J86:J87" si="22">I86*E86</f>
        <v>727500</v>
      </c>
      <c r="K86" s="171">
        <f t="shared" ref="K86:K87" si="23">J86+H86</f>
        <v>5868500</v>
      </c>
      <c r="L86" s="178" t="s">
        <v>300</v>
      </c>
      <c r="M86" s="178" t="s">
        <v>318</v>
      </c>
    </row>
    <row r="87" spans="1:13" s="232" customFormat="1" ht="15" customHeight="1" x14ac:dyDescent="0.2">
      <c r="A87" s="36">
        <v>6.2</v>
      </c>
      <c r="B87" s="65" t="s">
        <v>108</v>
      </c>
      <c r="C87" s="65"/>
      <c r="D87" s="65"/>
      <c r="E87" s="233">
        <v>4</v>
      </c>
      <c r="F87" s="24" t="s">
        <v>27</v>
      </c>
      <c r="G87" s="170">
        <v>5200</v>
      </c>
      <c r="H87" s="170">
        <f t="shared" si="21"/>
        <v>20800</v>
      </c>
      <c r="I87" s="171">
        <v>750</v>
      </c>
      <c r="J87" s="171">
        <f t="shared" si="22"/>
        <v>3000</v>
      </c>
      <c r="K87" s="171">
        <f t="shared" si="23"/>
        <v>23800</v>
      </c>
      <c r="L87" s="178" t="s">
        <v>300</v>
      </c>
      <c r="M87" s="178" t="s">
        <v>318</v>
      </c>
    </row>
    <row r="88" spans="1:13" s="264" customFormat="1" ht="15" customHeight="1" x14ac:dyDescent="0.2">
      <c r="A88" s="40">
        <v>6.3</v>
      </c>
      <c r="B88" s="59" t="s">
        <v>109</v>
      </c>
      <c r="C88" s="20"/>
      <c r="D88" s="60"/>
      <c r="E88" s="61"/>
      <c r="F88" s="22"/>
      <c r="G88" s="174"/>
      <c r="H88" s="180"/>
      <c r="I88" s="176"/>
      <c r="J88" s="181"/>
      <c r="K88" s="181"/>
      <c r="L88" s="182"/>
      <c r="M88" s="182"/>
    </row>
    <row r="89" spans="1:13" s="232" customFormat="1" ht="15" customHeight="1" x14ac:dyDescent="0.2">
      <c r="A89" s="36" t="s">
        <v>110</v>
      </c>
      <c r="B89" s="44" t="s">
        <v>65</v>
      </c>
      <c r="C89" s="44"/>
      <c r="D89" s="60"/>
      <c r="E89" s="23" t="s">
        <v>7</v>
      </c>
      <c r="F89" s="24" t="s">
        <v>34</v>
      </c>
      <c r="G89" s="174">
        <v>3600</v>
      </c>
      <c r="H89" s="175" t="s">
        <v>35</v>
      </c>
      <c r="I89" s="176">
        <v>230</v>
      </c>
      <c r="J89" s="177" t="s">
        <v>35</v>
      </c>
      <c r="K89" s="177" t="s">
        <v>35</v>
      </c>
      <c r="L89" s="178" t="s">
        <v>300</v>
      </c>
      <c r="M89" s="178" t="s">
        <v>318</v>
      </c>
    </row>
    <row r="90" spans="1:13" s="232" customFormat="1" ht="15" customHeight="1" x14ac:dyDescent="0.2">
      <c r="A90" s="36" t="s">
        <v>111</v>
      </c>
      <c r="B90" s="44" t="s">
        <v>67</v>
      </c>
      <c r="C90" s="44"/>
      <c r="D90" s="60"/>
      <c r="E90" s="23" t="s">
        <v>7</v>
      </c>
      <c r="F90" s="24" t="s">
        <v>34</v>
      </c>
      <c r="G90" s="174">
        <v>3300</v>
      </c>
      <c r="H90" s="175" t="s">
        <v>35</v>
      </c>
      <c r="I90" s="176">
        <v>230</v>
      </c>
      <c r="J90" s="177" t="s">
        <v>35</v>
      </c>
      <c r="K90" s="177" t="s">
        <v>35</v>
      </c>
      <c r="L90" s="178" t="s">
        <v>300</v>
      </c>
      <c r="M90" s="178" t="s">
        <v>318</v>
      </c>
    </row>
    <row r="91" spans="1:13" s="232" customFormat="1" ht="15" customHeight="1" x14ac:dyDescent="0.2">
      <c r="A91" s="36" t="s">
        <v>112</v>
      </c>
      <c r="B91" s="44" t="s">
        <v>69</v>
      </c>
      <c r="C91" s="44"/>
      <c r="D91" s="60"/>
      <c r="E91" s="23" t="s">
        <v>7</v>
      </c>
      <c r="F91" s="24" t="s">
        <v>34</v>
      </c>
      <c r="G91" s="174">
        <v>3000</v>
      </c>
      <c r="H91" s="175" t="s">
        <v>35</v>
      </c>
      <c r="I91" s="176">
        <v>230</v>
      </c>
      <c r="J91" s="177" t="s">
        <v>35</v>
      </c>
      <c r="K91" s="177" t="s">
        <v>35</v>
      </c>
      <c r="L91" s="178" t="s">
        <v>300</v>
      </c>
      <c r="M91" s="178" t="s">
        <v>318</v>
      </c>
    </row>
    <row r="92" spans="1:13" s="232" customFormat="1" ht="15" customHeight="1" x14ac:dyDescent="0.2">
      <c r="A92" s="36" t="s">
        <v>113</v>
      </c>
      <c r="B92" s="44" t="s">
        <v>71</v>
      </c>
      <c r="C92" s="44"/>
      <c r="D92" s="20"/>
      <c r="E92" s="23">
        <v>20</v>
      </c>
      <c r="F92" s="24" t="s">
        <v>34</v>
      </c>
      <c r="G92" s="170">
        <v>2780</v>
      </c>
      <c r="H92" s="170">
        <f>G92*E92</f>
        <v>55600</v>
      </c>
      <c r="I92" s="176">
        <v>230</v>
      </c>
      <c r="J92" s="171">
        <f>I92*E92</f>
        <v>4600</v>
      </c>
      <c r="K92" s="171">
        <f>J92+H92</f>
        <v>60200</v>
      </c>
      <c r="L92" s="178" t="s">
        <v>300</v>
      </c>
      <c r="M92" s="178" t="s">
        <v>318</v>
      </c>
    </row>
    <row r="93" spans="1:13" s="232" customFormat="1" ht="15" customHeight="1" x14ac:dyDescent="0.2">
      <c r="A93" s="40">
        <v>6.4</v>
      </c>
      <c r="B93" s="59" t="s">
        <v>114</v>
      </c>
      <c r="C93" s="20"/>
      <c r="D93" s="65"/>
      <c r="E93" s="22"/>
      <c r="F93" s="22"/>
      <c r="G93" s="174"/>
      <c r="H93" s="185"/>
      <c r="I93" s="176"/>
      <c r="J93" s="185"/>
      <c r="K93" s="185"/>
      <c r="L93" s="186"/>
      <c r="M93" s="186"/>
    </row>
    <row r="94" spans="1:13" s="232" customFormat="1" ht="15" customHeight="1" x14ac:dyDescent="0.2">
      <c r="A94" s="36" t="s">
        <v>115</v>
      </c>
      <c r="B94" s="44" t="s">
        <v>69</v>
      </c>
      <c r="C94" s="44"/>
      <c r="D94" s="65"/>
      <c r="E94" s="66" t="s">
        <v>7</v>
      </c>
      <c r="F94" s="24" t="s">
        <v>34</v>
      </c>
      <c r="G94" s="174">
        <v>1900</v>
      </c>
      <c r="H94" s="175" t="s">
        <v>35</v>
      </c>
      <c r="I94" s="176">
        <v>300</v>
      </c>
      <c r="J94" s="177" t="s">
        <v>35</v>
      </c>
      <c r="K94" s="177" t="s">
        <v>35</v>
      </c>
      <c r="L94" s="178" t="s">
        <v>300</v>
      </c>
      <c r="M94" s="178" t="s">
        <v>318</v>
      </c>
    </row>
    <row r="95" spans="1:13" s="232" customFormat="1" ht="15" customHeight="1" x14ac:dyDescent="0.2">
      <c r="A95" s="36" t="s">
        <v>116</v>
      </c>
      <c r="B95" s="44" t="s">
        <v>71</v>
      </c>
      <c r="C95" s="44"/>
      <c r="D95" s="65"/>
      <c r="E95" s="23">
        <v>22</v>
      </c>
      <c r="F95" s="24" t="s">
        <v>34</v>
      </c>
      <c r="G95" s="170">
        <v>1870</v>
      </c>
      <c r="H95" s="170">
        <f>G95*E95</f>
        <v>41140</v>
      </c>
      <c r="I95" s="171">
        <v>330</v>
      </c>
      <c r="J95" s="171">
        <f>I95*E95</f>
        <v>7260</v>
      </c>
      <c r="K95" s="171">
        <f>J95+H95</f>
        <v>48400</v>
      </c>
      <c r="L95" s="178" t="s">
        <v>300</v>
      </c>
      <c r="M95" s="178" t="s">
        <v>318</v>
      </c>
    </row>
    <row r="96" spans="1:13" s="267" customFormat="1" ht="15" customHeight="1" x14ac:dyDescent="0.2">
      <c r="A96" s="82">
        <v>6.5</v>
      </c>
      <c r="B96" s="64" t="s">
        <v>117</v>
      </c>
      <c r="C96" s="21"/>
      <c r="D96" s="22"/>
      <c r="E96" s="43"/>
      <c r="F96" s="10"/>
      <c r="G96" s="187"/>
      <c r="H96" s="188"/>
      <c r="I96" s="189"/>
      <c r="J96" s="188"/>
      <c r="K96" s="190"/>
      <c r="L96" s="191"/>
      <c r="M96" s="191"/>
    </row>
    <row r="97" spans="1:13" s="232" customFormat="1" ht="15" customHeight="1" x14ac:dyDescent="0.2">
      <c r="A97" s="36" t="s">
        <v>118</v>
      </c>
      <c r="B97" s="44" t="s">
        <v>119</v>
      </c>
      <c r="C97" s="44"/>
      <c r="D97" s="65"/>
      <c r="E97" s="23" t="s">
        <v>7</v>
      </c>
      <c r="F97" s="24" t="s">
        <v>4</v>
      </c>
      <c r="G97" s="174"/>
      <c r="H97" s="175" t="s">
        <v>35</v>
      </c>
      <c r="I97" s="176"/>
      <c r="J97" s="177" t="s">
        <v>35</v>
      </c>
      <c r="K97" s="177" t="s">
        <v>35</v>
      </c>
      <c r="L97" s="178" t="s">
        <v>7</v>
      </c>
      <c r="M97" s="178" t="s">
        <v>7</v>
      </c>
    </row>
    <row r="98" spans="1:13" s="232" customFormat="1" ht="15" customHeight="1" x14ac:dyDescent="0.2">
      <c r="A98" s="36" t="s">
        <v>120</v>
      </c>
      <c r="B98" s="44" t="s">
        <v>121</v>
      </c>
      <c r="C98" s="44"/>
      <c r="D98" s="65"/>
      <c r="E98" s="23" t="s">
        <v>7</v>
      </c>
      <c r="F98" s="24" t="s">
        <v>4</v>
      </c>
      <c r="G98" s="174"/>
      <c r="H98" s="175" t="s">
        <v>35</v>
      </c>
      <c r="I98" s="176"/>
      <c r="J98" s="177" t="s">
        <v>35</v>
      </c>
      <c r="K98" s="177" t="s">
        <v>35</v>
      </c>
      <c r="L98" s="178" t="s">
        <v>7</v>
      </c>
      <c r="M98" s="178" t="s">
        <v>7</v>
      </c>
    </row>
    <row r="99" spans="1:13" s="232" customFormat="1" ht="15" customHeight="1" x14ac:dyDescent="0.2">
      <c r="A99" s="36" t="s">
        <v>122</v>
      </c>
      <c r="B99" s="44" t="s">
        <v>123</v>
      </c>
      <c r="C99" s="44"/>
      <c r="D99" s="65"/>
      <c r="E99" s="23" t="s">
        <v>7</v>
      </c>
      <c r="F99" s="24" t="s">
        <v>4</v>
      </c>
      <c r="G99" s="174"/>
      <c r="H99" s="175" t="s">
        <v>35</v>
      </c>
      <c r="I99" s="176"/>
      <c r="J99" s="177" t="s">
        <v>35</v>
      </c>
      <c r="K99" s="177" t="s">
        <v>35</v>
      </c>
      <c r="L99" s="178" t="s">
        <v>7</v>
      </c>
      <c r="M99" s="178" t="s">
        <v>7</v>
      </c>
    </row>
    <row r="100" spans="1:13" s="232" customFormat="1" ht="15" customHeight="1" x14ac:dyDescent="0.2">
      <c r="A100" s="36" t="s">
        <v>124</v>
      </c>
      <c r="B100" s="44" t="s">
        <v>125</v>
      </c>
      <c r="C100" s="44"/>
      <c r="D100" s="65"/>
      <c r="E100" s="23">
        <v>5</v>
      </c>
      <c r="F100" s="24" t="s">
        <v>6</v>
      </c>
      <c r="G100" s="174">
        <v>7000</v>
      </c>
      <c r="H100" s="175" t="s">
        <v>319</v>
      </c>
      <c r="I100" s="176">
        <v>1500</v>
      </c>
      <c r="J100" s="177" t="s">
        <v>319</v>
      </c>
      <c r="K100" s="177" t="s">
        <v>319</v>
      </c>
      <c r="L100" s="178" t="s">
        <v>7</v>
      </c>
      <c r="M100" s="178" t="s">
        <v>7</v>
      </c>
    </row>
    <row r="101" spans="1:13" s="236" customFormat="1" ht="14.25" customHeight="1" x14ac:dyDescent="0.2">
      <c r="A101" s="511" t="s">
        <v>20</v>
      </c>
      <c r="B101" s="511"/>
      <c r="C101" s="511"/>
      <c r="D101" s="511"/>
      <c r="E101" s="511"/>
      <c r="F101" s="511"/>
      <c r="G101" s="92"/>
      <c r="H101" s="92"/>
      <c r="I101" s="92"/>
      <c r="J101" s="92"/>
      <c r="K101" s="92"/>
      <c r="L101" s="239"/>
      <c r="M101" s="92"/>
    </row>
    <row r="102" spans="1:13" s="240" customFormat="1" ht="15" customHeight="1" x14ac:dyDescent="0.2">
      <c r="A102" s="94">
        <v>7</v>
      </c>
      <c r="B102" s="109" t="s">
        <v>126</v>
      </c>
      <c r="C102" s="114"/>
      <c r="D102" s="115"/>
      <c r="E102" s="105"/>
      <c r="F102" s="105"/>
      <c r="G102" s="99"/>
      <c r="H102" s="106"/>
      <c r="I102" s="100"/>
      <c r="J102" s="106"/>
      <c r="K102" s="106"/>
      <c r="L102" s="266"/>
      <c r="M102" s="106"/>
    </row>
    <row r="103" spans="1:13" s="232" customFormat="1" ht="15" customHeight="1" x14ac:dyDescent="0.2">
      <c r="A103" s="36">
        <v>7.1</v>
      </c>
      <c r="B103" s="44" t="s">
        <v>127</v>
      </c>
      <c r="C103" s="44"/>
      <c r="D103" s="45"/>
      <c r="E103" s="23">
        <v>17</v>
      </c>
      <c r="F103" s="24" t="s">
        <v>34</v>
      </c>
      <c r="G103" s="170">
        <v>5700</v>
      </c>
      <c r="H103" s="170">
        <f t="shared" ref="H103:H108" si="24">G103*E103</f>
        <v>96900</v>
      </c>
      <c r="I103" s="171">
        <v>700</v>
      </c>
      <c r="J103" s="171">
        <f t="shared" ref="J103:J108" si="25">I103*E103</f>
        <v>11900</v>
      </c>
      <c r="K103" s="171">
        <f t="shared" ref="K103:K108" si="26">J103+H103</f>
        <v>108800</v>
      </c>
      <c r="L103" s="178" t="s">
        <v>320</v>
      </c>
      <c r="M103" s="173" t="s">
        <v>306</v>
      </c>
    </row>
    <row r="104" spans="1:13" s="232" customFormat="1" ht="15" customHeight="1" x14ac:dyDescent="0.2">
      <c r="A104" s="36">
        <v>7.2</v>
      </c>
      <c r="B104" s="44" t="s">
        <v>128</v>
      </c>
      <c r="C104" s="44"/>
      <c r="D104" s="45"/>
      <c r="E104" s="23">
        <v>17</v>
      </c>
      <c r="F104" s="24" t="s">
        <v>34</v>
      </c>
      <c r="G104" s="170">
        <v>5700</v>
      </c>
      <c r="H104" s="170">
        <f t="shared" si="24"/>
        <v>96900</v>
      </c>
      <c r="I104" s="171">
        <v>700</v>
      </c>
      <c r="J104" s="171">
        <f t="shared" si="25"/>
        <v>11900</v>
      </c>
      <c r="K104" s="171">
        <f t="shared" si="26"/>
        <v>108800</v>
      </c>
      <c r="L104" s="178" t="s">
        <v>320</v>
      </c>
      <c r="M104" s="173" t="s">
        <v>306</v>
      </c>
    </row>
    <row r="105" spans="1:13" s="232" customFormat="1" ht="15" customHeight="1" x14ac:dyDescent="0.2">
      <c r="A105" s="36">
        <v>7.3</v>
      </c>
      <c r="B105" s="44" t="s">
        <v>129</v>
      </c>
      <c r="C105" s="44"/>
      <c r="D105" s="45"/>
      <c r="E105" s="23">
        <v>6</v>
      </c>
      <c r="F105" s="24" t="s">
        <v>6</v>
      </c>
      <c r="G105" s="170">
        <v>4500</v>
      </c>
      <c r="H105" s="170">
        <f t="shared" si="24"/>
        <v>27000</v>
      </c>
      <c r="I105" s="171">
        <v>700</v>
      </c>
      <c r="J105" s="171">
        <f t="shared" si="25"/>
        <v>4200</v>
      </c>
      <c r="K105" s="171">
        <f t="shared" si="26"/>
        <v>31200</v>
      </c>
      <c r="L105" s="178" t="s">
        <v>320</v>
      </c>
      <c r="M105" s="173" t="s">
        <v>306</v>
      </c>
    </row>
    <row r="106" spans="1:13" s="232" customFormat="1" ht="15" customHeight="1" x14ac:dyDescent="0.2">
      <c r="A106" s="36">
        <v>7.4</v>
      </c>
      <c r="B106" s="44" t="s">
        <v>130</v>
      </c>
      <c r="C106" s="44"/>
      <c r="D106" s="45"/>
      <c r="E106" s="23">
        <v>2</v>
      </c>
      <c r="F106" s="24" t="s">
        <v>6</v>
      </c>
      <c r="G106" s="170">
        <v>12000</v>
      </c>
      <c r="H106" s="170">
        <f t="shared" si="24"/>
        <v>24000</v>
      </c>
      <c r="I106" s="171">
        <v>5000</v>
      </c>
      <c r="J106" s="171">
        <f t="shared" si="25"/>
        <v>10000</v>
      </c>
      <c r="K106" s="171">
        <f t="shared" si="26"/>
        <v>34000</v>
      </c>
      <c r="L106" s="178" t="s">
        <v>320</v>
      </c>
      <c r="M106" s="173" t="s">
        <v>306</v>
      </c>
    </row>
    <row r="107" spans="1:13" s="232" customFormat="1" ht="15" customHeight="1" x14ac:dyDescent="0.2">
      <c r="A107" s="36">
        <v>7.5</v>
      </c>
      <c r="B107" s="44" t="s">
        <v>131</v>
      </c>
      <c r="C107" s="44"/>
      <c r="D107" s="45"/>
      <c r="E107" s="23">
        <v>1</v>
      </c>
      <c r="F107" s="24" t="s">
        <v>4</v>
      </c>
      <c r="G107" s="170">
        <v>105000</v>
      </c>
      <c r="H107" s="170">
        <f t="shared" si="24"/>
        <v>105000</v>
      </c>
      <c r="I107" s="171">
        <v>5000</v>
      </c>
      <c r="J107" s="171">
        <f t="shared" si="25"/>
        <v>5000</v>
      </c>
      <c r="K107" s="171">
        <f t="shared" si="26"/>
        <v>110000</v>
      </c>
      <c r="L107" s="178" t="s">
        <v>320</v>
      </c>
      <c r="M107" s="173" t="s">
        <v>306</v>
      </c>
    </row>
    <row r="108" spans="1:13" s="232" customFormat="1" ht="15" customHeight="1" x14ac:dyDescent="0.2">
      <c r="A108" s="36">
        <v>7.6</v>
      </c>
      <c r="B108" s="44" t="s">
        <v>132</v>
      </c>
      <c r="C108" s="44"/>
      <c r="D108" s="45"/>
      <c r="E108" s="23">
        <v>89</v>
      </c>
      <c r="F108" s="24" t="s">
        <v>6</v>
      </c>
      <c r="G108" s="170">
        <v>24500</v>
      </c>
      <c r="H108" s="170">
        <f t="shared" si="24"/>
        <v>2180500</v>
      </c>
      <c r="I108" s="171">
        <v>1500</v>
      </c>
      <c r="J108" s="171">
        <f t="shared" si="25"/>
        <v>133500</v>
      </c>
      <c r="K108" s="171">
        <f t="shared" si="26"/>
        <v>2314000</v>
      </c>
      <c r="L108" s="178" t="s">
        <v>320</v>
      </c>
      <c r="M108" s="173" t="s">
        <v>306</v>
      </c>
    </row>
    <row r="109" spans="1:13" s="232" customFormat="1" ht="15" customHeight="1" x14ac:dyDescent="0.2">
      <c r="A109" s="36">
        <v>7.7</v>
      </c>
      <c r="B109" s="44" t="s">
        <v>133</v>
      </c>
      <c r="C109" s="44"/>
      <c r="D109" s="45"/>
      <c r="E109" s="23" t="s">
        <v>7</v>
      </c>
      <c r="F109" s="24" t="s">
        <v>4</v>
      </c>
      <c r="G109" s="174">
        <v>22000</v>
      </c>
      <c r="H109" s="175" t="s">
        <v>35</v>
      </c>
      <c r="I109" s="176">
        <v>1500</v>
      </c>
      <c r="J109" s="177" t="s">
        <v>35</v>
      </c>
      <c r="K109" s="177" t="s">
        <v>35</v>
      </c>
      <c r="L109" s="178" t="s">
        <v>320</v>
      </c>
      <c r="M109" s="173" t="s">
        <v>306</v>
      </c>
    </row>
    <row r="110" spans="1:13" s="232" customFormat="1" ht="15" customHeight="1" x14ac:dyDescent="0.2">
      <c r="A110" s="36">
        <v>7.8</v>
      </c>
      <c r="B110" s="44" t="s">
        <v>134</v>
      </c>
      <c r="C110" s="44"/>
      <c r="D110" s="45"/>
      <c r="E110" s="23">
        <v>24</v>
      </c>
      <c r="F110" s="24" t="s">
        <v>6</v>
      </c>
      <c r="G110" s="170">
        <v>3200</v>
      </c>
      <c r="H110" s="170">
        <f t="shared" ref="H110" si="27">G110*E110</f>
        <v>76800</v>
      </c>
      <c r="I110" s="171">
        <v>1000</v>
      </c>
      <c r="J110" s="171">
        <f t="shared" ref="J110" si="28">I110*E110</f>
        <v>24000</v>
      </c>
      <c r="K110" s="171">
        <f t="shared" ref="K110" si="29">J110+H110</f>
        <v>100800</v>
      </c>
      <c r="L110" s="178" t="s">
        <v>320</v>
      </c>
      <c r="M110" s="173" t="s">
        <v>306</v>
      </c>
    </row>
    <row r="111" spans="1:13" s="236" customFormat="1" ht="14.25" customHeight="1" x14ac:dyDescent="0.2">
      <c r="A111" s="511" t="s">
        <v>20</v>
      </c>
      <c r="B111" s="511"/>
      <c r="C111" s="511"/>
      <c r="D111" s="511"/>
      <c r="E111" s="511"/>
      <c r="F111" s="511"/>
      <c r="G111" s="92"/>
      <c r="H111" s="92"/>
      <c r="I111" s="92"/>
      <c r="J111" s="92"/>
      <c r="K111" s="92"/>
      <c r="L111" s="262"/>
      <c r="M111" s="92"/>
    </row>
    <row r="112" spans="1:13" s="263" customFormat="1" ht="15" customHeight="1" x14ac:dyDescent="0.2">
      <c r="A112" s="94">
        <v>8</v>
      </c>
      <c r="B112" s="108" t="s">
        <v>135</v>
      </c>
      <c r="C112" s="109"/>
      <c r="D112" s="109"/>
      <c r="E112" s="110"/>
      <c r="F112" s="110"/>
      <c r="G112" s="99"/>
      <c r="H112" s="110"/>
      <c r="I112" s="100"/>
      <c r="J112" s="111"/>
      <c r="K112" s="111"/>
      <c r="L112" s="266"/>
      <c r="M112" s="111"/>
    </row>
    <row r="113" spans="1:13" s="232" customFormat="1" ht="25.5" customHeight="1" x14ac:dyDescent="0.2">
      <c r="A113" s="67">
        <v>8.1</v>
      </c>
      <c r="B113" s="512" t="s">
        <v>351</v>
      </c>
      <c r="C113" s="512"/>
      <c r="D113" s="512"/>
      <c r="E113" s="23">
        <v>2</v>
      </c>
      <c r="F113" s="24" t="s">
        <v>6</v>
      </c>
      <c r="G113" s="170">
        <v>1070000</v>
      </c>
      <c r="H113" s="170">
        <f t="shared" ref="H113:H119" si="30">G113*E113</f>
        <v>2140000</v>
      </c>
      <c r="I113" s="171">
        <v>25000</v>
      </c>
      <c r="J113" s="171">
        <f t="shared" ref="J113:J119" si="31">I113*E113</f>
        <v>50000</v>
      </c>
      <c r="K113" s="171">
        <f t="shared" ref="K113:K119" si="32">J113+H113</f>
        <v>2190000</v>
      </c>
      <c r="L113" s="172" t="s">
        <v>321</v>
      </c>
      <c r="M113" s="178" t="s">
        <v>322</v>
      </c>
    </row>
    <row r="114" spans="1:13" s="232" customFormat="1" ht="15" customHeight="1" x14ac:dyDescent="0.2">
      <c r="A114" s="67">
        <v>8.1999999999999993</v>
      </c>
      <c r="B114" s="19" t="s">
        <v>137</v>
      </c>
      <c r="C114" s="25"/>
      <c r="D114" s="26"/>
      <c r="E114" s="23">
        <v>4</v>
      </c>
      <c r="F114" s="24" t="s">
        <v>6</v>
      </c>
      <c r="G114" s="170">
        <v>8500</v>
      </c>
      <c r="H114" s="170">
        <f t="shared" si="30"/>
        <v>34000</v>
      </c>
      <c r="I114" s="171">
        <v>1000</v>
      </c>
      <c r="J114" s="171">
        <f t="shared" si="31"/>
        <v>4000</v>
      </c>
      <c r="K114" s="171">
        <f t="shared" si="32"/>
        <v>38000</v>
      </c>
      <c r="L114" s="178" t="s">
        <v>300</v>
      </c>
      <c r="M114" s="178" t="s">
        <v>317</v>
      </c>
    </row>
    <row r="115" spans="1:13" s="232" customFormat="1" ht="15" customHeight="1" x14ac:dyDescent="0.2">
      <c r="A115" s="67">
        <v>8.3000000000000007</v>
      </c>
      <c r="B115" s="19" t="s">
        <v>16</v>
      </c>
      <c r="C115" s="25"/>
      <c r="D115" s="26"/>
      <c r="E115" s="23">
        <v>4</v>
      </c>
      <c r="F115" s="24" t="s">
        <v>6</v>
      </c>
      <c r="G115" s="170">
        <v>10000</v>
      </c>
      <c r="H115" s="170">
        <f t="shared" si="30"/>
        <v>40000</v>
      </c>
      <c r="I115" s="171">
        <v>2000</v>
      </c>
      <c r="J115" s="171">
        <f t="shared" si="31"/>
        <v>8000</v>
      </c>
      <c r="K115" s="171">
        <f t="shared" si="32"/>
        <v>48000</v>
      </c>
      <c r="L115" s="178"/>
      <c r="M115" s="178"/>
    </row>
    <row r="116" spans="1:13" s="232" customFormat="1" ht="15" customHeight="1" x14ac:dyDescent="0.2">
      <c r="A116" s="67">
        <v>8.4</v>
      </c>
      <c r="B116" s="19" t="s">
        <v>138</v>
      </c>
      <c r="C116" s="25"/>
      <c r="D116" s="26"/>
      <c r="E116" s="23">
        <v>1</v>
      </c>
      <c r="F116" s="24" t="s">
        <v>4</v>
      </c>
      <c r="G116" s="170">
        <v>24000</v>
      </c>
      <c r="H116" s="170">
        <f t="shared" si="30"/>
        <v>24000</v>
      </c>
      <c r="I116" s="171">
        <v>3000</v>
      </c>
      <c r="J116" s="171">
        <f t="shared" si="31"/>
        <v>3000</v>
      </c>
      <c r="K116" s="171">
        <f t="shared" si="32"/>
        <v>27000</v>
      </c>
      <c r="L116" s="178" t="s">
        <v>298</v>
      </c>
      <c r="M116" s="178" t="s">
        <v>323</v>
      </c>
    </row>
    <row r="117" spans="1:13" s="232" customFormat="1" ht="15" customHeight="1" x14ac:dyDescent="0.2">
      <c r="A117" s="67">
        <v>8.5</v>
      </c>
      <c r="B117" s="19" t="s">
        <v>139</v>
      </c>
      <c r="C117" s="25"/>
      <c r="D117" s="26"/>
      <c r="E117" s="23">
        <v>1</v>
      </c>
      <c r="F117" s="23" t="s">
        <v>140</v>
      </c>
      <c r="G117" s="170">
        <v>10000</v>
      </c>
      <c r="H117" s="170">
        <f t="shared" si="30"/>
        <v>10000</v>
      </c>
      <c r="I117" s="171">
        <v>2500</v>
      </c>
      <c r="J117" s="171">
        <f t="shared" si="31"/>
        <v>2500</v>
      </c>
      <c r="K117" s="171">
        <f t="shared" si="32"/>
        <v>12500</v>
      </c>
      <c r="L117" s="178" t="s">
        <v>300</v>
      </c>
      <c r="M117" s="178" t="s">
        <v>324</v>
      </c>
    </row>
    <row r="118" spans="1:13" s="232" customFormat="1" ht="25.5" customHeight="1" x14ac:dyDescent="0.2">
      <c r="A118" s="67">
        <v>8.6</v>
      </c>
      <c r="B118" s="512" t="s">
        <v>352</v>
      </c>
      <c r="C118" s="512"/>
      <c r="D118" s="512"/>
      <c r="E118" s="23">
        <v>1</v>
      </c>
      <c r="F118" s="24" t="s">
        <v>140</v>
      </c>
      <c r="G118" s="170">
        <v>15000</v>
      </c>
      <c r="H118" s="170">
        <f t="shared" si="30"/>
        <v>15000</v>
      </c>
      <c r="I118" s="171">
        <v>3000</v>
      </c>
      <c r="J118" s="171">
        <f t="shared" si="31"/>
        <v>3000</v>
      </c>
      <c r="K118" s="171">
        <f t="shared" si="32"/>
        <v>18000</v>
      </c>
      <c r="L118" s="178" t="s">
        <v>300</v>
      </c>
      <c r="M118" s="178" t="s">
        <v>325</v>
      </c>
    </row>
    <row r="119" spans="1:13" s="232" customFormat="1" ht="15" customHeight="1" x14ac:dyDescent="0.2">
      <c r="A119" s="67">
        <v>8.6999999999999993</v>
      </c>
      <c r="B119" s="19" t="s">
        <v>142</v>
      </c>
      <c r="C119" s="25"/>
      <c r="D119" s="26"/>
      <c r="E119" s="23">
        <v>1</v>
      </c>
      <c r="F119" s="23" t="s">
        <v>140</v>
      </c>
      <c r="G119" s="170">
        <v>0</v>
      </c>
      <c r="H119" s="170">
        <f t="shared" si="30"/>
        <v>0</v>
      </c>
      <c r="I119" s="171">
        <v>20000</v>
      </c>
      <c r="J119" s="171">
        <f t="shared" si="31"/>
        <v>20000</v>
      </c>
      <c r="K119" s="171">
        <f t="shared" si="32"/>
        <v>20000</v>
      </c>
      <c r="L119" s="178"/>
      <c r="M119" s="178"/>
    </row>
    <row r="120" spans="1:13" s="236" customFormat="1" ht="14.25" customHeight="1" x14ac:dyDescent="0.2">
      <c r="A120" s="511" t="s">
        <v>20</v>
      </c>
      <c r="B120" s="511"/>
      <c r="C120" s="511"/>
      <c r="D120" s="511"/>
      <c r="E120" s="511"/>
      <c r="F120" s="511"/>
      <c r="G120" s="92"/>
      <c r="H120" s="92"/>
      <c r="I120" s="92"/>
      <c r="J120" s="92"/>
      <c r="K120" s="92"/>
      <c r="L120" s="262"/>
      <c r="M120" s="92"/>
    </row>
    <row r="121" spans="1:13" s="240" customFormat="1" ht="15" customHeight="1" x14ac:dyDescent="0.2">
      <c r="A121" s="94">
        <v>9</v>
      </c>
      <c r="B121" s="108" t="s">
        <v>143</v>
      </c>
      <c r="C121" s="109"/>
      <c r="D121" s="59"/>
      <c r="E121" s="105"/>
      <c r="F121" s="105"/>
      <c r="G121" s="99"/>
      <c r="H121" s="105"/>
      <c r="I121" s="100"/>
      <c r="J121" s="111"/>
      <c r="K121" s="111"/>
      <c r="L121" s="266"/>
      <c r="M121" s="111"/>
    </row>
    <row r="122" spans="1:13" s="264" customFormat="1" ht="15" customHeight="1" x14ac:dyDescent="0.2">
      <c r="A122" s="67">
        <v>9.1</v>
      </c>
      <c r="B122" s="19" t="s">
        <v>144</v>
      </c>
      <c r="C122" s="20"/>
      <c r="D122" s="20"/>
      <c r="E122" s="23">
        <v>6</v>
      </c>
      <c r="F122" s="23" t="s">
        <v>58</v>
      </c>
      <c r="G122" s="170">
        <v>12500</v>
      </c>
      <c r="H122" s="170">
        <f t="shared" ref="H122:H124" si="33">G122*E122</f>
        <v>75000</v>
      </c>
      <c r="I122" s="171">
        <v>1000</v>
      </c>
      <c r="J122" s="171">
        <f t="shared" ref="J122:J124" si="34">I122*E122</f>
        <v>6000</v>
      </c>
      <c r="K122" s="171">
        <f t="shared" ref="K122:K124" si="35">J122+H122</f>
        <v>81000</v>
      </c>
      <c r="L122" s="178" t="s">
        <v>300</v>
      </c>
      <c r="M122" s="178" t="s">
        <v>326</v>
      </c>
    </row>
    <row r="123" spans="1:13" s="264" customFormat="1" ht="15" customHeight="1" x14ac:dyDescent="0.2">
      <c r="A123" s="67">
        <v>9.1999999999999993</v>
      </c>
      <c r="B123" s="19" t="s">
        <v>145</v>
      </c>
      <c r="C123" s="20"/>
      <c r="D123" s="20"/>
      <c r="E123" s="23">
        <v>6</v>
      </c>
      <c r="F123" s="23" t="s">
        <v>58</v>
      </c>
      <c r="G123" s="170">
        <v>9500</v>
      </c>
      <c r="H123" s="170">
        <f t="shared" si="33"/>
        <v>57000</v>
      </c>
      <c r="I123" s="171">
        <v>1000</v>
      </c>
      <c r="J123" s="171">
        <f t="shared" si="34"/>
        <v>6000</v>
      </c>
      <c r="K123" s="171">
        <f t="shared" si="35"/>
        <v>63000</v>
      </c>
      <c r="L123" s="178" t="s">
        <v>300</v>
      </c>
      <c r="M123" s="178" t="s">
        <v>326</v>
      </c>
    </row>
    <row r="124" spans="1:13" s="264" customFormat="1" ht="15" customHeight="1" x14ac:dyDescent="0.2">
      <c r="A124" s="67">
        <v>9.3000000000000007</v>
      </c>
      <c r="B124" s="19" t="s">
        <v>146</v>
      </c>
      <c r="C124" s="20"/>
      <c r="D124" s="20"/>
      <c r="E124" s="23">
        <v>6</v>
      </c>
      <c r="F124" s="23" t="s">
        <v>58</v>
      </c>
      <c r="G124" s="170">
        <v>2000</v>
      </c>
      <c r="H124" s="170">
        <f t="shared" si="33"/>
        <v>12000</v>
      </c>
      <c r="I124" s="171">
        <v>1000</v>
      </c>
      <c r="J124" s="171">
        <f t="shared" si="34"/>
        <v>6000</v>
      </c>
      <c r="K124" s="171">
        <f t="shared" si="35"/>
        <v>18000</v>
      </c>
      <c r="L124" s="178" t="s">
        <v>300</v>
      </c>
      <c r="M124" s="178" t="s">
        <v>326</v>
      </c>
    </row>
    <row r="125" spans="1:13" s="236" customFormat="1" ht="14.25" customHeight="1" x14ac:dyDescent="0.2">
      <c r="A125" s="511" t="s">
        <v>20</v>
      </c>
      <c r="B125" s="511"/>
      <c r="C125" s="511"/>
      <c r="D125" s="511"/>
      <c r="E125" s="511"/>
      <c r="F125" s="511"/>
      <c r="G125" s="92"/>
      <c r="H125" s="92"/>
      <c r="I125" s="92"/>
      <c r="J125" s="92"/>
      <c r="K125" s="92"/>
      <c r="L125" s="268"/>
      <c r="M125" s="92"/>
    </row>
    <row r="126" spans="1:13" s="240" customFormat="1" ht="15" customHeight="1" x14ac:dyDescent="0.2">
      <c r="A126" s="94">
        <v>10</v>
      </c>
      <c r="B126" s="118" t="s">
        <v>147</v>
      </c>
      <c r="C126" s="119"/>
      <c r="D126" s="105"/>
      <c r="E126" s="106"/>
      <c r="F126" s="106"/>
      <c r="G126" s="120"/>
      <c r="H126" s="106"/>
      <c r="I126" s="121"/>
      <c r="J126" s="106"/>
      <c r="K126" s="110"/>
      <c r="L126" s="266"/>
      <c r="M126" s="110"/>
    </row>
    <row r="127" spans="1:13" s="251" customFormat="1" ht="15" customHeight="1" x14ac:dyDescent="0.2">
      <c r="A127" s="53">
        <v>10.1</v>
      </c>
      <c r="B127" s="42" t="s">
        <v>353</v>
      </c>
      <c r="C127" s="42"/>
      <c r="D127" s="42"/>
      <c r="E127" s="68">
        <v>1</v>
      </c>
      <c r="F127" s="55" t="s">
        <v>4</v>
      </c>
      <c r="G127" s="27">
        <v>175000</v>
      </c>
      <c r="H127" s="258" t="s">
        <v>35</v>
      </c>
      <c r="I127" s="28">
        <v>5000</v>
      </c>
      <c r="J127" s="29" t="s">
        <v>35</v>
      </c>
      <c r="K127" s="29" t="s">
        <v>35</v>
      </c>
      <c r="L127" s="178" t="s">
        <v>327</v>
      </c>
      <c r="M127" s="178" t="s">
        <v>303</v>
      </c>
    </row>
    <row r="128" spans="1:13" s="251" customFormat="1" ht="15" customHeight="1" x14ac:dyDescent="0.2">
      <c r="A128" s="53">
        <v>10.199999999999999</v>
      </c>
      <c r="B128" s="42" t="s">
        <v>354</v>
      </c>
      <c r="C128" s="42"/>
      <c r="D128" s="42"/>
      <c r="E128" s="68">
        <v>2</v>
      </c>
      <c r="F128" s="55" t="s">
        <v>6</v>
      </c>
      <c r="G128" s="27">
        <v>175000</v>
      </c>
      <c r="H128" s="258" t="s">
        <v>35</v>
      </c>
      <c r="I128" s="28">
        <v>5000</v>
      </c>
      <c r="J128" s="29" t="s">
        <v>35</v>
      </c>
      <c r="K128" s="29" t="s">
        <v>35</v>
      </c>
      <c r="L128" s="178" t="s">
        <v>327</v>
      </c>
      <c r="M128" s="178" t="s">
        <v>303</v>
      </c>
    </row>
    <row r="129" spans="1:13" s="251" customFormat="1" ht="27" customHeight="1" x14ac:dyDescent="0.2">
      <c r="A129" s="53">
        <v>10.3</v>
      </c>
      <c r="B129" s="513" t="s">
        <v>150</v>
      </c>
      <c r="C129" s="513"/>
      <c r="D129" s="513"/>
      <c r="E129" s="54">
        <v>2</v>
      </c>
      <c r="F129" s="55" t="s">
        <v>58</v>
      </c>
      <c r="G129" s="27"/>
      <c r="H129" s="258" t="s">
        <v>35</v>
      </c>
      <c r="I129" s="28">
        <v>15000</v>
      </c>
      <c r="J129" s="29" t="s">
        <v>35</v>
      </c>
      <c r="K129" s="29" t="s">
        <v>35</v>
      </c>
      <c r="L129" s="178" t="s">
        <v>327</v>
      </c>
      <c r="M129" s="178" t="s">
        <v>303</v>
      </c>
    </row>
    <row r="130" spans="1:13" s="251" customFormat="1" ht="15" customHeight="1" x14ac:dyDescent="0.2">
      <c r="A130" s="53">
        <v>10.4</v>
      </c>
      <c r="B130" s="38" t="s">
        <v>151</v>
      </c>
      <c r="C130" s="69"/>
      <c r="D130" s="69"/>
      <c r="E130" s="54">
        <v>1</v>
      </c>
      <c r="F130" s="55" t="s">
        <v>18</v>
      </c>
      <c r="G130" s="27">
        <v>175000</v>
      </c>
      <c r="H130" s="258" t="s">
        <v>35</v>
      </c>
      <c r="I130" s="28">
        <v>25000</v>
      </c>
      <c r="J130" s="29" t="s">
        <v>35</v>
      </c>
      <c r="K130" s="29" t="s">
        <v>35</v>
      </c>
      <c r="L130" s="178" t="s">
        <v>327</v>
      </c>
      <c r="M130" s="178" t="s">
        <v>303</v>
      </c>
    </row>
    <row r="131" spans="1:13" s="251" customFormat="1" ht="25.5" customHeight="1" x14ac:dyDescent="0.2">
      <c r="A131" s="53">
        <v>10.5</v>
      </c>
      <c r="B131" s="516" t="s">
        <v>152</v>
      </c>
      <c r="C131" s="516"/>
      <c r="D131" s="516"/>
      <c r="E131" s="54">
        <v>1</v>
      </c>
      <c r="F131" s="55" t="s">
        <v>4</v>
      </c>
      <c r="G131" s="269">
        <v>1450000</v>
      </c>
      <c r="H131" s="258" t="s">
        <v>35</v>
      </c>
      <c r="I131" s="28">
        <v>77000</v>
      </c>
      <c r="J131" s="29" t="s">
        <v>35</v>
      </c>
      <c r="K131" s="29" t="s">
        <v>35</v>
      </c>
      <c r="L131" s="178" t="s">
        <v>327</v>
      </c>
      <c r="M131" s="178" t="s">
        <v>303</v>
      </c>
    </row>
    <row r="132" spans="1:13" s="251" customFormat="1" ht="25.5" customHeight="1" x14ac:dyDescent="0.2">
      <c r="A132" s="53">
        <v>10.6</v>
      </c>
      <c r="B132" s="517" t="s">
        <v>355</v>
      </c>
      <c r="C132" s="517"/>
      <c r="D132" s="517"/>
      <c r="E132" s="233">
        <v>1</v>
      </c>
      <c r="F132" s="49" t="s">
        <v>4</v>
      </c>
      <c r="G132" s="269">
        <v>450000</v>
      </c>
      <c r="H132" s="258" t="s">
        <v>35</v>
      </c>
      <c r="I132" s="28">
        <v>73000</v>
      </c>
      <c r="J132" s="29" t="s">
        <v>35</v>
      </c>
      <c r="K132" s="29" t="s">
        <v>35</v>
      </c>
      <c r="L132" s="178" t="s">
        <v>327</v>
      </c>
      <c r="M132" s="178" t="s">
        <v>303</v>
      </c>
    </row>
    <row r="133" spans="1:13" s="251" customFormat="1" ht="25.5" customHeight="1" x14ac:dyDescent="0.2">
      <c r="A133" s="53">
        <v>10.7</v>
      </c>
      <c r="B133" s="517" t="s">
        <v>356</v>
      </c>
      <c r="C133" s="517"/>
      <c r="D133" s="517"/>
      <c r="E133" s="233">
        <v>1</v>
      </c>
      <c r="F133" s="49" t="s">
        <v>4</v>
      </c>
      <c r="G133" s="269">
        <v>395000</v>
      </c>
      <c r="H133" s="258" t="s">
        <v>35</v>
      </c>
      <c r="I133" s="28">
        <v>67000</v>
      </c>
      <c r="J133" s="29" t="s">
        <v>35</v>
      </c>
      <c r="K133" s="29" t="s">
        <v>35</v>
      </c>
      <c r="L133" s="178" t="s">
        <v>327</v>
      </c>
      <c r="M133" s="178" t="s">
        <v>303</v>
      </c>
    </row>
    <row r="134" spans="1:13" s="251" customFormat="1" ht="15" customHeight="1" x14ac:dyDescent="0.2">
      <c r="A134" s="53">
        <v>10.8</v>
      </c>
      <c r="B134" s="515" t="s">
        <v>357</v>
      </c>
      <c r="C134" s="515"/>
      <c r="D134" s="515"/>
      <c r="E134" s="265">
        <v>1</v>
      </c>
      <c r="F134" s="22" t="s">
        <v>4</v>
      </c>
      <c r="G134" s="269">
        <v>977000</v>
      </c>
      <c r="H134" s="258" t="s">
        <v>35</v>
      </c>
      <c r="I134" s="28">
        <v>73000</v>
      </c>
      <c r="J134" s="29" t="s">
        <v>35</v>
      </c>
      <c r="K134" s="29" t="s">
        <v>35</v>
      </c>
      <c r="L134" s="178" t="s">
        <v>327</v>
      </c>
      <c r="M134" s="178" t="s">
        <v>303</v>
      </c>
    </row>
    <row r="135" spans="1:13" s="251" customFormat="1" ht="25.5" customHeight="1" x14ac:dyDescent="0.2">
      <c r="A135" s="53">
        <v>10.9</v>
      </c>
      <c r="B135" s="515" t="s">
        <v>358</v>
      </c>
      <c r="C135" s="515"/>
      <c r="D135" s="515"/>
      <c r="E135" s="265">
        <v>1</v>
      </c>
      <c r="F135" s="22" t="s">
        <v>4</v>
      </c>
      <c r="G135" s="269">
        <v>145000</v>
      </c>
      <c r="H135" s="258" t="s">
        <v>35</v>
      </c>
      <c r="I135" s="28">
        <v>22500</v>
      </c>
      <c r="J135" s="29" t="s">
        <v>35</v>
      </c>
      <c r="K135" s="29" t="s">
        <v>35</v>
      </c>
      <c r="L135" s="178" t="s">
        <v>327</v>
      </c>
      <c r="M135" s="178" t="s">
        <v>303</v>
      </c>
    </row>
    <row r="136" spans="1:13" s="251" customFormat="1" ht="15" customHeight="1" x14ac:dyDescent="0.2">
      <c r="A136" s="8">
        <v>10.1</v>
      </c>
      <c r="B136" s="515" t="s">
        <v>359</v>
      </c>
      <c r="C136" s="515"/>
      <c r="D136" s="515"/>
      <c r="E136" s="265">
        <v>1</v>
      </c>
      <c r="F136" s="22" t="s">
        <v>5</v>
      </c>
      <c r="G136" s="269">
        <v>977000</v>
      </c>
      <c r="H136" s="258" t="s">
        <v>35</v>
      </c>
      <c r="I136" s="28">
        <v>135000</v>
      </c>
      <c r="J136" s="29" t="s">
        <v>35</v>
      </c>
      <c r="K136" s="29" t="s">
        <v>35</v>
      </c>
      <c r="L136" s="178" t="s">
        <v>327</v>
      </c>
      <c r="M136" s="178" t="s">
        <v>303</v>
      </c>
    </row>
    <row r="137" spans="1:13" s="251" customFormat="1" ht="25.5" customHeight="1" x14ac:dyDescent="0.2">
      <c r="A137" s="8">
        <v>10.11</v>
      </c>
      <c r="B137" s="515" t="s">
        <v>360</v>
      </c>
      <c r="C137" s="515"/>
      <c r="D137" s="515"/>
      <c r="E137" s="23">
        <v>1</v>
      </c>
      <c r="F137" s="24" t="s">
        <v>18</v>
      </c>
      <c r="G137" s="269">
        <v>95000</v>
      </c>
      <c r="H137" s="258" t="s">
        <v>35</v>
      </c>
      <c r="I137" s="28">
        <v>25000</v>
      </c>
      <c r="J137" s="29" t="s">
        <v>35</v>
      </c>
      <c r="K137" s="29" t="s">
        <v>35</v>
      </c>
      <c r="L137" s="178" t="s">
        <v>327</v>
      </c>
      <c r="M137" s="178" t="s">
        <v>303</v>
      </c>
    </row>
    <row r="138" spans="1:13" s="251" customFormat="1" ht="25.5" customHeight="1" x14ac:dyDescent="0.2">
      <c r="A138" s="8">
        <v>10.119999999999999</v>
      </c>
      <c r="B138" s="515" t="s">
        <v>153</v>
      </c>
      <c r="C138" s="515"/>
      <c r="D138" s="515"/>
      <c r="E138" s="23">
        <v>1</v>
      </c>
      <c r="F138" s="24" t="s">
        <v>4</v>
      </c>
      <c r="G138" s="270">
        <v>75000</v>
      </c>
      <c r="H138" s="258" t="s">
        <v>35</v>
      </c>
      <c r="I138" s="28">
        <v>15000</v>
      </c>
      <c r="J138" s="29" t="s">
        <v>35</v>
      </c>
      <c r="K138" s="29" t="s">
        <v>35</v>
      </c>
      <c r="L138" s="178" t="s">
        <v>327</v>
      </c>
      <c r="M138" s="178" t="s">
        <v>303</v>
      </c>
    </row>
    <row r="139" spans="1:13" s="251" customFormat="1" ht="15" customHeight="1" x14ac:dyDescent="0.2">
      <c r="A139" s="8">
        <v>10.130000000000001</v>
      </c>
      <c r="B139" s="19" t="s">
        <v>361</v>
      </c>
      <c r="C139" s="20"/>
      <c r="D139" s="20"/>
      <c r="E139" s="23">
        <v>1</v>
      </c>
      <c r="F139" s="24" t="s">
        <v>4</v>
      </c>
      <c r="G139" s="193">
        <v>75000</v>
      </c>
      <c r="H139" s="175" t="s">
        <v>35</v>
      </c>
      <c r="I139" s="176">
        <v>10000</v>
      </c>
      <c r="J139" s="177" t="s">
        <v>35</v>
      </c>
      <c r="K139" s="177" t="s">
        <v>35</v>
      </c>
      <c r="L139" s="178" t="s">
        <v>327</v>
      </c>
      <c r="M139" s="178" t="s">
        <v>303</v>
      </c>
    </row>
    <row r="140" spans="1:13" s="251" customFormat="1" ht="15" customHeight="1" x14ac:dyDescent="0.2">
      <c r="A140" s="8">
        <v>10.14</v>
      </c>
      <c r="B140" s="19" t="s">
        <v>362</v>
      </c>
      <c r="C140" s="25"/>
      <c r="D140" s="26"/>
      <c r="E140" s="23">
        <v>2</v>
      </c>
      <c r="F140" s="24" t="s">
        <v>6</v>
      </c>
      <c r="G140" s="193">
        <v>75000</v>
      </c>
      <c r="H140" s="175" t="s">
        <v>35</v>
      </c>
      <c r="I140" s="176">
        <v>10000</v>
      </c>
      <c r="J140" s="177" t="s">
        <v>35</v>
      </c>
      <c r="K140" s="177" t="s">
        <v>35</v>
      </c>
      <c r="L140" s="178" t="s">
        <v>327</v>
      </c>
      <c r="M140" s="178" t="s">
        <v>303</v>
      </c>
    </row>
    <row r="141" spans="1:13" s="251" customFormat="1" ht="15" customHeight="1" x14ac:dyDescent="0.2">
      <c r="A141" s="8">
        <v>10.15</v>
      </c>
      <c r="B141" s="19" t="s">
        <v>156</v>
      </c>
      <c r="C141" s="25"/>
      <c r="D141" s="26"/>
      <c r="E141" s="23">
        <v>1</v>
      </c>
      <c r="F141" s="24" t="s">
        <v>4</v>
      </c>
      <c r="G141" s="193">
        <v>75000</v>
      </c>
      <c r="H141" s="175" t="s">
        <v>35</v>
      </c>
      <c r="I141" s="176">
        <v>15000</v>
      </c>
      <c r="J141" s="177" t="s">
        <v>35</v>
      </c>
      <c r="K141" s="177" t="s">
        <v>35</v>
      </c>
      <c r="L141" s="178" t="s">
        <v>327</v>
      </c>
      <c r="M141" s="178" t="s">
        <v>303</v>
      </c>
    </row>
    <row r="142" spans="1:13" s="251" customFormat="1" ht="29.25" customHeight="1" x14ac:dyDescent="0.2">
      <c r="A142" s="8">
        <v>10.16</v>
      </c>
      <c r="B142" s="19" t="s">
        <v>363</v>
      </c>
      <c r="C142" s="25"/>
      <c r="D142" s="26"/>
      <c r="E142" s="23">
        <v>1</v>
      </c>
      <c r="F142" s="24" t="s">
        <v>4</v>
      </c>
      <c r="G142" s="271">
        <v>135000</v>
      </c>
      <c r="H142" s="258" t="s">
        <v>35</v>
      </c>
      <c r="I142" s="176">
        <v>18000</v>
      </c>
      <c r="J142" s="29" t="s">
        <v>35</v>
      </c>
      <c r="K142" s="29" t="s">
        <v>35</v>
      </c>
      <c r="L142" s="178" t="s">
        <v>327</v>
      </c>
      <c r="M142" s="178" t="s">
        <v>303</v>
      </c>
    </row>
    <row r="143" spans="1:13" s="251" customFormat="1" ht="37.5" customHeight="1" x14ac:dyDescent="0.2">
      <c r="A143" s="8">
        <v>10.17</v>
      </c>
      <c r="B143" s="518" t="s">
        <v>364</v>
      </c>
      <c r="C143" s="518"/>
      <c r="D143" s="518"/>
      <c r="E143" s="23">
        <v>1</v>
      </c>
      <c r="F143" s="61" t="s">
        <v>18</v>
      </c>
      <c r="G143" s="258">
        <v>145000</v>
      </c>
      <c r="H143" s="258" t="s">
        <v>35</v>
      </c>
      <c r="I143" s="28">
        <v>45000</v>
      </c>
      <c r="J143" s="29" t="s">
        <v>35</v>
      </c>
      <c r="K143" s="29" t="s">
        <v>35</v>
      </c>
      <c r="L143" s="178" t="s">
        <v>327</v>
      </c>
      <c r="M143" s="178" t="s">
        <v>303</v>
      </c>
    </row>
    <row r="144" spans="1:13" s="251" customFormat="1" ht="48.75" customHeight="1" x14ac:dyDescent="0.2">
      <c r="A144" s="8">
        <v>10.18</v>
      </c>
      <c r="B144" s="518" t="s">
        <v>365</v>
      </c>
      <c r="C144" s="518"/>
      <c r="D144" s="518"/>
      <c r="E144" s="23">
        <v>1</v>
      </c>
      <c r="F144" s="61" t="s">
        <v>18</v>
      </c>
      <c r="G144" s="258">
        <v>145000</v>
      </c>
      <c r="H144" s="258" t="s">
        <v>35</v>
      </c>
      <c r="I144" s="28">
        <v>45000</v>
      </c>
      <c r="J144" s="29" t="s">
        <v>35</v>
      </c>
      <c r="K144" s="29" t="s">
        <v>35</v>
      </c>
      <c r="L144" s="178" t="s">
        <v>327</v>
      </c>
      <c r="M144" s="178" t="s">
        <v>303</v>
      </c>
    </row>
    <row r="145" spans="1:13" s="251" customFormat="1" ht="25.5" customHeight="1" x14ac:dyDescent="0.2">
      <c r="A145" s="8">
        <v>10.19</v>
      </c>
      <c r="B145" s="518" t="s">
        <v>366</v>
      </c>
      <c r="C145" s="518"/>
      <c r="D145" s="518"/>
      <c r="E145" s="23">
        <v>1</v>
      </c>
      <c r="F145" s="61" t="s">
        <v>18</v>
      </c>
      <c r="G145" s="258">
        <v>100000</v>
      </c>
      <c r="H145" s="258" t="s">
        <v>35</v>
      </c>
      <c r="I145" s="28">
        <v>50000</v>
      </c>
      <c r="J145" s="29" t="s">
        <v>35</v>
      </c>
      <c r="K145" s="29" t="s">
        <v>35</v>
      </c>
      <c r="L145" s="178" t="s">
        <v>327</v>
      </c>
      <c r="M145" s="178" t="s">
        <v>303</v>
      </c>
    </row>
    <row r="146" spans="1:13" s="251" customFormat="1" ht="15" customHeight="1" x14ac:dyDescent="0.2">
      <c r="A146" s="8">
        <v>10.199999999999999</v>
      </c>
      <c r="B146" s="20" t="s">
        <v>159</v>
      </c>
      <c r="C146" s="20"/>
      <c r="D146" s="20"/>
      <c r="E146" s="23">
        <v>1</v>
      </c>
      <c r="F146" s="24" t="s">
        <v>18</v>
      </c>
      <c r="G146" s="258">
        <v>350000</v>
      </c>
      <c r="H146" s="258" t="s">
        <v>35</v>
      </c>
      <c r="I146" s="28">
        <v>75000</v>
      </c>
      <c r="J146" s="29" t="s">
        <v>35</v>
      </c>
      <c r="K146" s="29" t="s">
        <v>35</v>
      </c>
      <c r="L146" s="178" t="s">
        <v>327</v>
      </c>
      <c r="M146" s="178" t="s">
        <v>303</v>
      </c>
    </row>
    <row r="147" spans="1:13" s="236" customFormat="1" ht="14.25" customHeight="1" x14ac:dyDescent="0.2">
      <c r="A147" s="511" t="s">
        <v>20</v>
      </c>
      <c r="B147" s="511"/>
      <c r="C147" s="511"/>
      <c r="D147" s="511"/>
      <c r="E147" s="511"/>
      <c r="F147" s="511"/>
      <c r="G147" s="92"/>
      <c r="H147" s="92"/>
      <c r="I147" s="92"/>
      <c r="J147" s="92"/>
      <c r="K147" s="92"/>
      <c r="L147" s="272"/>
      <c r="M147" s="92"/>
    </row>
    <row r="148" spans="1:13" s="274" customFormat="1" ht="14.45" customHeight="1" x14ac:dyDescent="0.2">
      <c r="A148" s="123">
        <v>11</v>
      </c>
      <c r="B148" s="124" t="s">
        <v>160</v>
      </c>
      <c r="C148" s="98"/>
      <c r="D148" s="97"/>
      <c r="E148" s="125"/>
      <c r="F148" s="125"/>
      <c r="G148" s="125"/>
      <c r="H148" s="125"/>
      <c r="I148" s="125"/>
      <c r="J148" s="126"/>
      <c r="K148" s="273"/>
      <c r="L148" s="78"/>
      <c r="M148" s="273"/>
    </row>
    <row r="149" spans="1:13" s="232" customFormat="1" ht="15" customHeight="1" x14ac:dyDescent="0.2">
      <c r="A149" s="73">
        <v>11.1</v>
      </c>
      <c r="B149" s="74" t="s">
        <v>161</v>
      </c>
      <c r="C149" s="32"/>
      <c r="D149" s="20"/>
      <c r="E149" s="61"/>
      <c r="F149" s="61"/>
      <c r="G149" s="27"/>
      <c r="H149" s="22"/>
      <c r="I149" s="28"/>
      <c r="J149" s="10"/>
      <c r="K149" s="10"/>
      <c r="L149" s="29"/>
      <c r="M149" s="10"/>
    </row>
    <row r="150" spans="1:13" s="232" customFormat="1" ht="30" customHeight="1" x14ac:dyDescent="0.2">
      <c r="A150" s="36" t="s">
        <v>162</v>
      </c>
      <c r="B150" s="512" t="s">
        <v>163</v>
      </c>
      <c r="C150" s="519">
        <v>2</v>
      </c>
      <c r="D150" s="519" t="s">
        <v>6</v>
      </c>
      <c r="E150" s="23">
        <v>2</v>
      </c>
      <c r="F150" s="24" t="s">
        <v>6</v>
      </c>
      <c r="G150" s="170">
        <v>78000</v>
      </c>
      <c r="H150" s="170">
        <f>G150*E150</f>
        <v>156000</v>
      </c>
      <c r="I150" s="171">
        <v>5000</v>
      </c>
      <c r="J150" s="171">
        <f>I150*E150</f>
        <v>10000</v>
      </c>
      <c r="K150" s="171">
        <f>J150+H150</f>
        <v>166000</v>
      </c>
      <c r="L150" s="178" t="s">
        <v>300</v>
      </c>
      <c r="M150" s="178" t="s">
        <v>328</v>
      </c>
    </row>
    <row r="151" spans="1:13" s="267" customFormat="1" ht="15" x14ac:dyDescent="0.2">
      <c r="A151" s="77">
        <v>11.2</v>
      </c>
      <c r="B151" s="78" t="s">
        <v>164</v>
      </c>
      <c r="C151" s="78"/>
      <c r="D151" s="78"/>
      <c r="E151" s="78"/>
      <c r="F151" s="78"/>
      <c r="G151" s="275"/>
      <c r="H151" s="275"/>
      <c r="I151" s="275"/>
      <c r="J151" s="275"/>
      <c r="K151" s="275"/>
      <c r="L151" s="276"/>
      <c r="M151" s="276"/>
    </row>
    <row r="152" spans="1:13" s="232" customFormat="1" ht="15" customHeight="1" x14ac:dyDescent="0.2">
      <c r="A152" s="70" t="s">
        <v>165</v>
      </c>
      <c r="B152" s="19" t="s">
        <v>119</v>
      </c>
      <c r="C152" s="25"/>
      <c r="D152" s="26"/>
      <c r="E152" s="23" t="s">
        <v>7</v>
      </c>
      <c r="F152" s="24" t="s">
        <v>34</v>
      </c>
      <c r="G152" s="194">
        <v>4500</v>
      </c>
      <c r="H152" s="194" t="s">
        <v>35</v>
      </c>
      <c r="I152" s="176">
        <v>800</v>
      </c>
      <c r="J152" s="177" t="s">
        <v>35</v>
      </c>
      <c r="K152" s="177" t="s">
        <v>35</v>
      </c>
      <c r="L152" s="178" t="s">
        <v>300</v>
      </c>
      <c r="M152" s="178" t="s">
        <v>329</v>
      </c>
    </row>
    <row r="153" spans="1:13" s="232" customFormat="1" ht="15" customHeight="1" x14ac:dyDescent="0.2">
      <c r="A153" s="70" t="s">
        <v>166</v>
      </c>
      <c r="B153" s="19" t="s">
        <v>121</v>
      </c>
      <c r="C153" s="25"/>
      <c r="D153" s="26"/>
      <c r="E153" s="23" t="s">
        <v>7</v>
      </c>
      <c r="F153" s="24" t="s">
        <v>34</v>
      </c>
      <c r="G153" s="194">
        <v>3500</v>
      </c>
      <c r="H153" s="194" t="s">
        <v>35</v>
      </c>
      <c r="I153" s="176">
        <v>800</v>
      </c>
      <c r="J153" s="177" t="s">
        <v>35</v>
      </c>
      <c r="K153" s="177" t="s">
        <v>35</v>
      </c>
      <c r="L153" s="178" t="s">
        <v>300</v>
      </c>
      <c r="M153" s="178" t="s">
        <v>329</v>
      </c>
    </row>
    <row r="154" spans="1:13" s="232" customFormat="1" ht="15" customHeight="1" x14ac:dyDescent="0.2">
      <c r="A154" s="70" t="s">
        <v>167</v>
      </c>
      <c r="B154" s="19" t="s">
        <v>123</v>
      </c>
      <c r="C154" s="25"/>
      <c r="D154" s="26"/>
      <c r="E154" s="23" t="s">
        <v>7</v>
      </c>
      <c r="F154" s="24" t="s">
        <v>34</v>
      </c>
      <c r="G154" s="194">
        <v>3000</v>
      </c>
      <c r="H154" s="194" t="s">
        <v>35</v>
      </c>
      <c r="I154" s="176">
        <v>800</v>
      </c>
      <c r="J154" s="177" t="s">
        <v>35</v>
      </c>
      <c r="K154" s="177" t="s">
        <v>35</v>
      </c>
      <c r="L154" s="178" t="s">
        <v>300</v>
      </c>
      <c r="M154" s="178" t="s">
        <v>329</v>
      </c>
    </row>
    <row r="155" spans="1:13" s="232" customFormat="1" ht="15" customHeight="1" x14ac:dyDescent="0.2">
      <c r="A155" s="70" t="s">
        <v>168</v>
      </c>
      <c r="B155" s="19" t="s">
        <v>125</v>
      </c>
      <c r="C155" s="25"/>
      <c r="D155" s="26"/>
      <c r="E155" s="23">
        <v>6</v>
      </c>
      <c r="F155" s="24" t="s">
        <v>34</v>
      </c>
      <c r="G155" s="170">
        <v>2200</v>
      </c>
      <c r="H155" s="170">
        <f>G155*E155</f>
        <v>13200</v>
      </c>
      <c r="I155" s="176">
        <v>800</v>
      </c>
      <c r="J155" s="171">
        <f>I155*E155</f>
        <v>4800</v>
      </c>
      <c r="K155" s="171">
        <f>J155+H155</f>
        <v>18000</v>
      </c>
      <c r="L155" s="178" t="s">
        <v>300</v>
      </c>
      <c r="M155" s="178" t="s">
        <v>329</v>
      </c>
    </row>
    <row r="156" spans="1:13" s="267" customFormat="1" ht="15" x14ac:dyDescent="0.2">
      <c r="A156" s="77">
        <v>11.3</v>
      </c>
      <c r="B156" s="78" t="s">
        <v>169</v>
      </c>
      <c r="C156" s="78"/>
      <c r="D156" s="78"/>
      <c r="E156" s="78"/>
      <c r="F156" s="78"/>
      <c r="G156" s="78"/>
      <c r="H156" s="78"/>
      <c r="I156" s="78"/>
      <c r="J156" s="78"/>
      <c r="K156" s="78"/>
      <c r="L156" s="29"/>
      <c r="M156" s="78"/>
    </row>
    <row r="157" spans="1:13" s="232" customFormat="1" ht="15" customHeight="1" x14ac:dyDescent="0.2">
      <c r="A157" s="70" t="s">
        <v>170</v>
      </c>
      <c r="B157" s="19" t="s">
        <v>119</v>
      </c>
      <c r="C157" s="25"/>
      <c r="D157" s="26"/>
      <c r="E157" s="23" t="s">
        <v>7</v>
      </c>
      <c r="F157" s="24" t="s">
        <v>34</v>
      </c>
      <c r="G157" s="194">
        <v>4500</v>
      </c>
      <c r="H157" s="194" t="s">
        <v>35</v>
      </c>
      <c r="I157" s="176">
        <v>800</v>
      </c>
      <c r="J157" s="177" t="s">
        <v>35</v>
      </c>
      <c r="K157" s="177" t="s">
        <v>35</v>
      </c>
      <c r="L157" s="178" t="s">
        <v>300</v>
      </c>
      <c r="M157" s="178" t="s">
        <v>329</v>
      </c>
    </row>
    <row r="158" spans="1:13" s="232" customFormat="1" ht="15" customHeight="1" x14ac:dyDescent="0.2">
      <c r="A158" s="70" t="s">
        <v>171</v>
      </c>
      <c r="B158" s="19" t="s">
        <v>121</v>
      </c>
      <c r="C158" s="25"/>
      <c r="D158" s="26"/>
      <c r="E158" s="23">
        <v>13</v>
      </c>
      <c r="F158" s="24" t="s">
        <v>34</v>
      </c>
      <c r="G158" s="194">
        <v>3500</v>
      </c>
      <c r="H158" s="170">
        <f t="shared" ref="H158:H160" si="36">G158*E158</f>
        <v>45500</v>
      </c>
      <c r="I158" s="176">
        <v>800</v>
      </c>
      <c r="J158" s="171">
        <f t="shared" ref="J158:J160" si="37">I158*E158</f>
        <v>10400</v>
      </c>
      <c r="K158" s="171">
        <f t="shared" ref="K158:K160" si="38">J158+H158</f>
        <v>55900</v>
      </c>
      <c r="L158" s="178" t="s">
        <v>300</v>
      </c>
      <c r="M158" s="178" t="s">
        <v>329</v>
      </c>
    </row>
    <row r="159" spans="1:13" s="232" customFormat="1" ht="15" customHeight="1" x14ac:dyDescent="0.2">
      <c r="A159" s="70" t="s">
        <v>172</v>
      </c>
      <c r="B159" s="19" t="s">
        <v>123</v>
      </c>
      <c r="C159" s="25"/>
      <c r="D159" s="26"/>
      <c r="E159" s="23">
        <v>23</v>
      </c>
      <c r="F159" s="24" t="s">
        <v>34</v>
      </c>
      <c r="G159" s="194">
        <v>3000</v>
      </c>
      <c r="H159" s="170">
        <f t="shared" si="36"/>
        <v>69000</v>
      </c>
      <c r="I159" s="176">
        <v>800</v>
      </c>
      <c r="J159" s="171">
        <f t="shared" si="37"/>
        <v>18400</v>
      </c>
      <c r="K159" s="171">
        <f t="shared" si="38"/>
        <v>87400</v>
      </c>
      <c r="L159" s="178" t="s">
        <v>300</v>
      </c>
      <c r="M159" s="178" t="s">
        <v>329</v>
      </c>
    </row>
    <row r="160" spans="1:13" s="232" customFormat="1" ht="15" customHeight="1" x14ac:dyDescent="0.2">
      <c r="A160" s="70" t="s">
        <v>173</v>
      </c>
      <c r="B160" s="19" t="s">
        <v>125</v>
      </c>
      <c r="C160" s="25"/>
      <c r="D160" s="26"/>
      <c r="E160" s="23">
        <v>12</v>
      </c>
      <c r="F160" s="24" t="s">
        <v>34</v>
      </c>
      <c r="G160" s="170">
        <v>2200</v>
      </c>
      <c r="H160" s="170">
        <f t="shared" si="36"/>
        <v>26400</v>
      </c>
      <c r="I160" s="176">
        <v>800</v>
      </c>
      <c r="J160" s="171">
        <f t="shared" si="37"/>
        <v>9600</v>
      </c>
      <c r="K160" s="171">
        <f t="shared" si="38"/>
        <v>36000</v>
      </c>
      <c r="L160" s="178" t="s">
        <v>300</v>
      </c>
      <c r="M160" s="178" t="s">
        <v>329</v>
      </c>
    </row>
    <row r="161" spans="1:13" s="267" customFormat="1" ht="14.85" customHeight="1" x14ac:dyDescent="0.2">
      <c r="A161" s="77">
        <v>11.4</v>
      </c>
      <c r="B161" s="79" t="s">
        <v>174</v>
      </c>
      <c r="C161" s="79"/>
      <c r="D161" s="79"/>
      <c r="E161" s="33"/>
      <c r="F161" s="33"/>
      <c r="G161" s="71"/>
      <c r="H161" s="71"/>
      <c r="I161" s="80"/>
      <c r="J161" s="71"/>
      <c r="K161" s="71"/>
      <c r="L161" s="29"/>
      <c r="M161" s="71"/>
    </row>
    <row r="162" spans="1:13" s="267" customFormat="1" ht="14.85" customHeight="1" x14ac:dyDescent="0.2">
      <c r="A162" s="77" t="s">
        <v>175</v>
      </c>
      <c r="B162" s="79" t="s">
        <v>176</v>
      </c>
      <c r="C162" s="79"/>
      <c r="D162" s="79"/>
      <c r="E162" s="33"/>
      <c r="F162" s="33"/>
      <c r="G162" s="71"/>
      <c r="H162" s="71"/>
      <c r="I162" s="80"/>
      <c r="J162" s="71"/>
      <c r="K162" s="71"/>
      <c r="L162" s="29"/>
      <c r="M162" s="71"/>
    </row>
    <row r="163" spans="1:13" s="232" customFormat="1" ht="15" customHeight="1" x14ac:dyDescent="0.2">
      <c r="A163" s="70" t="s">
        <v>177</v>
      </c>
      <c r="B163" s="19" t="s">
        <v>119</v>
      </c>
      <c r="C163" s="25"/>
      <c r="D163" s="26"/>
      <c r="E163" s="23" t="s">
        <v>7</v>
      </c>
      <c r="F163" s="24" t="s">
        <v>4</v>
      </c>
      <c r="G163" s="174">
        <v>25000</v>
      </c>
      <c r="H163" s="194" t="s">
        <v>35</v>
      </c>
      <c r="I163" s="176">
        <v>1000</v>
      </c>
      <c r="J163" s="177" t="s">
        <v>35</v>
      </c>
      <c r="K163" s="177" t="s">
        <v>35</v>
      </c>
      <c r="L163" s="178" t="s">
        <v>300</v>
      </c>
      <c r="M163" s="178" t="s">
        <v>329</v>
      </c>
    </row>
    <row r="164" spans="1:13" s="232" customFormat="1" ht="15" customHeight="1" x14ac:dyDescent="0.2">
      <c r="A164" s="70" t="s">
        <v>178</v>
      </c>
      <c r="B164" s="19" t="s">
        <v>121</v>
      </c>
      <c r="C164" s="25"/>
      <c r="D164" s="26"/>
      <c r="E164" s="23">
        <v>2</v>
      </c>
      <c r="F164" s="24" t="s">
        <v>6</v>
      </c>
      <c r="G164" s="174">
        <v>18000</v>
      </c>
      <c r="H164" s="170">
        <f t="shared" ref="H164:H166" si="39">G164*E164</f>
        <v>36000</v>
      </c>
      <c r="I164" s="176">
        <v>1000</v>
      </c>
      <c r="J164" s="171">
        <f t="shared" ref="J164:J166" si="40">I164*E164</f>
        <v>2000</v>
      </c>
      <c r="K164" s="171">
        <f t="shared" ref="K164:K166" si="41">J164+H164</f>
        <v>38000</v>
      </c>
      <c r="L164" s="178" t="s">
        <v>300</v>
      </c>
      <c r="M164" s="178" t="s">
        <v>329</v>
      </c>
    </row>
    <row r="165" spans="1:13" s="232" customFormat="1" ht="15" customHeight="1" x14ac:dyDescent="0.2">
      <c r="A165" s="70" t="s">
        <v>179</v>
      </c>
      <c r="B165" s="19" t="s">
        <v>123</v>
      </c>
      <c r="C165" s="25"/>
      <c r="D165" s="26"/>
      <c r="E165" s="23">
        <v>4</v>
      </c>
      <c r="F165" s="24" t="s">
        <v>6</v>
      </c>
      <c r="G165" s="170">
        <v>10800</v>
      </c>
      <c r="H165" s="170">
        <f t="shared" si="39"/>
        <v>43200</v>
      </c>
      <c r="I165" s="176">
        <v>1000</v>
      </c>
      <c r="J165" s="171">
        <f t="shared" si="40"/>
        <v>4000</v>
      </c>
      <c r="K165" s="171">
        <f t="shared" si="41"/>
        <v>47200</v>
      </c>
      <c r="L165" s="178" t="s">
        <v>300</v>
      </c>
      <c r="M165" s="178" t="s">
        <v>329</v>
      </c>
    </row>
    <row r="166" spans="1:13" s="232" customFormat="1" ht="15" customHeight="1" x14ac:dyDescent="0.2">
      <c r="A166" s="70" t="s">
        <v>180</v>
      </c>
      <c r="B166" s="19" t="s">
        <v>125</v>
      </c>
      <c r="C166" s="25"/>
      <c r="D166" s="26"/>
      <c r="E166" s="23">
        <f>2+8</f>
        <v>10</v>
      </c>
      <c r="F166" s="24" t="s">
        <v>6</v>
      </c>
      <c r="G166" s="170">
        <v>8500</v>
      </c>
      <c r="H166" s="170">
        <f t="shared" si="39"/>
        <v>85000</v>
      </c>
      <c r="I166" s="176">
        <v>1000</v>
      </c>
      <c r="J166" s="171">
        <f t="shared" si="40"/>
        <v>10000</v>
      </c>
      <c r="K166" s="171">
        <f t="shared" si="41"/>
        <v>95000</v>
      </c>
      <c r="L166" s="178" t="s">
        <v>300</v>
      </c>
      <c r="M166" s="178" t="s">
        <v>329</v>
      </c>
    </row>
    <row r="167" spans="1:13" s="232" customFormat="1" ht="15" customHeight="1" x14ac:dyDescent="0.2">
      <c r="A167" s="81" t="s">
        <v>181</v>
      </c>
      <c r="B167" s="31" t="s">
        <v>182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29"/>
      <c r="M167" s="31"/>
    </row>
    <row r="168" spans="1:13" s="232" customFormat="1" ht="15" customHeight="1" x14ac:dyDescent="0.2">
      <c r="A168" s="70" t="s">
        <v>183</v>
      </c>
      <c r="B168" s="19" t="s">
        <v>119</v>
      </c>
      <c r="C168" s="25"/>
      <c r="D168" s="26"/>
      <c r="E168" s="23" t="s">
        <v>7</v>
      </c>
      <c r="F168" s="24" t="s">
        <v>34</v>
      </c>
      <c r="G168" s="194">
        <v>2200</v>
      </c>
      <c r="H168" s="194" t="s">
        <v>35</v>
      </c>
      <c r="I168" s="176">
        <v>140</v>
      </c>
      <c r="J168" s="177" t="s">
        <v>35</v>
      </c>
      <c r="K168" s="177" t="s">
        <v>35</v>
      </c>
      <c r="L168" s="178" t="s">
        <v>330</v>
      </c>
      <c r="M168" s="178" t="s">
        <v>318</v>
      </c>
    </row>
    <row r="169" spans="1:13" s="232" customFormat="1" ht="15" customHeight="1" x14ac:dyDescent="0.2">
      <c r="A169" s="70" t="s">
        <v>184</v>
      </c>
      <c r="B169" s="19" t="s">
        <v>121</v>
      </c>
      <c r="C169" s="25"/>
      <c r="D169" s="26"/>
      <c r="E169" s="23">
        <v>13</v>
      </c>
      <c r="F169" s="24" t="s">
        <v>34</v>
      </c>
      <c r="G169" s="170">
        <v>1800</v>
      </c>
      <c r="H169" s="170">
        <f t="shared" ref="H169:H171" si="42">G169*E169</f>
        <v>23400</v>
      </c>
      <c r="I169" s="171">
        <v>130</v>
      </c>
      <c r="J169" s="171">
        <f t="shared" ref="J169:J171" si="43">I169*E169</f>
        <v>1690</v>
      </c>
      <c r="K169" s="171">
        <f t="shared" ref="K169:K171" si="44">J169+H169</f>
        <v>25090</v>
      </c>
      <c r="L169" s="178" t="s">
        <v>330</v>
      </c>
      <c r="M169" s="178" t="s">
        <v>318</v>
      </c>
    </row>
    <row r="170" spans="1:13" s="232" customFormat="1" ht="15" customHeight="1" x14ac:dyDescent="0.2">
      <c r="A170" s="70" t="s">
        <v>185</v>
      </c>
      <c r="B170" s="19" t="s">
        <v>123</v>
      </c>
      <c r="C170" s="25"/>
      <c r="D170" s="26"/>
      <c r="E170" s="23">
        <v>23</v>
      </c>
      <c r="F170" s="24" t="s">
        <v>34</v>
      </c>
      <c r="G170" s="170">
        <v>1700</v>
      </c>
      <c r="H170" s="170">
        <f t="shared" si="42"/>
        <v>39100</v>
      </c>
      <c r="I170" s="171">
        <v>120</v>
      </c>
      <c r="J170" s="171">
        <f t="shared" si="43"/>
        <v>2760</v>
      </c>
      <c r="K170" s="171">
        <f t="shared" si="44"/>
        <v>41860</v>
      </c>
      <c r="L170" s="178" t="s">
        <v>330</v>
      </c>
      <c r="M170" s="178" t="s">
        <v>318</v>
      </c>
    </row>
    <row r="171" spans="1:13" s="232" customFormat="1" ht="15" customHeight="1" x14ac:dyDescent="0.2">
      <c r="A171" s="70" t="s">
        <v>186</v>
      </c>
      <c r="B171" s="19" t="s">
        <v>125</v>
      </c>
      <c r="C171" s="25"/>
      <c r="D171" s="26"/>
      <c r="E171" s="23">
        <v>12</v>
      </c>
      <c r="F171" s="24" t="s">
        <v>34</v>
      </c>
      <c r="G171" s="170">
        <v>1500</v>
      </c>
      <c r="H171" s="170">
        <f t="shared" si="42"/>
        <v>18000</v>
      </c>
      <c r="I171" s="171">
        <v>100</v>
      </c>
      <c r="J171" s="171">
        <f t="shared" si="43"/>
        <v>1200</v>
      </c>
      <c r="K171" s="171">
        <f t="shared" si="44"/>
        <v>19200</v>
      </c>
      <c r="L171" s="178" t="s">
        <v>330</v>
      </c>
      <c r="M171" s="178" t="s">
        <v>318</v>
      </c>
    </row>
    <row r="172" spans="1:13" s="267" customFormat="1" ht="15" customHeight="1" x14ac:dyDescent="0.2">
      <c r="A172" s="82">
        <v>11.5</v>
      </c>
      <c r="B172" s="64" t="s">
        <v>117</v>
      </c>
      <c r="C172" s="21"/>
      <c r="D172" s="22"/>
      <c r="E172" s="43"/>
      <c r="F172" s="10"/>
      <c r="G172" s="187"/>
      <c r="H172" s="188"/>
      <c r="I172" s="189"/>
      <c r="J172" s="188"/>
      <c r="K172" s="190"/>
      <c r="L172" s="191"/>
      <c r="M172" s="191"/>
    </row>
    <row r="173" spans="1:13" s="232" customFormat="1" ht="15" customHeight="1" x14ac:dyDescent="0.2">
      <c r="A173" s="70" t="s">
        <v>187</v>
      </c>
      <c r="B173" s="19" t="s">
        <v>119</v>
      </c>
      <c r="C173" s="25"/>
      <c r="D173" s="26"/>
      <c r="E173" s="23" t="s">
        <v>7</v>
      </c>
      <c r="F173" s="24" t="s">
        <v>4</v>
      </c>
      <c r="G173" s="194">
        <v>5000</v>
      </c>
      <c r="H173" s="194" t="s">
        <v>35</v>
      </c>
      <c r="I173" s="176">
        <v>600</v>
      </c>
      <c r="J173" s="177" t="s">
        <v>35</v>
      </c>
      <c r="K173" s="177" t="s">
        <v>35</v>
      </c>
      <c r="L173" s="178"/>
      <c r="M173" s="178"/>
    </row>
    <row r="174" spans="1:13" s="232" customFormat="1" ht="15" customHeight="1" x14ac:dyDescent="0.2">
      <c r="A174" s="70" t="s">
        <v>188</v>
      </c>
      <c r="B174" s="19" t="s">
        <v>121</v>
      </c>
      <c r="C174" s="25"/>
      <c r="D174" s="26"/>
      <c r="E174" s="23">
        <v>2</v>
      </c>
      <c r="F174" s="24" t="s">
        <v>6</v>
      </c>
      <c r="G174" s="194">
        <v>4000</v>
      </c>
      <c r="H174" s="194" t="s">
        <v>35</v>
      </c>
      <c r="I174" s="176">
        <v>600</v>
      </c>
      <c r="J174" s="177" t="s">
        <v>35</v>
      </c>
      <c r="K174" s="177" t="s">
        <v>35</v>
      </c>
      <c r="L174" s="178"/>
      <c r="M174" s="178"/>
    </row>
    <row r="175" spans="1:13" s="232" customFormat="1" ht="15" customHeight="1" x14ac:dyDescent="0.2">
      <c r="A175" s="70" t="s">
        <v>189</v>
      </c>
      <c r="B175" s="19" t="s">
        <v>123</v>
      </c>
      <c r="C175" s="25"/>
      <c r="D175" s="26"/>
      <c r="E175" s="23">
        <v>4</v>
      </c>
      <c r="F175" s="24" t="s">
        <v>6</v>
      </c>
      <c r="G175" s="194">
        <v>3000</v>
      </c>
      <c r="H175" s="194" t="s">
        <v>35</v>
      </c>
      <c r="I175" s="176">
        <v>600</v>
      </c>
      <c r="J175" s="177" t="s">
        <v>35</v>
      </c>
      <c r="K175" s="177" t="s">
        <v>35</v>
      </c>
      <c r="L175" s="178"/>
      <c r="M175" s="178"/>
    </row>
    <row r="176" spans="1:13" s="232" customFormat="1" ht="15" customHeight="1" x14ac:dyDescent="0.2">
      <c r="A176" s="70" t="s">
        <v>190</v>
      </c>
      <c r="B176" s="19" t="s">
        <v>125</v>
      </c>
      <c r="C176" s="25"/>
      <c r="D176" s="26"/>
      <c r="E176" s="23">
        <v>8</v>
      </c>
      <c r="F176" s="24" t="s">
        <v>6</v>
      </c>
      <c r="G176" s="194">
        <v>2000</v>
      </c>
      <c r="H176" s="194" t="s">
        <v>35</v>
      </c>
      <c r="I176" s="176">
        <v>600</v>
      </c>
      <c r="J176" s="177" t="s">
        <v>35</v>
      </c>
      <c r="K176" s="177" t="s">
        <v>35</v>
      </c>
      <c r="L176" s="178"/>
      <c r="M176" s="178"/>
    </row>
    <row r="177" spans="1:13" s="232" customFormat="1" ht="15" customHeight="1" x14ac:dyDescent="0.2">
      <c r="A177" s="36">
        <v>11.6</v>
      </c>
      <c r="B177" s="19" t="s">
        <v>191</v>
      </c>
      <c r="C177" s="42"/>
      <c r="D177" s="42"/>
      <c r="E177" s="265">
        <v>1</v>
      </c>
      <c r="F177" s="61" t="s">
        <v>18</v>
      </c>
      <c r="G177" s="170">
        <v>0</v>
      </c>
      <c r="H177" s="170">
        <f t="shared" ref="H177:H178" si="45">G177*E177</f>
        <v>0</v>
      </c>
      <c r="I177" s="171">
        <v>25000</v>
      </c>
      <c r="J177" s="171">
        <f t="shared" ref="J177:J178" si="46">I177*E177</f>
        <v>25000</v>
      </c>
      <c r="K177" s="171">
        <f t="shared" ref="K177:K178" si="47">J177+H177</f>
        <v>25000</v>
      </c>
      <c r="L177" s="183"/>
      <c r="M177" s="183"/>
    </row>
    <row r="178" spans="1:13" s="232" customFormat="1" ht="25.5" customHeight="1" x14ac:dyDescent="0.2">
      <c r="A178" s="36">
        <v>11.7</v>
      </c>
      <c r="B178" s="512" t="s">
        <v>81</v>
      </c>
      <c r="C178" s="512"/>
      <c r="D178" s="512"/>
      <c r="E178" s="265">
        <v>1</v>
      </c>
      <c r="F178" s="61" t="s">
        <v>18</v>
      </c>
      <c r="G178" s="170">
        <v>75000</v>
      </c>
      <c r="H178" s="170">
        <f t="shared" si="45"/>
        <v>75000</v>
      </c>
      <c r="I178" s="171">
        <v>15000</v>
      </c>
      <c r="J178" s="171">
        <f t="shared" si="46"/>
        <v>15000</v>
      </c>
      <c r="K178" s="171">
        <f t="shared" si="47"/>
        <v>90000</v>
      </c>
      <c r="L178" s="183"/>
      <c r="M178" s="183"/>
    </row>
    <row r="179" spans="1:13" s="236" customFormat="1" ht="14.25" customHeight="1" x14ac:dyDescent="0.2">
      <c r="A179" s="511" t="s">
        <v>20</v>
      </c>
      <c r="B179" s="511"/>
      <c r="C179" s="511"/>
      <c r="D179" s="511"/>
      <c r="E179" s="511"/>
      <c r="F179" s="511"/>
      <c r="G179" s="92"/>
      <c r="H179" s="92"/>
      <c r="I179" s="92"/>
      <c r="J179" s="92"/>
      <c r="K179" s="92"/>
      <c r="L179" s="272"/>
      <c r="M179" s="92"/>
    </row>
    <row r="180" spans="1:13" s="240" customFormat="1" ht="15" customHeight="1" x14ac:dyDescent="0.2">
      <c r="A180" s="73">
        <v>12</v>
      </c>
      <c r="B180" s="74" t="s">
        <v>192</v>
      </c>
      <c r="C180" s="96"/>
      <c r="D180" s="59"/>
      <c r="E180" s="127"/>
      <c r="F180" s="127"/>
      <c r="G180" s="99"/>
      <c r="H180" s="105"/>
      <c r="I180" s="100"/>
      <c r="J180" s="128"/>
      <c r="K180" s="128"/>
      <c r="L180" s="266"/>
      <c r="M180" s="128"/>
    </row>
    <row r="181" spans="1:13" s="232" customFormat="1" ht="15" customHeight="1" x14ac:dyDescent="0.2">
      <c r="A181" s="73">
        <v>12.1</v>
      </c>
      <c r="B181" s="74" t="s">
        <v>193</v>
      </c>
      <c r="C181" s="32"/>
      <c r="D181" s="20"/>
      <c r="E181" s="61"/>
      <c r="F181" s="61"/>
      <c r="G181" s="27"/>
      <c r="H181" s="22"/>
      <c r="I181" s="28"/>
      <c r="J181" s="10"/>
      <c r="K181" s="10"/>
      <c r="L181" s="29"/>
      <c r="M181" s="10"/>
    </row>
    <row r="182" spans="1:13" s="232" customFormat="1" ht="15" customHeight="1" x14ac:dyDescent="0.2">
      <c r="A182" s="36" t="s">
        <v>194</v>
      </c>
      <c r="B182" s="84" t="s">
        <v>195</v>
      </c>
      <c r="C182" s="34"/>
      <c r="D182" s="34"/>
      <c r="E182" s="23">
        <v>10</v>
      </c>
      <c r="F182" s="23" t="s">
        <v>6</v>
      </c>
      <c r="G182" s="170">
        <v>153000</v>
      </c>
      <c r="H182" s="170">
        <f t="shared" ref="H182:H192" si="48">G182*E182</f>
        <v>1530000</v>
      </c>
      <c r="I182" s="171">
        <v>7500</v>
      </c>
      <c r="J182" s="171">
        <f t="shared" ref="J182:J192" si="49">I182*E182</f>
        <v>75000</v>
      </c>
      <c r="K182" s="171">
        <f t="shared" ref="K182:K192" si="50">J182+H182</f>
        <v>1605000</v>
      </c>
      <c r="L182" s="178" t="s">
        <v>331</v>
      </c>
      <c r="M182" s="178" t="s">
        <v>332</v>
      </c>
    </row>
    <row r="183" spans="1:13" s="277" customFormat="1" ht="14.25" customHeight="1" x14ac:dyDescent="0.2">
      <c r="A183" s="53" t="s">
        <v>196</v>
      </c>
      <c r="B183" s="85" t="s">
        <v>197</v>
      </c>
      <c r="C183" s="85"/>
      <c r="D183" s="85"/>
      <c r="E183" s="54">
        <v>10</v>
      </c>
      <c r="F183" s="54" t="s">
        <v>6</v>
      </c>
      <c r="G183" s="170">
        <v>75000</v>
      </c>
      <c r="H183" s="170">
        <f t="shared" si="48"/>
        <v>750000</v>
      </c>
      <c r="I183" s="171">
        <v>6500</v>
      </c>
      <c r="J183" s="171">
        <f t="shared" si="49"/>
        <v>65000</v>
      </c>
      <c r="K183" s="171">
        <f t="shared" si="50"/>
        <v>815000</v>
      </c>
      <c r="L183" s="178" t="s">
        <v>331</v>
      </c>
      <c r="M183" s="178" t="s">
        <v>332</v>
      </c>
    </row>
    <row r="184" spans="1:13" s="232" customFormat="1" ht="14.25" customHeight="1" x14ac:dyDescent="0.2">
      <c r="A184" s="36" t="s">
        <v>198</v>
      </c>
      <c r="B184" s="84" t="s">
        <v>199</v>
      </c>
      <c r="C184" s="84"/>
      <c r="D184" s="84"/>
      <c r="E184" s="23">
        <v>2</v>
      </c>
      <c r="F184" s="23" t="s">
        <v>6</v>
      </c>
      <c r="G184" s="170">
        <v>75000</v>
      </c>
      <c r="H184" s="170">
        <f t="shared" si="48"/>
        <v>150000</v>
      </c>
      <c r="I184" s="171">
        <v>6500</v>
      </c>
      <c r="J184" s="171">
        <f t="shared" si="49"/>
        <v>13000</v>
      </c>
      <c r="K184" s="171">
        <f t="shared" si="50"/>
        <v>163000</v>
      </c>
      <c r="L184" s="178" t="s">
        <v>331</v>
      </c>
      <c r="M184" s="178" t="s">
        <v>332</v>
      </c>
    </row>
    <row r="185" spans="1:13" s="232" customFormat="1" ht="26.45" customHeight="1" x14ac:dyDescent="0.2">
      <c r="A185" s="36" t="s">
        <v>200</v>
      </c>
      <c r="B185" s="512" t="s">
        <v>201</v>
      </c>
      <c r="C185" s="512"/>
      <c r="D185" s="512"/>
      <c r="E185" s="23">
        <v>12</v>
      </c>
      <c r="F185" s="23" t="s">
        <v>6</v>
      </c>
      <c r="G185" s="170">
        <v>55000</v>
      </c>
      <c r="H185" s="170">
        <f t="shared" si="48"/>
        <v>660000</v>
      </c>
      <c r="I185" s="171">
        <v>4500</v>
      </c>
      <c r="J185" s="171">
        <f t="shared" si="49"/>
        <v>54000</v>
      </c>
      <c r="K185" s="171">
        <f t="shared" si="50"/>
        <v>714000</v>
      </c>
      <c r="L185" s="178" t="s">
        <v>331</v>
      </c>
      <c r="M185" s="178" t="s">
        <v>332</v>
      </c>
    </row>
    <row r="186" spans="1:13" s="232" customFormat="1" ht="17.100000000000001" customHeight="1" x14ac:dyDescent="0.2">
      <c r="A186" s="36" t="s">
        <v>202</v>
      </c>
      <c r="B186" s="512" t="s">
        <v>203</v>
      </c>
      <c r="C186" s="512"/>
      <c r="D186" s="512"/>
      <c r="E186" s="23">
        <v>1</v>
      </c>
      <c r="F186" s="23" t="s">
        <v>6</v>
      </c>
      <c r="G186" s="170">
        <v>95000</v>
      </c>
      <c r="H186" s="170">
        <f t="shared" si="48"/>
        <v>95000</v>
      </c>
      <c r="I186" s="171">
        <v>6000</v>
      </c>
      <c r="J186" s="171">
        <f t="shared" si="49"/>
        <v>6000</v>
      </c>
      <c r="K186" s="171">
        <f t="shared" si="50"/>
        <v>101000</v>
      </c>
      <c r="L186" s="178" t="s">
        <v>331</v>
      </c>
      <c r="M186" s="178" t="s">
        <v>332</v>
      </c>
    </row>
    <row r="187" spans="1:13" s="232" customFormat="1" ht="17.100000000000001" customHeight="1" x14ac:dyDescent="0.2">
      <c r="A187" s="36" t="s">
        <v>204</v>
      </c>
      <c r="B187" s="512" t="s">
        <v>205</v>
      </c>
      <c r="C187" s="512"/>
      <c r="D187" s="512"/>
      <c r="E187" s="23">
        <v>1</v>
      </c>
      <c r="F187" s="23" t="s">
        <v>58</v>
      </c>
      <c r="G187" s="170">
        <v>48000</v>
      </c>
      <c r="H187" s="170">
        <f t="shared" si="48"/>
        <v>48000</v>
      </c>
      <c r="I187" s="171">
        <v>4500</v>
      </c>
      <c r="J187" s="171">
        <f t="shared" si="49"/>
        <v>4500</v>
      </c>
      <c r="K187" s="171">
        <f t="shared" si="50"/>
        <v>52500</v>
      </c>
      <c r="L187" s="178" t="s">
        <v>331</v>
      </c>
      <c r="M187" s="178" t="s">
        <v>332</v>
      </c>
    </row>
    <row r="188" spans="1:13" s="232" customFormat="1" ht="24.75" customHeight="1" x14ac:dyDescent="0.2">
      <c r="A188" s="36" t="s">
        <v>206</v>
      </c>
      <c r="B188" s="512" t="s">
        <v>207</v>
      </c>
      <c r="C188" s="512"/>
      <c r="D188" s="512"/>
      <c r="E188" s="23">
        <v>12</v>
      </c>
      <c r="F188" s="23" t="s">
        <v>6</v>
      </c>
      <c r="G188" s="170">
        <v>14500</v>
      </c>
      <c r="H188" s="170">
        <f t="shared" si="48"/>
        <v>174000</v>
      </c>
      <c r="I188" s="171">
        <v>1500</v>
      </c>
      <c r="J188" s="171">
        <f t="shared" si="49"/>
        <v>18000</v>
      </c>
      <c r="K188" s="171">
        <f t="shared" si="50"/>
        <v>192000</v>
      </c>
      <c r="L188" s="178" t="s">
        <v>331</v>
      </c>
      <c r="M188" s="178" t="s">
        <v>332</v>
      </c>
    </row>
    <row r="189" spans="1:13" s="232" customFormat="1" ht="15" customHeight="1" x14ac:dyDescent="0.2">
      <c r="A189" s="36" t="s">
        <v>208</v>
      </c>
      <c r="B189" s="84" t="s">
        <v>209</v>
      </c>
      <c r="C189" s="84"/>
      <c r="D189" s="84"/>
      <c r="E189" s="23">
        <v>2</v>
      </c>
      <c r="F189" s="23" t="s">
        <v>6</v>
      </c>
      <c r="G189" s="170">
        <v>2500</v>
      </c>
      <c r="H189" s="170">
        <f t="shared" si="48"/>
        <v>5000</v>
      </c>
      <c r="I189" s="171">
        <v>1000</v>
      </c>
      <c r="J189" s="171">
        <f t="shared" si="49"/>
        <v>2000</v>
      </c>
      <c r="K189" s="171">
        <f t="shared" si="50"/>
        <v>7000</v>
      </c>
      <c r="L189" s="178" t="s">
        <v>331</v>
      </c>
      <c r="M189" s="178" t="s">
        <v>332</v>
      </c>
    </row>
    <row r="190" spans="1:13" s="232" customFormat="1" ht="24.75" customHeight="1" x14ac:dyDescent="0.2">
      <c r="A190" s="36" t="s">
        <v>210</v>
      </c>
      <c r="B190" s="512" t="s">
        <v>211</v>
      </c>
      <c r="C190" s="512"/>
      <c r="D190" s="512"/>
      <c r="E190" s="23">
        <v>6</v>
      </c>
      <c r="F190" s="23" t="s">
        <v>6</v>
      </c>
      <c r="G190" s="170">
        <v>48000</v>
      </c>
      <c r="H190" s="170">
        <f t="shared" si="48"/>
        <v>288000</v>
      </c>
      <c r="I190" s="171">
        <v>4500</v>
      </c>
      <c r="J190" s="171">
        <f t="shared" si="49"/>
        <v>27000</v>
      </c>
      <c r="K190" s="171">
        <f t="shared" si="50"/>
        <v>315000</v>
      </c>
      <c r="L190" s="178" t="s">
        <v>331</v>
      </c>
      <c r="M190" s="178" t="s">
        <v>332</v>
      </c>
    </row>
    <row r="191" spans="1:13" s="232" customFormat="1" ht="15" customHeight="1" x14ac:dyDescent="0.2">
      <c r="A191" s="36" t="s">
        <v>212</v>
      </c>
      <c r="B191" s="84" t="s">
        <v>213</v>
      </c>
      <c r="C191" s="34"/>
      <c r="D191" s="34"/>
      <c r="E191" s="23">
        <v>12</v>
      </c>
      <c r="F191" s="23" t="s">
        <v>6</v>
      </c>
      <c r="G191" s="170">
        <v>13700</v>
      </c>
      <c r="H191" s="170">
        <f t="shared" si="48"/>
        <v>164400</v>
      </c>
      <c r="I191" s="171">
        <v>1000</v>
      </c>
      <c r="J191" s="171">
        <f t="shared" si="49"/>
        <v>12000</v>
      </c>
      <c r="K191" s="171">
        <f t="shared" si="50"/>
        <v>176400</v>
      </c>
      <c r="L191" s="178" t="s">
        <v>331</v>
      </c>
      <c r="M191" s="178" t="s">
        <v>332</v>
      </c>
    </row>
    <row r="192" spans="1:13" s="232" customFormat="1" ht="15" customHeight="1" x14ac:dyDescent="0.2">
      <c r="A192" s="36" t="s">
        <v>214</v>
      </c>
      <c r="B192" s="520" t="s">
        <v>215</v>
      </c>
      <c r="C192" s="520"/>
      <c r="D192" s="520"/>
      <c r="E192" s="23">
        <v>10</v>
      </c>
      <c r="F192" s="23" t="s">
        <v>6</v>
      </c>
      <c r="G192" s="170">
        <v>14500</v>
      </c>
      <c r="H192" s="170">
        <f t="shared" si="48"/>
        <v>145000</v>
      </c>
      <c r="I192" s="171">
        <v>1000</v>
      </c>
      <c r="J192" s="171">
        <f t="shared" si="49"/>
        <v>10000</v>
      </c>
      <c r="K192" s="171">
        <f t="shared" si="50"/>
        <v>155000</v>
      </c>
      <c r="L192" s="178" t="s">
        <v>331</v>
      </c>
      <c r="M192" s="178" t="s">
        <v>332</v>
      </c>
    </row>
    <row r="193" spans="1:13" s="232" customFormat="1" ht="25.5" customHeight="1" x14ac:dyDescent="0.2">
      <c r="A193" s="73">
        <v>12.2</v>
      </c>
      <c r="B193" s="521" t="s">
        <v>216</v>
      </c>
      <c r="C193" s="521"/>
      <c r="D193" s="521"/>
      <c r="E193" s="521"/>
      <c r="F193" s="521"/>
      <c r="G193" s="521"/>
      <c r="H193" s="521"/>
      <c r="I193" s="521"/>
      <c r="J193" s="521"/>
      <c r="K193" s="521"/>
      <c r="L193" s="75"/>
      <c r="M193" s="10"/>
    </row>
    <row r="194" spans="1:13" s="232" customFormat="1" ht="15" customHeight="1" x14ac:dyDescent="0.2">
      <c r="A194" s="36" t="s">
        <v>217</v>
      </c>
      <c r="B194" s="84" t="s">
        <v>218</v>
      </c>
      <c r="C194" s="34"/>
      <c r="D194" s="34"/>
      <c r="E194" s="23" t="s">
        <v>7</v>
      </c>
      <c r="F194" s="23" t="s">
        <v>34</v>
      </c>
      <c r="G194" s="194">
        <v>3500</v>
      </c>
      <c r="H194" s="194" t="s">
        <v>35</v>
      </c>
      <c r="I194" s="176">
        <v>600</v>
      </c>
      <c r="J194" s="177" t="s">
        <v>35</v>
      </c>
      <c r="K194" s="177" t="s">
        <v>35</v>
      </c>
      <c r="L194" s="178" t="s">
        <v>300</v>
      </c>
      <c r="M194" s="178" t="s">
        <v>315</v>
      </c>
    </row>
    <row r="195" spans="1:13" s="232" customFormat="1" ht="15" customHeight="1" x14ac:dyDescent="0.2">
      <c r="A195" s="36" t="s">
        <v>219</v>
      </c>
      <c r="B195" s="84" t="s">
        <v>220</v>
      </c>
      <c r="C195" s="34"/>
      <c r="D195" s="34"/>
      <c r="E195" s="23" t="s">
        <v>7</v>
      </c>
      <c r="F195" s="23" t="s">
        <v>34</v>
      </c>
      <c r="G195" s="194">
        <v>2200</v>
      </c>
      <c r="H195" s="194" t="s">
        <v>35</v>
      </c>
      <c r="I195" s="176">
        <v>600</v>
      </c>
      <c r="J195" s="177" t="s">
        <v>35</v>
      </c>
      <c r="K195" s="177" t="s">
        <v>35</v>
      </c>
      <c r="L195" s="178" t="s">
        <v>300</v>
      </c>
      <c r="M195" s="178" t="s">
        <v>315</v>
      </c>
    </row>
    <row r="196" spans="1:13" s="232" customFormat="1" ht="15" customHeight="1" x14ac:dyDescent="0.2">
      <c r="A196" s="36" t="s">
        <v>221</v>
      </c>
      <c r="B196" s="84" t="s">
        <v>222</v>
      </c>
      <c r="C196" s="34"/>
      <c r="D196" s="34"/>
      <c r="E196" s="23" t="s">
        <v>7</v>
      </c>
      <c r="F196" s="23" t="s">
        <v>34</v>
      </c>
      <c r="G196" s="194">
        <v>1600</v>
      </c>
      <c r="H196" s="194" t="s">
        <v>35</v>
      </c>
      <c r="I196" s="176">
        <v>600</v>
      </c>
      <c r="J196" s="177" t="s">
        <v>35</v>
      </c>
      <c r="K196" s="177" t="s">
        <v>35</v>
      </c>
      <c r="L196" s="178" t="s">
        <v>300</v>
      </c>
      <c r="M196" s="178" t="s">
        <v>315</v>
      </c>
    </row>
    <row r="197" spans="1:13" s="232" customFormat="1" ht="15" customHeight="1" x14ac:dyDescent="0.2">
      <c r="A197" s="36" t="s">
        <v>223</v>
      </c>
      <c r="B197" s="84" t="s">
        <v>224</v>
      </c>
      <c r="C197" s="34"/>
      <c r="D197" s="34"/>
      <c r="E197" s="23" t="s">
        <v>7</v>
      </c>
      <c r="F197" s="23" t="s">
        <v>34</v>
      </c>
      <c r="G197" s="194">
        <v>1250</v>
      </c>
      <c r="H197" s="194" t="s">
        <v>35</v>
      </c>
      <c r="I197" s="176">
        <v>600</v>
      </c>
      <c r="J197" s="177" t="s">
        <v>35</v>
      </c>
      <c r="K197" s="177" t="s">
        <v>35</v>
      </c>
      <c r="L197" s="178" t="s">
        <v>300</v>
      </c>
      <c r="M197" s="178" t="s">
        <v>315</v>
      </c>
    </row>
    <row r="198" spans="1:13" s="232" customFormat="1" ht="14.25" customHeight="1" x14ac:dyDescent="0.2">
      <c r="A198" s="73">
        <v>12.3</v>
      </c>
      <c r="B198" s="74" t="s">
        <v>225</v>
      </c>
      <c r="C198" s="32"/>
      <c r="D198" s="20"/>
      <c r="E198" s="23"/>
      <c r="F198" s="23"/>
      <c r="G198" s="174"/>
      <c r="H198" s="180"/>
      <c r="I198" s="176"/>
      <c r="J198" s="188"/>
      <c r="K198" s="188"/>
      <c r="L198" s="195"/>
      <c r="M198" s="195"/>
    </row>
    <row r="199" spans="1:13" s="232" customFormat="1" ht="14.25" customHeight="1" x14ac:dyDescent="0.2">
      <c r="A199" s="73" t="s">
        <v>226</v>
      </c>
      <c r="B199" s="74" t="s">
        <v>291</v>
      </c>
      <c r="C199" s="32"/>
      <c r="D199" s="20"/>
      <c r="E199" s="23"/>
      <c r="F199" s="23"/>
      <c r="G199" s="174"/>
      <c r="H199" s="180"/>
      <c r="I199" s="176"/>
      <c r="J199" s="188"/>
      <c r="K199" s="188"/>
      <c r="L199" s="195"/>
      <c r="M199" s="195"/>
    </row>
    <row r="200" spans="1:13" s="232" customFormat="1" ht="15" customHeight="1" x14ac:dyDescent="0.2">
      <c r="A200" s="36" t="s">
        <v>227</v>
      </c>
      <c r="B200" s="278" t="s">
        <v>228</v>
      </c>
      <c r="C200" s="34"/>
      <c r="D200" s="34"/>
      <c r="E200" s="23">
        <v>20</v>
      </c>
      <c r="F200" s="23" t="s">
        <v>6</v>
      </c>
      <c r="G200" s="170">
        <v>8800</v>
      </c>
      <c r="H200" s="170">
        <f>G200*E200</f>
        <v>176000</v>
      </c>
      <c r="I200" s="171">
        <v>1000</v>
      </c>
      <c r="J200" s="171">
        <f>I200*E200</f>
        <v>20000</v>
      </c>
      <c r="K200" s="171">
        <f>J200+H200</f>
        <v>196000</v>
      </c>
      <c r="L200" s="178" t="s">
        <v>300</v>
      </c>
      <c r="M200" s="178" t="s">
        <v>333</v>
      </c>
    </row>
    <row r="201" spans="1:13" s="232" customFormat="1" ht="15" customHeight="1" x14ac:dyDescent="0.2">
      <c r="A201" s="73" t="s">
        <v>229</v>
      </c>
      <c r="B201" s="74" t="s">
        <v>230</v>
      </c>
      <c r="C201" s="32"/>
      <c r="D201" s="20"/>
      <c r="E201" s="23"/>
      <c r="F201" s="23"/>
      <c r="G201" s="174"/>
      <c r="H201" s="180"/>
      <c r="I201" s="176"/>
      <c r="J201" s="188"/>
      <c r="K201" s="188"/>
      <c r="L201" s="195"/>
      <c r="M201" s="195"/>
    </row>
    <row r="202" spans="1:13" s="232" customFormat="1" ht="15" customHeight="1" x14ac:dyDescent="0.2">
      <c r="A202" s="36" t="s">
        <v>231</v>
      </c>
      <c r="B202" s="84" t="s">
        <v>218</v>
      </c>
      <c r="C202" s="34"/>
      <c r="D202" s="34"/>
      <c r="E202" s="23">
        <v>12</v>
      </c>
      <c r="F202" s="24" t="s">
        <v>6</v>
      </c>
      <c r="G202" s="170">
        <v>7500</v>
      </c>
      <c r="H202" s="170">
        <f>G202*E202</f>
        <v>90000</v>
      </c>
      <c r="I202" s="171">
        <v>1000</v>
      </c>
      <c r="J202" s="171">
        <f>I202*E202</f>
        <v>12000</v>
      </c>
      <c r="K202" s="171">
        <f>J202+H202</f>
        <v>102000</v>
      </c>
      <c r="L202" s="178" t="s">
        <v>300</v>
      </c>
      <c r="M202" s="178" t="s">
        <v>333</v>
      </c>
    </row>
    <row r="203" spans="1:13" s="232" customFormat="1" ht="15" customHeight="1" x14ac:dyDescent="0.2">
      <c r="A203" s="36" t="s">
        <v>232</v>
      </c>
      <c r="B203" s="84" t="s">
        <v>220</v>
      </c>
      <c r="C203" s="34"/>
      <c r="D203" s="34"/>
      <c r="E203" s="23" t="s">
        <v>7</v>
      </c>
      <c r="F203" s="24" t="s">
        <v>4</v>
      </c>
      <c r="G203" s="170">
        <v>7500</v>
      </c>
      <c r="H203" s="194" t="s">
        <v>35</v>
      </c>
      <c r="I203" s="171">
        <v>1000</v>
      </c>
      <c r="J203" s="177" t="s">
        <v>35</v>
      </c>
      <c r="K203" s="177" t="s">
        <v>35</v>
      </c>
      <c r="L203" s="178" t="s">
        <v>300</v>
      </c>
      <c r="M203" s="178" t="s">
        <v>333</v>
      </c>
    </row>
    <row r="204" spans="1:13" s="232" customFormat="1" ht="15" customHeight="1" x14ac:dyDescent="0.2">
      <c r="A204" s="36">
        <v>12.4</v>
      </c>
      <c r="B204" s="84" t="s">
        <v>292</v>
      </c>
      <c r="C204" s="34"/>
      <c r="D204" s="34"/>
      <c r="E204" s="23">
        <v>6</v>
      </c>
      <c r="F204" s="24" t="s">
        <v>34</v>
      </c>
      <c r="G204" s="170">
        <v>42000</v>
      </c>
      <c r="H204" s="170">
        <f t="shared" ref="H204:H206" si="51">G204*E204</f>
        <v>252000</v>
      </c>
      <c r="I204" s="171">
        <v>1000</v>
      </c>
      <c r="J204" s="171">
        <f t="shared" ref="J204:J206" si="52">I204*E204</f>
        <v>6000</v>
      </c>
      <c r="K204" s="171">
        <f t="shared" ref="K204:K206" si="53">J204+H204</f>
        <v>258000</v>
      </c>
      <c r="L204" s="178" t="s">
        <v>300</v>
      </c>
      <c r="M204" s="178" t="s">
        <v>333</v>
      </c>
    </row>
    <row r="205" spans="1:13" s="232" customFormat="1" ht="14.45" customHeight="1" x14ac:dyDescent="0.2">
      <c r="A205" s="36">
        <v>12.5</v>
      </c>
      <c r="B205" s="19" t="s">
        <v>233</v>
      </c>
      <c r="C205" s="87"/>
      <c r="D205" s="87"/>
      <c r="E205" s="265">
        <v>1</v>
      </c>
      <c r="F205" s="61" t="s">
        <v>18</v>
      </c>
      <c r="G205" s="170"/>
      <c r="H205" s="170">
        <f t="shared" si="51"/>
        <v>0</v>
      </c>
      <c r="I205" s="171">
        <v>30000</v>
      </c>
      <c r="J205" s="171">
        <f t="shared" si="52"/>
        <v>30000</v>
      </c>
      <c r="K205" s="171">
        <f t="shared" si="53"/>
        <v>30000</v>
      </c>
      <c r="L205" s="183"/>
      <c r="M205" s="183"/>
    </row>
    <row r="206" spans="1:13" s="232" customFormat="1" ht="25.5" customHeight="1" x14ac:dyDescent="0.2">
      <c r="A206" s="36">
        <v>12.6</v>
      </c>
      <c r="B206" s="512" t="s">
        <v>234</v>
      </c>
      <c r="C206" s="512"/>
      <c r="D206" s="512"/>
      <c r="E206" s="265">
        <v>1</v>
      </c>
      <c r="F206" s="61" t="s">
        <v>18</v>
      </c>
      <c r="G206" s="170">
        <v>50000</v>
      </c>
      <c r="H206" s="170">
        <f t="shared" si="51"/>
        <v>50000</v>
      </c>
      <c r="I206" s="171">
        <v>15000</v>
      </c>
      <c r="J206" s="171">
        <f t="shared" si="52"/>
        <v>15000</v>
      </c>
      <c r="K206" s="171">
        <f t="shared" si="53"/>
        <v>65000</v>
      </c>
      <c r="L206" s="178" t="s">
        <v>300</v>
      </c>
      <c r="M206" s="183" t="s">
        <v>325</v>
      </c>
    </row>
    <row r="207" spans="1:13" s="236" customFormat="1" ht="14.25" customHeight="1" x14ac:dyDescent="0.2">
      <c r="A207" s="511" t="s">
        <v>20</v>
      </c>
      <c r="B207" s="511"/>
      <c r="C207" s="511"/>
      <c r="D207" s="511"/>
      <c r="E207" s="511"/>
      <c r="F207" s="511"/>
      <c r="G207" s="92"/>
      <c r="H207" s="92"/>
      <c r="I207" s="92"/>
      <c r="J207" s="92"/>
      <c r="K207" s="92"/>
      <c r="L207" s="92"/>
      <c r="M207" s="92"/>
    </row>
    <row r="208" spans="1:13" s="240" customFormat="1" ht="15" customHeight="1" x14ac:dyDescent="0.2">
      <c r="A208" s="102">
        <v>13</v>
      </c>
      <c r="B208" s="108" t="s">
        <v>235</v>
      </c>
      <c r="C208" s="109"/>
      <c r="D208" s="59"/>
      <c r="E208" s="105"/>
      <c r="F208" s="105"/>
      <c r="G208" s="99"/>
      <c r="H208" s="106"/>
      <c r="I208" s="100"/>
      <c r="J208" s="111"/>
      <c r="K208" s="111"/>
      <c r="L208" s="111"/>
      <c r="M208" s="111"/>
    </row>
    <row r="209" spans="1:14" s="232" customFormat="1" ht="15" customHeight="1" x14ac:dyDescent="0.2">
      <c r="A209" s="36">
        <v>13.1</v>
      </c>
      <c r="B209" s="20" t="s">
        <v>367</v>
      </c>
      <c r="C209" s="57"/>
      <c r="D209" s="20"/>
      <c r="E209" s="23">
        <v>1</v>
      </c>
      <c r="F209" s="23" t="s">
        <v>18</v>
      </c>
      <c r="G209" s="170"/>
      <c r="H209" s="170">
        <f>G209*E209</f>
        <v>0</v>
      </c>
      <c r="I209" s="171">
        <v>150000</v>
      </c>
      <c r="J209" s="171">
        <f>I209*E209</f>
        <v>150000</v>
      </c>
      <c r="K209" s="171">
        <f>J209+H209</f>
        <v>150000</v>
      </c>
      <c r="L209" s="196"/>
      <c r="M209" s="196"/>
    </row>
    <row r="210" spans="1:14" s="236" customFormat="1" ht="14.25" customHeight="1" x14ac:dyDescent="0.2">
      <c r="A210" s="511" t="s">
        <v>20</v>
      </c>
      <c r="B210" s="511"/>
      <c r="C210" s="511"/>
      <c r="D210" s="511"/>
      <c r="E210" s="511"/>
      <c r="F210" s="511"/>
      <c r="G210" s="197"/>
      <c r="H210" s="197"/>
      <c r="I210" s="197"/>
      <c r="J210" s="197"/>
      <c r="K210" s="197"/>
      <c r="L210" s="198"/>
      <c r="M210" s="198"/>
    </row>
    <row r="211" spans="1:14" s="240" customFormat="1" ht="15" customHeight="1" x14ac:dyDescent="0.2">
      <c r="A211" s="94">
        <v>14</v>
      </c>
      <c r="B211" s="108" t="s">
        <v>237</v>
      </c>
      <c r="C211" s="109"/>
      <c r="D211" s="59"/>
      <c r="E211" s="105"/>
      <c r="F211" s="105"/>
      <c r="G211" s="199"/>
      <c r="H211" s="200"/>
      <c r="I211" s="201"/>
      <c r="J211" s="202"/>
      <c r="K211" s="202"/>
      <c r="L211" s="203"/>
      <c r="M211" s="203"/>
    </row>
    <row r="212" spans="1:14" s="232" customFormat="1" ht="15" customHeight="1" x14ac:dyDescent="0.2">
      <c r="A212" s="67">
        <v>14.1</v>
      </c>
      <c r="B212" s="19" t="s">
        <v>238</v>
      </c>
      <c r="C212" s="25"/>
      <c r="D212" s="26"/>
      <c r="E212" s="23">
        <v>1</v>
      </c>
      <c r="F212" s="23" t="s">
        <v>18</v>
      </c>
      <c r="G212" s="170">
        <v>100000</v>
      </c>
      <c r="H212" s="170">
        <f>G212*E212</f>
        <v>100000</v>
      </c>
      <c r="I212" s="171">
        <v>15000</v>
      </c>
      <c r="J212" s="171">
        <f>I212*E212</f>
        <v>15000</v>
      </c>
      <c r="K212" s="171">
        <f>J212+H212</f>
        <v>115000</v>
      </c>
      <c r="L212" s="196" t="s">
        <v>300</v>
      </c>
      <c r="M212" s="196" t="s">
        <v>334</v>
      </c>
    </row>
    <row r="213" spans="1:14" s="236" customFormat="1" ht="14.25" customHeight="1" x14ac:dyDescent="0.2">
      <c r="A213" s="511" t="s">
        <v>20</v>
      </c>
      <c r="B213" s="511"/>
      <c r="C213" s="511"/>
      <c r="D213" s="511"/>
      <c r="E213" s="511"/>
      <c r="F213" s="511"/>
      <c r="G213" s="197"/>
      <c r="H213" s="197"/>
      <c r="I213" s="197"/>
      <c r="J213" s="197"/>
      <c r="K213" s="197"/>
      <c r="L213" s="198"/>
      <c r="M213" s="198"/>
    </row>
    <row r="214" spans="1:14" s="240" customFormat="1" ht="15" customHeight="1" x14ac:dyDescent="0.2">
      <c r="A214" s="73">
        <v>15</v>
      </c>
      <c r="B214" s="108" t="s">
        <v>239</v>
      </c>
      <c r="C214" s="109"/>
      <c r="D214" s="59"/>
      <c r="E214" s="105"/>
      <c r="F214" s="105"/>
      <c r="G214" s="199"/>
      <c r="H214" s="204"/>
      <c r="I214" s="201"/>
      <c r="J214" s="202"/>
      <c r="K214" s="202"/>
      <c r="L214" s="203"/>
      <c r="M214" s="203"/>
    </row>
    <row r="215" spans="1:14" ht="15" customHeight="1" x14ac:dyDescent="0.2">
      <c r="A215" s="36">
        <v>15.1</v>
      </c>
      <c r="B215" s="42" t="s">
        <v>240</v>
      </c>
      <c r="C215" s="42"/>
      <c r="D215" s="42"/>
      <c r="E215" s="23">
        <v>1</v>
      </c>
      <c r="F215" s="23" t="s">
        <v>18</v>
      </c>
      <c r="G215" s="170">
        <v>25000</v>
      </c>
      <c r="H215" s="170">
        <f t="shared" ref="H215:H217" si="54">G215*E215</f>
        <v>25000</v>
      </c>
      <c r="I215" s="171">
        <v>15000</v>
      </c>
      <c r="J215" s="171">
        <f t="shared" ref="J215:J217" si="55">I215*E215</f>
        <v>15000</v>
      </c>
      <c r="K215" s="171">
        <f t="shared" ref="K215:K217" si="56">J215+H215</f>
        <v>40000</v>
      </c>
      <c r="L215" s="178"/>
      <c r="M215" s="178"/>
    </row>
    <row r="216" spans="1:14" ht="15" customHeight="1" x14ac:dyDescent="0.2">
      <c r="A216" s="36">
        <v>15.2</v>
      </c>
      <c r="B216" s="37" t="s">
        <v>241</v>
      </c>
      <c r="C216" s="88"/>
      <c r="D216" s="88"/>
      <c r="E216" s="23">
        <v>1</v>
      </c>
      <c r="F216" s="23" t="s">
        <v>18</v>
      </c>
      <c r="G216" s="170">
        <v>25000</v>
      </c>
      <c r="H216" s="170">
        <f t="shared" si="54"/>
        <v>25000</v>
      </c>
      <c r="I216" s="171">
        <v>15000</v>
      </c>
      <c r="J216" s="171">
        <f t="shared" si="55"/>
        <v>15000</v>
      </c>
      <c r="K216" s="171">
        <f t="shared" si="56"/>
        <v>40000</v>
      </c>
      <c r="L216" s="178"/>
      <c r="M216" s="178"/>
    </row>
    <row r="217" spans="1:14" ht="24.6" customHeight="1" x14ac:dyDescent="0.2">
      <c r="A217" s="36">
        <v>15.3</v>
      </c>
      <c r="B217" s="512" t="s">
        <v>242</v>
      </c>
      <c r="C217" s="512"/>
      <c r="D217" s="512"/>
      <c r="E217" s="23">
        <v>1</v>
      </c>
      <c r="F217" s="23" t="s">
        <v>18</v>
      </c>
      <c r="G217" s="170">
        <v>100000</v>
      </c>
      <c r="H217" s="170">
        <f t="shared" si="54"/>
        <v>100000</v>
      </c>
      <c r="I217" s="171">
        <v>75000</v>
      </c>
      <c r="J217" s="171">
        <f t="shared" si="55"/>
        <v>75000</v>
      </c>
      <c r="K217" s="171">
        <f t="shared" si="56"/>
        <v>175000</v>
      </c>
      <c r="L217" s="178"/>
      <c r="M217" s="178"/>
    </row>
    <row r="218" spans="1:14" s="236" customFormat="1" ht="14.25" customHeight="1" x14ac:dyDescent="0.2">
      <c r="A218" s="511" t="s">
        <v>20</v>
      </c>
      <c r="B218" s="511"/>
      <c r="C218" s="511"/>
      <c r="D218" s="511"/>
      <c r="E218" s="511"/>
      <c r="F218" s="511"/>
      <c r="G218" s="197"/>
      <c r="H218" s="197">
        <f>SUM(H6:H217)</f>
        <v>26528890</v>
      </c>
      <c r="I218" s="197"/>
      <c r="J218" s="197">
        <f>SUM(J6:J217)</f>
        <v>3478710</v>
      </c>
      <c r="K218" s="197">
        <f>SUM(K6:K217)</f>
        <v>30007600</v>
      </c>
      <c r="L218" s="92"/>
      <c r="M218" s="92"/>
    </row>
    <row r="219" spans="1:14" ht="14.25" customHeight="1" x14ac:dyDescent="0.2">
      <c r="E219" s="280"/>
      <c r="F219" s="280"/>
      <c r="G219" s="280"/>
      <c r="H219" s="280"/>
      <c r="I219" s="279"/>
      <c r="J219" s="279"/>
    </row>
    <row r="222" spans="1:14" ht="15" x14ac:dyDescent="0.2">
      <c r="N222" s="282"/>
    </row>
    <row r="223" spans="1:14" ht="18" x14ac:dyDescent="0.2">
      <c r="K223" s="283">
        <f>K218+'22F'!I64</f>
        <v>39103805</v>
      </c>
    </row>
  </sheetData>
  <mergeCells count="55"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6" zoomScale="110" zoomScaleNormal="110" zoomScaleSheetLayoutView="70" workbookViewId="0">
      <selection activeCell="F64" sqref="F64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38" customWidth="1"/>
    <col min="5" max="7" width="11.42578125" style="141" customWidth="1"/>
    <col min="8" max="8" width="11.42578125" style="140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80" t="s">
        <v>368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</row>
    <row r="2" spans="1:11" ht="24" customHeight="1" x14ac:dyDescent="0.2">
      <c r="A2" s="480"/>
      <c r="B2" s="481"/>
      <c r="C2" s="481"/>
      <c r="D2" s="481"/>
      <c r="E2" s="481"/>
      <c r="F2" s="481"/>
      <c r="G2" s="481"/>
      <c r="H2" s="481"/>
      <c r="I2" s="481"/>
      <c r="J2" s="481"/>
      <c r="K2" s="481"/>
    </row>
    <row r="3" spans="1:11" ht="24.6" customHeight="1" x14ac:dyDescent="0.2">
      <c r="A3" s="480"/>
      <c r="B3" s="481"/>
      <c r="C3" s="481"/>
      <c r="D3" s="481"/>
      <c r="E3" s="481"/>
      <c r="F3" s="481"/>
      <c r="G3" s="481"/>
      <c r="H3" s="481"/>
      <c r="I3" s="481"/>
      <c r="J3" s="481"/>
      <c r="K3" s="481"/>
    </row>
    <row r="4" spans="1:11" s="134" customFormat="1" ht="13.7" customHeight="1" x14ac:dyDescent="0.2">
      <c r="A4" s="507" t="s">
        <v>8</v>
      </c>
      <c r="B4" s="507" t="s">
        <v>0</v>
      </c>
      <c r="C4" s="507" t="s">
        <v>243</v>
      </c>
      <c r="D4" s="507" t="s">
        <v>10</v>
      </c>
      <c r="E4" s="509" t="s">
        <v>11</v>
      </c>
      <c r="F4" s="509"/>
      <c r="G4" s="509" t="s">
        <v>12</v>
      </c>
      <c r="H4" s="509"/>
      <c r="I4" s="509" t="s">
        <v>3</v>
      </c>
      <c r="J4" s="522" t="s">
        <v>286</v>
      </c>
      <c r="K4" s="522" t="s">
        <v>293</v>
      </c>
    </row>
    <row r="5" spans="1:11" s="134" customFormat="1" ht="13.7" customHeight="1" x14ac:dyDescent="0.2">
      <c r="A5" s="507"/>
      <c r="B5" s="507"/>
      <c r="C5" s="507"/>
      <c r="D5" s="507"/>
      <c r="E5" s="17" t="s">
        <v>13</v>
      </c>
      <c r="F5" s="17" t="s">
        <v>3</v>
      </c>
      <c r="G5" s="17" t="s">
        <v>13</v>
      </c>
      <c r="H5" s="17" t="s">
        <v>3</v>
      </c>
      <c r="I5" s="509"/>
      <c r="J5" s="522"/>
      <c r="K5" s="522"/>
    </row>
    <row r="6" spans="1:11" s="136" customFormat="1" ht="15" customHeight="1" x14ac:dyDescent="0.2">
      <c r="A6" s="147">
        <v>1</v>
      </c>
      <c r="B6" s="157" t="s">
        <v>244</v>
      </c>
      <c r="C6" s="157"/>
      <c r="D6" s="158"/>
      <c r="E6" s="159"/>
      <c r="F6" s="159"/>
      <c r="G6" s="159"/>
      <c r="H6" s="160"/>
      <c r="I6" s="159"/>
      <c r="J6" s="159"/>
      <c r="K6" s="159"/>
    </row>
    <row r="7" spans="1:11" s="135" customFormat="1" ht="15" customHeight="1" x14ac:dyDescent="0.2">
      <c r="A7" s="130">
        <v>1.1000000000000001</v>
      </c>
      <c r="B7" s="32" t="s">
        <v>245</v>
      </c>
      <c r="C7" s="142">
        <v>215</v>
      </c>
      <c r="D7" s="33" t="s">
        <v>6</v>
      </c>
      <c r="E7" s="170">
        <v>2800</v>
      </c>
      <c r="F7" s="170">
        <f t="shared" ref="F7:F12" si="0">E7*C7</f>
        <v>602000</v>
      </c>
      <c r="G7" s="171">
        <v>1000</v>
      </c>
      <c r="H7" s="171">
        <f t="shared" ref="H7:H12" si="1">G7*C7</f>
        <v>215000</v>
      </c>
      <c r="I7" s="171">
        <f t="shared" ref="I7:I12" si="2">H7+F7</f>
        <v>817000</v>
      </c>
      <c r="J7" s="205" t="s">
        <v>327</v>
      </c>
      <c r="K7" s="205" t="s">
        <v>335</v>
      </c>
    </row>
    <row r="8" spans="1:11" s="135" customFormat="1" ht="15" customHeight="1" x14ac:dyDescent="0.2">
      <c r="A8" s="130">
        <v>1.2</v>
      </c>
      <c r="B8" s="32" t="s">
        <v>246</v>
      </c>
      <c r="C8" s="142">
        <v>65</v>
      </c>
      <c r="D8" s="33" t="s">
        <v>6</v>
      </c>
      <c r="E8" s="170">
        <v>7500</v>
      </c>
      <c r="F8" s="170">
        <f t="shared" si="0"/>
        <v>487500</v>
      </c>
      <c r="G8" s="171">
        <v>1000</v>
      </c>
      <c r="H8" s="171">
        <f t="shared" si="1"/>
        <v>65000</v>
      </c>
      <c r="I8" s="171">
        <f t="shared" si="2"/>
        <v>552500</v>
      </c>
      <c r="J8" s="205" t="s">
        <v>327</v>
      </c>
      <c r="K8" s="205" t="s">
        <v>335</v>
      </c>
    </row>
    <row r="9" spans="1:11" ht="15" customHeight="1" x14ac:dyDescent="0.2">
      <c r="A9" s="130">
        <v>1.3</v>
      </c>
      <c r="B9" s="32" t="s">
        <v>247</v>
      </c>
      <c r="C9" s="142">
        <v>12</v>
      </c>
      <c r="D9" s="33" t="s">
        <v>6</v>
      </c>
      <c r="E9" s="170">
        <v>4500</v>
      </c>
      <c r="F9" s="170">
        <f t="shared" si="0"/>
        <v>54000</v>
      </c>
      <c r="G9" s="171">
        <v>1000</v>
      </c>
      <c r="H9" s="171">
        <f t="shared" si="1"/>
        <v>12000</v>
      </c>
      <c r="I9" s="171">
        <f t="shared" si="2"/>
        <v>66000</v>
      </c>
      <c r="J9" s="205" t="s">
        <v>327</v>
      </c>
      <c r="K9" s="205" t="s">
        <v>335</v>
      </c>
    </row>
    <row r="10" spans="1:11" ht="15" customHeight="1" x14ac:dyDescent="0.2">
      <c r="A10" s="130">
        <v>1.4</v>
      </c>
      <c r="B10" s="32" t="s">
        <v>248</v>
      </c>
      <c r="C10" s="142">
        <v>1</v>
      </c>
      <c r="D10" s="33" t="s">
        <v>6</v>
      </c>
      <c r="E10" s="170">
        <v>35000</v>
      </c>
      <c r="F10" s="170">
        <f t="shared" si="0"/>
        <v>35000</v>
      </c>
      <c r="G10" s="171">
        <v>3000</v>
      </c>
      <c r="H10" s="171">
        <f t="shared" si="1"/>
        <v>3000</v>
      </c>
      <c r="I10" s="171">
        <f t="shared" si="2"/>
        <v>38000</v>
      </c>
      <c r="J10" s="205" t="s">
        <v>327</v>
      </c>
      <c r="K10" s="205" t="s">
        <v>335</v>
      </c>
    </row>
    <row r="11" spans="1:11" ht="15" customHeight="1" x14ac:dyDescent="0.2">
      <c r="A11" s="130">
        <v>1.5</v>
      </c>
      <c r="B11" s="32" t="s">
        <v>249</v>
      </c>
      <c r="C11" s="142">
        <v>1</v>
      </c>
      <c r="D11" s="33" t="s">
        <v>4</v>
      </c>
      <c r="E11" s="170">
        <v>45000</v>
      </c>
      <c r="F11" s="170">
        <f t="shared" si="0"/>
        <v>45000</v>
      </c>
      <c r="G11" s="171">
        <v>2000</v>
      </c>
      <c r="H11" s="171">
        <f t="shared" si="1"/>
        <v>2000</v>
      </c>
      <c r="I11" s="171">
        <f t="shared" si="2"/>
        <v>47000</v>
      </c>
      <c r="J11" s="205" t="s">
        <v>327</v>
      </c>
      <c r="K11" s="205" t="s">
        <v>335</v>
      </c>
    </row>
    <row r="12" spans="1:11" ht="15" customHeight="1" x14ac:dyDescent="0.2">
      <c r="A12" s="130">
        <v>1.6</v>
      </c>
      <c r="B12" s="32" t="s">
        <v>250</v>
      </c>
      <c r="C12" s="142">
        <v>1</v>
      </c>
      <c r="D12" s="33" t="s">
        <v>4</v>
      </c>
      <c r="E12" s="170">
        <v>40000</v>
      </c>
      <c r="F12" s="170">
        <f t="shared" si="0"/>
        <v>40000</v>
      </c>
      <c r="G12" s="171">
        <v>2000</v>
      </c>
      <c r="H12" s="171">
        <f t="shared" si="1"/>
        <v>2000</v>
      </c>
      <c r="I12" s="171">
        <f t="shared" si="2"/>
        <v>42000</v>
      </c>
      <c r="J12" s="205" t="s">
        <v>327</v>
      </c>
      <c r="K12" s="205" t="s">
        <v>335</v>
      </c>
    </row>
    <row r="13" spans="1:11" s="163" customFormat="1" ht="15" customHeight="1" x14ac:dyDescent="0.2">
      <c r="A13" s="523" t="s">
        <v>251</v>
      </c>
      <c r="B13" s="523"/>
      <c r="C13" s="523"/>
      <c r="D13" s="523"/>
      <c r="E13" s="161"/>
      <c r="F13" s="161"/>
      <c r="G13" s="161"/>
      <c r="H13" s="161"/>
      <c r="I13" s="162"/>
      <c r="J13" s="161"/>
      <c r="K13" s="162"/>
    </row>
    <row r="14" spans="1:11" s="136" customFormat="1" ht="15" customHeight="1" x14ac:dyDescent="0.2">
      <c r="A14" s="147">
        <v>2</v>
      </c>
      <c r="B14" s="96" t="s">
        <v>252</v>
      </c>
      <c r="C14" s="96"/>
      <c r="D14" s="97"/>
      <c r="E14" s="151"/>
      <c r="F14" s="151"/>
      <c r="G14" s="151"/>
      <c r="H14" s="284"/>
      <c r="I14" s="151"/>
      <c r="J14" s="151"/>
      <c r="K14" s="151"/>
    </row>
    <row r="15" spans="1:11" s="135" customFormat="1" ht="15" customHeight="1" x14ac:dyDescent="0.2">
      <c r="A15" s="130">
        <v>2.1</v>
      </c>
      <c r="B15" s="145" t="s">
        <v>253</v>
      </c>
      <c r="C15" s="142">
        <f>C8</f>
        <v>65</v>
      </c>
      <c r="D15" s="146" t="s">
        <v>6</v>
      </c>
      <c r="E15" s="170">
        <v>11500</v>
      </c>
      <c r="F15" s="170">
        <f t="shared" ref="F15" si="3">E15*C15</f>
        <v>747500</v>
      </c>
      <c r="G15" s="171">
        <v>1000</v>
      </c>
      <c r="H15" s="171">
        <f t="shared" ref="H15" si="4">G15*C15</f>
        <v>65000</v>
      </c>
      <c r="I15" s="171">
        <f t="shared" ref="I15" si="5">H15+F15</f>
        <v>812500</v>
      </c>
      <c r="J15" s="205" t="s">
        <v>327</v>
      </c>
      <c r="K15" s="205" t="s">
        <v>336</v>
      </c>
    </row>
    <row r="16" spans="1:11" s="163" customFormat="1" ht="15" customHeight="1" x14ac:dyDescent="0.2">
      <c r="A16" s="523" t="s">
        <v>251</v>
      </c>
      <c r="B16" s="523"/>
      <c r="C16" s="523"/>
      <c r="D16" s="523"/>
      <c r="E16" s="206"/>
      <c r="F16" s="206"/>
      <c r="G16" s="206"/>
      <c r="H16" s="206"/>
      <c r="I16" s="207"/>
      <c r="J16" s="161"/>
      <c r="K16" s="162"/>
    </row>
    <row r="17" spans="1:11" s="136" customFormat="1" ht="15" customHeight="1" x14ac:dyDescent="0.2">
      <c r="A17" s="147">
        <v>3</v>
      </c>
      <c r="B17" s="96" t="s">
        <v>254</v>
      </c>
      <c r="C17" s="96"/>
      <c r="D17" s="98"/>
      <c r="E17" s="212"/>
      <c r="F17" s="213"/>
      <c r="G17" s="213"/>
      <c r="H17" s="213"/>
      <c r="I17" s="214"/>
      <c r="J17" s="98"/>
      <c r="K17" s="164"/>
    </row>
    <row r="18" spans="1:11" s="135" customFormat="1" ht="15" customHeight="1" x14ac:dyDescent="0.2">
      <c r="A18" s="130">
        <v>3.1</v>
      </c>
      <c r="B18" s="32" t="s">
        <v>255</v>
      </c>
      <c r="C18" s="142">
        <v>2</v>
      </c>
      <c r="D18" s="146" t="s">
        <v>6</v>
      </c>
      <c r="E18" s="170">
        <v>14500</v>
      </c>
      <c r="F18" s="170">
        <f t="shared" ref="F18:F19" si="6">E18*C18</f>
        <v>29000</v>
      </c>
      <c r="G18" s="171">
        <v>700</v>
      </c>
      <c r="H18" s="171">
        <f t="shared" ref="H18:H19" si="7">G18*C18</f>
        <v>1400</v>
      </c>
      <c r="I18" s="171">
        <f t="shared" ref="I18:I19" si="8">H18+F18</f>
        <v>30400</v>
      </c>
      <c r="J18" s="205" t="s">
        <v>327</v>
      </c>
      <c r="K18" s="205" t="s">
        <v>337</v>
      </c>
    </row>
    <row r="19" spans="1:11" s="135" customFormat="1" ht="15" customHeight="1" x14ac:dyDescent="0.2">
      <c r="A19" s="130">
        <v>3.2</v>
      </c>
      <c r="B19" s="32" t="s">
        <v>297</v>
      </c>
      <c r="C19" s="142">
        <v>2</v>
      </c>
      <c r="D19" s="146" t="s">
        <v>6</v>
      </c>
      <c r="E19" s="170">
        <v>25500</v>
      </c>
      <c r="F19" s="170">
        <f t="shared" si="6"/>
        <v>51000</v>
      </c>
      <c r="G19" s="171">
        <v>700</v>
      </c>
      <c r="H19" s="171">
        <f t="shared" si="7"/>
        <v>1400</v>
      </c>
      <c r="I19" s="171">
        <f t="shared" si="8"/>
        <v>52400</v>
      </c>
      <c r="J19" s="205" t="s">
        <v>327</v>
      </c>
      <c r="K19" s="205" t="s">
        <v>337</v>
      </c>
    </row>
    <row r="20" spans="1:11" s="163" customFormat="1" ht="15" customHeight="1" x14ac:dyDescent="0.2">
      <c r="A20" s="523" t="s">
        <v>251</v>
      </c>
      <c r="B20" s="523"/>
      <c r="C20" s="523"/>
      <c r="D20" s="523"/>
      <c r="E20" s="161"/>
      <c r="F20" s="161"/>
      <c r="G20" s="161"/>
      <c r="H20" s="161"/>
      <c r="I20" s="162"/>
      <c r="J20" s="161"/>
      <c r="K20" s="162"/>
    </row>
    <row r="21" spans="1:11" s="101" customFormat="1" ht="15" customHeight="1" x14ac:dyDescent="0.2">
      <c r="A21" s="147">
        <v>4</v>
      </c>
      <c r="B21" s="96" t="s">
        <v>256</v>
      </c>
      <c r="C21" s="96"/>
      <c r="D21" s="98"/>
      <c r="E21" s="98"/>
      <c r="F21" s="98"/>
      <c r="G21" s="98"/>
      <c r="H21" s="98"/>
      <c r="I21" s="98"/>
      <c r="J21" s="98"/>
      <c r="K21" s="98"/>
    </row>
    <row r="22" spans="1:11" s="135" customFormat="1" ht="15" customHeight="1" x14ac:dyDescent="0.2">
      <c r="A22" s="147">
        <v>4.0999999999999996</v>
      </c>
      <c r="B22" s="96" t="s">
        <v>257</v>
      </c>
      <c r="C22" s="96"/>
      <c r="D22" s="146"/>
      <c r="E22" s="143"/>
      <c r="F22" s="144"/>
      <c r="G22" s="144"/>
      <c r="H22" s="144"/>
      <c r="I22" s="144"/>
      <c r="J22" s="144"/>
      <c r="K22" s="144"/>
    </row>
    <row r="23" spans="1:11" s="135" customFormat="1" ht="15" customHeight="1" x14ac:dyDescent="0.2">
      <c r="A23" s="130" t="s">
        <v>64</v>
      </c>
      <c r="B23" s="148" t="s">
        <v>258</v>
      </c>
      <c r="C23" s="142" t="s">
        <v>7</v>
      </c>
      <c r="D23" s="146" t="s">
        <v>34</v>
      </c>
      <c r="E23" s="216">
        <v>12500</v>
      </c>
      <c r="F23" s="217" t="s">
        <v>35</v>
      </c>
      <c r="G23" s="217">
        <v>1250</v>
      </c>
      <c r="H23" s="217" t="s">
        <v>35</v>
      </c>
      <c r="I23" s="217" t="s">
        <v>35</v>
      </c>
      <c r="J23" s="205" t="s">
        <v>338</v>
      </c>
      <c r="K23" s="205" t="s">
        <v>339</v>
      </c>
    </row>
    <row r="24" spans="1:11" s="135" customFormat="1" ht="15" customHeight="1" x14ac:dyDescent="0.2">
      <c r="A24" s="130" t="s">
        <v>66</v>
      </c>
      <c r="B24" s="148" t="s">
        <v>259</v>
      </c>
      <c r="C24" s="142">
        <v>100</v>
      </c>
      <c r="D24" s="146" t="s">
        <v>34</v>
      </c>
      <c r="E24" s="170">
        <v>9800</v>
      </c>
      <c r="F24" s="170">
        <f t="shared" ref="F24" si="9">E24*C24</f>
        <v>980000</v>
      </c>
      <c r="G24" s="171">
        <v>880</v>
      </c>
      <c r="H24" s="171">
        <f t="shared" ref="H24" si="10">G24*C24</f>
        <v>88000</v>
      </c>
      <c r="I24" s="171">
        <f t="shared" ref="I24" si="11">H24+F24</f>
        <v>1068000</v>
      </c>
      <c r="J24" s="205" t="s">
        <v>338</v>
      </c>
      <c r="K24" s="205" t="s">
        <v>339</v>
      </c>
    </row>
    <row r="25" spans="1:11" s="135" customFormat="1" ht="15" customHeight="1" x14ac:dyDescent="0.2">
      <c r="A25" s="130" t="s">
        <v>68</v>
      </c>
      <c r="B25" s="148" t="s">
        <v>295</v>
      </c>
      <c r="C25" s="142" t="s">
        <v>7</v>
      </c>
      <c r="D25" s="146" t="s">
        <v>34</v>
      </c>
      <c r="E25" s="216">
        <v>7800</v>
      </c>
      <c r="F25" s="217" t="s">
        <v>35</v>
      </c>
      <c r="G25" s="217">
        <v>800</v>
      </c>
      <c r="H25" s="217" t="s">
        <v>35</v>
      </c>
      <c r="I25" s="217" t="s">
        <v>35</v>
      </c>
      <c r="J25" s="205" t="s">
        <v>338</v>
      </c>
      <c r="K25" s="205" t="s">
        <v>339</v>
      </c>
    </row>
    <row r="26" spans="1:11" s="135" customFormat="1" ht="15" customHeight="1" x14ac:dyDescent="0.2">
      <c r="A26" s="147">
        <v>4.2</v>
      </c>
      <c r="B26" s="96" t="s">
        <v>260</v>
      </c>
      <c r="C26" s="96"/>
      <c r="D26" s="146"/>
      <c r="E26" s="216"/>
      <c r="F26" s="217"/>
      <c r="G26" s="217"/>
      <c r="H26" s="217"/>
      <c r="I26" s="217"/>
      <c r="J26" s="205"/>
      <c r="K26" s="205"/>
    </row>
    <row r="27" spans="1:11" s="135" customFormat="1" ht="15" customHeight="1" x14ac:dyDescent="0.2">
      <c r="A27" s="130" t="s">
        <v>73</v>
      </c>
      <c r="B27" s="148" t="s">
        <v>261</v>
      </c>
      <c r="C27" s="142">
        <v>178</v>
      </c>
      <c r="D27" s="146" t="s">
        <v>34</v>
      </c>
      <c r="E27" s="170">
        <v>4700</v>
      </c>
      <c r="F27" s="170">
        <f t="shared" ref="F27:F30" si="12">E27*C27</f>
        <v>836600</v>
      </c>
      <c r="G27" s="171">
        <v>710</v>
      </c>
      <c r="H27" s="171">
        <f t="shared" ref="H27:H30" si="13">G27*C27</f>
        <v>126380</v>
      </c>
      <c r="I27" s="171">
        <f t="shared" ref="I27:I30" si="14">H27+F27</f>
        <v>962980</v>
      </c>
      <c r="J27" s="205" t="s">
        <v>338</v>
      </c>
      <c r="K27" s="205" t="s">
        <v>339</v>
      </c>
    </row>
    <row r="28" spans="1:11" s="135" customFormat="1" ht="15" customHeight="1" x14ac:dyDescent="0.2">
      <c r="A28" s="130" t="s">
        <v>74</v>
      </c>
      <c r="B28" s="148" t="s">
        <v>296</v>
      </c>
      <c r="C28" s="142">
        <v>143</v>
      </c>
      <c r="D28" s="146" t="s">
        <v>34</v>
      </c>
      <c r="E28" s="170">
        <v>3390</v>
      </c>
      <c r="F28" s="170">
        <f t="shared" si="12"/>
        <v>484770</v>
      </c>
      <c r="G28" s="171">
        <v>700</v>
      </c>
      <c r="H28" s="171">
        <f t="shared" si="13"/>
        <v>100100</v>
      </c>
      <c r="I28" s="171">
        <f t="shared" si="14"/>
        <v>584870</v>
      </c>
      <c r="J28" s="205" t="s">
        <v>338</v>
      </c>
      <c r="K28" s="205" t="s">
        <v>339</v>
      </c>
    </row>
    <row r="29" spans="1:11" s="135" customFormat="1" ht="15" customHeight="1" x14ac:dyDescent="0.2">
      <c r="A29" s="130" t="s">
        <v>75</v>
      </c>
      <c r="B29" s="148" t="s">
        <v>262</v>
      </c>
      <c r="C29" s="142">
        <v>110</v>
      </c>
      <c r="D29" s="146" t="s">
        <v>34</v>
      </c>
      <c r="E29" s="170">
        <v>2900</v>
      </c>
      <c r="F29" s="170">
        <f t="shared" si="12"/>
        <v>319000</v>
      </c>
      <c r="G29" s="171">
        <v>690</v>
      </c>
      <c r="H29" s="171">
        <f t="shared" si="13"/>
        <v>75900</v>
      </c>
      <c r="I29" s="171">
        <f t="shared" si="14"/>
        <v>394900</v>
      </c>
      <c r="J29" s="205" t="s">
        <v>338</v>
      </c>
      <c r="K29" s="205" t="s">
        <v>339</v>
      </c>
    </row>
    <row r="30" spans="1:11" s="135" customFormat="1" ht="15" customHeight="1" x14ac:dyDescent="0.2">
      <c r="A30" s="130" t="s">
        <v>76</v>
      </c>
      <c r="B30" s="148" t="s">
        <v>263</v>
      </c>
      <c r="C30" s="142">
        <v>496</v>
      </c>
      <c r="D30" s="146" t="s">
        <v>34</v>
      </c>
      <c r="E30" s="170">
        <v>2100</v>
      </c>
      <c r="F30" s="170">
        <f t="shared" si="12"/>
        <v>1041600</v>
      </c>
      <c r="G30" s="171">
        <v>680</v>
      </c>
      <c r="H30" s="171">
        <f t="shared" si="13"/>
        <v>337280</v>
      </c>
      <c r="I30" s="171">
        <f t="shared" si="14"/>
        <v>1378880</v>
      </c>
      <c r="J30" s="205" t="s">
        <v>338</v>
      </c>
      <c r="K30" s="205" t="s">
        <v>339</v>
      </c>
    </row>
    <row r="31" spans="1:11" s="163" customFormat="1" ht="15" customHeight="1" x14ac:dyDescent="0.2">
      <c r="A31" s="523" t="s">
        <v>251</v>
      </c>
      <c r="B31" s="523"/>
      <c r="C31" s="523"/>
      <c r="D31" s="523"/>
      <c r="E31" s="206"/>
      <c r="F31" s="206"/>
      <c r="G31" s="206"/>
      <c r="H31" s="206"/>
      <c r="I31" s="207"/>
      <c r="J31" s="208"/>
      <c r="K31" s="208"/>
    </row>
    <row r="32" spans="1:11" s="136" customFormat="1" ht="15" customHeight="1" x14ac:dyDescent="0.2">
      <c r="A32" s="147">
        <v>5</v>
      </c>
      <c r="B32" s="96" t="s">
        <v>264</v>
      </c>
      <c r="C32" s="96"/>
      <c r="D32" s="97"/>
      <c r="E32" s="209"/>
      <c r="F32" s="209"/>
      <c r="G32" s="209"/>
      <c r="H32" s="209"/>
      <c r="I32" s="214"/>
      <c r="J32" s="211"/>
      <c r="K32" s="211"/>
    </row>
    <row r="33" spans="1:11" ht="15" customHeight="1" x14ac:dyDescent="0.2">
      <c r="A33" s="130">
        <v>5.0999999999999996</v>
      </c>
      <c r="B33" s="32" t="s">
        <v>265</v>
      </c>
      <c r="C33" s="142">
        <v>2</v>
      </c>
      <c r="D33" s="146" t="s">
        <v>6</v>
      </c>
      <c r="E33" s="170">
        <v>95000</v>
      </c>
      <c r="F33" s="170">
        <f t="shared" ref="F33" si="15">E33*C33</f>
        <v>190000</v>
      </c>
      <c r="G33" s="171">
        <v>5000</v>
      </c>
      <c r="H33" s="171">
        <f t="shared" ref="H33" si="16">G33*C33</f>
        <v>10000</v>
      </c>
      <c r="I33" s="171">
        <f t="shared" ref="I33" si="17">H33+F33</f>
        <v>200000</v>
      </c>
      <c r="J33" s="205" t="s">
        <v>327</v>
      </c>
      <c r="K33" s="205" t="s">
        <v>340</v>
      </c>
    </row>
    <row r="34" spans="1:11" s="163" customFormat="1" ht="15" customHeight="1" x14ac:dyDescent="0.2">
      <c r="A34" s="523" t="s">
        <v>251</v>
      </c>
      <c r="B34" s="523"/>
      <c r="C34" s="523"/>
      <c r="D34" s="523"/>
      <c r="E34" s="161"/>
      <c r="F34" s="161"/>
      <c r="G34" s="161"/>
      <c r="H34" s="161"/>
      <c r="I34" s="162"/>
      <c r="J34" s="161"/>
      <c r="K34" s="162"/>
    </row>
    <row r="35" spans="1:11" s="136" customFormat="1" ht="15" customHeight="1" x14ac:dyDescent="0.2">
      <c r="A35" s="147">
        <v>6</v>
      </c>
      <c r="B35" s="96" t="s">
        <v>266</v>
      </c>
      <c r="C35" s="96"/>
      <c r="D35" s="97"/>
      <c r="E35" s="151"/>
      <c r="F35" s="151"/>
      <c r="G35" s="151"/>
      <c r="H35" s="151"/>
      <c r="I35" s="164"/>
      <c r="J35" s="151"/>
      <c r="K35" s="164"/>
    </row>
    <row r="36" spans="1:11" s="136" customFormat="1" ht="15" customHeight="1" x14ac:dyDescent="0.2">
      <c r="A36" s="147">
        <v>6.1</v>
      </c>
      <c r="B36" s="149" t="s">
        <v>267</v>
      </c>
      <c r="C36" s="149"/>
      <c r="D36" s="150"/>
      <c r="E36" s="151"/>
      <c r="F36" s="151"/>
      <c r="G36" s="151"/>
      <c r="H36" s="151"/>
      <c r="I36" s="151"/>
      <c r="J36" s="151"/>
      <c r="K36" s="151"/>
    </row>
    <row r="37" spans="1:11" s="137" customFormat="1" ht="15" customHeight="1" x14ac:dyDescent="0.2">
      <c r="A37" s="152" t="s">
        <v>268</v>
      </c>
      <c r="B37" s="148" t="s">
        <v>258</v>
      </c>
      <c r="C37" s="142" t="s">
        <v>7</v>
      </c>
      <c r="D37" s="55" t="s">
        <v>4</v>
      </c>
      <c r="E37" s="216"/>
      <c r="F37" s="217" t="s">
        <v>35</v>
      </c>
      <c r="G37" s="217"/>
      <c r="H37" s="217" t="s">
        <v>35</v>
      </c>
      <c r="I37" s="217" t="s">
        <v>35</v>
      </c>
      <c r="J37" s="205" t="s">
        <v>341</v>
      </c>
      <c r="K37" s="205" t="s">
        <v>342</v>
      </c>
    </row>
    <row r="38" spans="1:11" s="137" customFormat="1" ht="15" customHeight="1" x14ac:dyDescent="0.2">
      <c r="A38" s="152" t="s">
        <v>269</v>
      </c>
      <c r="B38" s="148" t="s">
        <v>259</v>
      </c>
      <c r="C38" s="142">
        <v>11</v>
      </c>
      <c r="D38" s="55" t="s">
        <v>6</v>
      </c>
      <c r="E38" s="170">
        <v>9875</v>
      </c>
      <c r="F38" s="170">
        <f t="shared" ref="F38" si="18">E38*C38</f>
        <v>108625</v>
      </c>
      <c r="G38" s="171">
        <v>3000</v>
      </c>
      <c r="H38" s="171">
        <f t="shared" ref="H38" si="19">G38*C38</f>
        <v>33000</v>
      </c>
      <c r="I38" s="171">
        <f t="shared" ref="I38" si="20">H38+F38</f>
        <v>141625</v>
      </c>
      <c r="J38" s="205" t="s">
        <v>341</v>
      </c>
      <c r="K38" s="205" t="s">
        <v>342</v>
      </c>
    </row>
    <row r="39" spans="1:11" s="137" customFormat="1" ht="15" customHeight="1" x14ac:dyDescent="0.2">
      <c r="A39" s="152" t="s">
        <v>270</v>
      </c>
      <c r="B39" s="148" t="s">
        <v>295</v>
      </c>
      <c r="C39" s="142" t="s">
        <v>7</v>
      </c>
      <c r="D39" s="55" t="s">
        <v>4</v>
      </c>
      <c r="E39" s="216"/>
      <c r="F39" s="217" t="s">
        <v>35</v>
      </c>
      <c r="G39" s="217"/>
      <c r="H39" s="217" t="s">
        <v>35</v>
      </c>
      <c r="I39" s="217" t="s">
        <v>35</v>
      </c>
      <c r="J39" s="205" t="s">
        <v>341</v>
      </c>
      <c r="K39" s="205" t="s">
        <v>342</v>
      </c>
    </row>
    <row r="40" spans="1:11" s="136" customFormat="1" ht="15" customHeight="1" x14ac:dyDescent="0.2">
      <c r="A40" s="153">
        <v>6.2</v>
      </c>
      <c r="B40" s="149" t="s">
        <v>271</v>
      </c>
      <c r="C40" s="149"/>
      <c r="D40" s="150"/>
      <c r="E40" s="218"/>
      <c r="F40" s="218"/>
      <c r="G40" s="218"/>
      <c r="H40" s="218"/>
      <c r="I40" s="218"/>
      <c r="J40" s="205"/>
      <c r="K40" s="205"/>
    </row>
    <row r="41" spans="1:11" s="137" customFormat="1" ht="15" customHeight="1" x14ac:dyDescent="0.2">
      <c r="A41" s="152" t="s">
        <v>272</v>
      </c>
      <c r="B41" s="148" t="s">
        <v>258</v>
      </c>
      <c r="C41" s="142" t="s">
        <v>7</v>
      </c>
      <c r="D41" s="55" t="s">
        <v>4</v>
      </c>
      <c r="E41" s="216"/>
      <c r="F41" s="217" t="s">
        <v>35</v>
      </c>
      <c r="G41" s="217"/>
      <c r="H41" s="217" t="s">
        <v>35</v>
      </c>
      <c r="I41" s="217" t="s">
        <v>35</v>
      </c>
      <c r="J41" s="205" t="s">
        <v>341</v>
      </c>
      <c r="K41" s="205" t="s">
        <v>342</v>
      </c>
    </row>
    <row r="42" spans="1:11" s="137" customFormat="1" ht="15" customHeight="1" x14ac:dyDescent="0.2">
      <c r="A42" s="152" t="s">
        <v>273</v>
      </c>
      <c r="B42" s="148" t="s">
        <v>259</v>
      </c>
      <c r="C42" s="142">
        <v>7</v>
      </c>
      <c r="D42" s="55" t="s">
        <v>6</v>
      </c>
      <c r="E42" s="170">
        <v>12250</v>
      </c>
      <c r="F42" s="170">
        <f t="shared" ref="F42" si="21">E42*C42</f>
        <v>85750</v>
      </c>
      <c r="G42" s="171">
        <v>3000</v>
      </c>
      <c r="H42" s="171">
        <f t="shared" ref="H42" si="22">G42*C42</f>
        <v>21000</v>
      </c>
      <c r="I42" s="171">
        <f t="shared" ref="I42" si="23">H42+F42</f>
        <v>106750</v>
      </c>
      <c r="J42" s="205" t="s">
        <v>341</v>
      </c>
      <c r="K42" s="205" t="s">
        <v>342</v>
      </c>
    </row>
    <row r="43" spans="1:11" s="136" customFormat="1" ht="15" customHeight="1" x14ac:dyDescent="0.2">
      <c r="A43" s="152" t="s">
        <v>274</v>
      </c>
      <c r="B43" s="148" t="s">
        <v>295</v>
      </c>
      <c r="C43" s="142" t="s">
        <v>7</v>
      </c>
      <c r="D43" s="55" t="s">
        <v>4</v>
      </c>
      <c r="E43" s="216"/>
      <c r="F43" s="217" t="s">
        <v>35</v>
      </c>
      <c r="G43" s="217"/>
      <c r="H43" s="217" t="s">
        <v>35</v>
      </c>
      <c r="I43" s="217" t="s">
        <v>35</v>
      </c>
      <c r="J43" s="205" t="s">
        <v>341</v>
      </c>
      <c r="K43" s="205" t="s">
        <v>342</v>
      </c>
    </row>
    <row r="44" spans="1:11" s="136" customFormat="1" ht="15" customHeight="1" x14ac:dyDescent="0.2">
      <c r="A44" s="154">
        <v>6.3</v>
      </c>
      <c r="B44" s="149" t="s">
        <v>275</v>
      </c>
      <c r="C44" s="149"/>
      <c r="D44" s="150"/>
      <c r="E44" s="218"/>
      <c r="F44" s="218"/>
      <c r="G44" s="218"/>
      <c r="H44" s="218"/>
      <c r="I44" s="218"/>
      <c r="J44" s="205"/>
      <c r="K44" s="205"/>
    </row>
    <row r="45" spans="1:11" s="136" customFormat="1" ht="15" customHeight="1" x14ac:dyDescent="0.2">
      <c r="A45" s="152" t="s">
        <v>110</v>
      </c>
      <c r="B45" s="148" t="s">
        <v>261</v>
      </c>
      <c r="C45" s="142">
        <v>20</v>
      </c>
      <c r="D45" s="55" t="s">
        <v>6</v>
      </c>
      <c r="E45" s="170">
        <v>5820</v>
      </c>
      <c r="F45" s="170">
        <f t="shared" ref="F45:F48" si="24">E45*C45</f>
        <v>116400</v>
      </c>
      <c r="G45" s="171">
        <v>1500</v>
      </c>
      <c r="H45" s="171">
        <f t="shared" ref="H45:H48" si="25">G45*C45</f>
        <v>30000</v>
      </c>
      <c r="I45" s="171">
        <f t="shared" ref="I45:I48" si="26">H45+F45</f>
        <v>146400</v>
      </c>
      <c r="J45" s="205" t="s">
        <v>341</v>
      </c>
      <c r="K45" s="205" t="s">
        <v>342</v>
      </c>
    </row>
    <row r="46" spans="1:11" s="137" customFormat="1" ht="15" customHeight="1" x14ac:dyDescent="0.2">
      <c r="A46" s="152" t="s">
        <v>111</v>
      </c>
      <c r="B46" s="148" t="s">
        <v>296</v>
      </c>
      <c r="C46" s="142">
        <v>34</v>
      </c>
      <c r="D46" s="55" t="s">
        <v>6</v>
      </c>
      <c r="E46" s="170">
        <v>5300</v>
      </c>
      <c r="F46" s="170">
        <f t="shared" si="24"/>
        <v>180200</v>
      </c>
      <c r="G46" s="171">
        <v>1500</v>
      </c>
      <c r="H46" s="171">
        <f t="shared" si="25"/>
        <v>51000</v>
      </c>
      <c r="I46" s="171">
        <f t="shared" si="26"/>
        <v>231200</v>
      </c>
      <c r="J46" s="205" t="s">
        <v>341</v>
      </c>
      <c r="K46" s="205" t="s">
        <v>342</v>
      </c>
    </row>
    <row r="47" spans="1:11" s="137" customFormat="1" ht="15" customHeight="1" x14ac:dyDescent="0.2">
      <c r="A47" s="152" t="s">
        <v>112</v>
      </c>
      <c r="B47" s="148" t="s">
        <v>262</v>
      </c>
      <c r="C47" s="142">
        <v>10</v>
      </c>
      <c r="D47" s="55" t="s">
        <v>6</v>
      </c>
      <c r="E47" s="170">
        <v>5200</v>
      </c>
      <c r="F47" s="170">
        <f t="shared" si="24"/>
        <v>52000</v>
      </c>
      <c r="G47" s="171">
        <v>1500</v>
      </c>
      <c r="H47" s="171">
        <f t="shared" si="25"/>
        <v>15000</v>
      </c>
      <c r="I47" s="171">
        <f t="shared" si="26"/>
        <v>67000</v>
      </c>
      <c r="J47" s="205" t="s">
        <v>341</v>
      </c>
      <c r="K47" s="205" t="s">
        <v>342</v>
      </c>
    </row>
    <row r="48" spans="1:11" s="137" customFormat="1" ht="15" customHeight="1" x14ac:dyDescent="0.2">
      <c r="A48" s="152" t="s">
        <v>113</v>
      </c>
      <c r="B48" s="148" t="s">
        <v>263</v>
      </c>
      <c r="C48" s="142">
        <v>66</v>
      </c>
      <c r="D48" s="55" t="s">
        <v>6</v>
      </c>
      <c r="E48" s="170">
        <v>4800</v>
      </c>
      <c r="F48" s="170">
        <f t="shared" si="24"/>
        <v>316800</v>
      </c>
      <c r="G48" s="171">
        <v>1500</v>
      </c>
      <c r="H48" s="171">
        <f t="shared" si="25"/>
        <v>99000</v>
      </c>
      <c r="I48" s="171">
        <f t="shared" si="26"/>
        <v>415800</v>
      </c>
      <c r="J48" s="205" t="s">
        <v>341</v>
      </c>
      <c r="K48" s="205" t="s">
        <v>342</v>
      </c>
    </row>
    <row r="49" spans="1:11" s="163" customFormat="1" ht="15" customHeight="1" x14ac:dyDescent="0.2">
      <c r="A49" s="523" t="s">
        <v>251</v>
      </c>
      <c r="B49" s="523"/>
      <c r="C49" s="523"/>
      <c r="D49" s="523"/>
      <c r="E49" s="161"/>
      <c r="F49" s="161"/>
      <c r="G49" s="161"/>
      <c r="H49" s="161"/>
      <c r="I49" s="162"/>
      <c r="J49" s="161"/>
      <c r="K49" s="162"/>
    </row>
    <row r="50" spans="1:11" s="168" customFormat="1" ht="15" customHeight="1" x14ac:dyDescent="0.2">
      <c r="A50" s="165">
        <v>7</v>
      </c>
      <c r="B50" s="166" t="s">
        <v>276</v>
      </c>
      <c r="C50" s="166"/>
      <c r="D50" s="167"/>
      <c r="E50" s="167"/>
      <c r="F50" s="167"/>
      <c r="G50" s="167"/>
      <c r="H50" s="167"/>
      <c r="I50" s="167"/>
      <c r="J50" s="167"/>
      <c r="K50" s="167"/>
    </row>
    <row r="51" spans="1:11" s="137" customFormat="1" ht="15" customHeight="1" x14ac:dyDescent="0.2">
      <c r="A51" s="131">
        <v>7.1</v>
      </c>
      <c r="B51" s="132" t="s">
        <v>277</v>
      </c>
      <c r="C51" s="155">
        <v>1</v>
      </c>
      <c r="D51" s="146" t="s">
        <v>18</v>
      </c>
      <c r="E51" s="170">
        <v>0</v>
      </c>
      <c r="F51" s="170">
        <f t="shared" ref="F51" si="27">E51*C51</f>
        <v>0</v>
      </c>
      <c r="G51" s="171">
        <v>25000</v>
      </c>
      <c r="H51" s="171">
        <f t="shared" ref="H51" si="28">G51*C51</f>
        <v>25000</v>
      </c>
      <c r="I51" s="171">
        <f t="shared" ref="I51" si="29">H51+F51</f>
        <v>25000</v>
      </c>
      <c r="J51" s="219"/>
      <c r="K51" s="219"/>
    </row>
    <row r="52" spans="1:11" s="135" customFormat="1" ht="15" customHeight="1" x14ac:dyDescent="0.2">
      <c r="A52" s="523" t="s">
        <v>251</v>
      </c>
      <c r="B52" s="523"/>
      <c r="C52" s="523"/>
      <c r="D52" s="523"/>
      <c r="E52" s="220"/>
      <c r="F52" s="220"/>
      <c r="G52" s="220"/>
      <c r="H52" s="220"/>
      <c r="I52" s="221"/>
      <c r="J52" s="222"/>
      <c r="K52" s="222"/>
    </row>
    <row r="53" spans="1:11" s="136" customFormat="1" ht="15" customHeight="1" x14ac:dyDescent="0.2">
      <c r="A53" s="147">
        <v>8</v>
      </c>
      <c r="B53" s="96" t="s">
        <v>278</v>
      </c>
      <c r="C53" s="96"/>
      <c r="D53" s="169"/>
      <c r="E53" s="218"/>
      <c r="F53" s="218"/>
      <c r="G53" s="209"/>
      <c r="H53" s="209"/>
      <c r="I53" s="214"/>
      <c r="J53" s="211"/>
      <c r="K53" s="211"/>
    </row>
    <row r="54" spans="1:11" s="136" customFormat="1" ht="15" customHeight="1" x14ac:dyDescent="0.2">
      <c r="A54" s="130">
        <v>8.1</v>
      </c>
      <c r="B54" s="34" t="s">
        <v>279</v>
      </c>
      <c r="C54" s="142">
        <v>1</v>
      </c>
      <c r="D54" s="146" t="s">
        <v>18</v>
      </c>
      <c r="E54" s="170">
        <v>200000</v>
      </c>
      <c r="F54" s="170">
        <f t="shared" ref="F54" si="30">E54*C54</f>
        <v>200000</v>
      </c>
      <c r="G54" s="171">
        <v>35000</v>
      </c>
      <c r="H54" s="171">
        <f t="shared" ref="H54" si="31">G54*C54</f>
        <v>35000</v>
      </c>
      <c r="I54" s="171">
        <f t="shared" ref="I54" si="32">H54+F54</f>
        <v>235000</v>
      </c>
      <c r="J54" s="196" t="s">
        <v>300</v>
      </c>
      <c r="K54" s="196" t="s">
        <v>334</v>
      </c>
    </row>
    <row r="55" spans="1:11" ht="15" customHeight="1" x14ac:dyDescent="0.2">
      <c r="A55" s="523" t="s">
        <v>251</v>
      </c>
      <c r="B55" s="523"/>
      <c r="C55" s="523"/>
      <c r="D55" s="523"/>
      <c r="E55" s="223"/>
      <c r="F55" s="223"/>
      <c r="G55" s="223"/>
      <c r="H55" s="223"/>
      <c r="I55" s="224"/>
      <c r="J55" s="225"/>
      <c r="K55" s="225"/>
    </row>
    <row r="56" spans="1:11" s="136" customFormat="1" ht="15" customHeight="1" x14ac:dyDescent="0.2">
      <c r="A56" s="147">
        <v>9</v>
      </c>
      <c r="B56" s="96" t="s">
        <v>280</v>
      </c>
      <c r="C56" s="96"/>
      <c r="D56" s="98"/>
      <c r="E56" s="212"/>
      <c r="F56" s="213"/>
      <c r="G56" s="213"/>
      <c r="H56" s="213"/>
      <c r="I56" s="214"/>
      <c r="J56" s="215"/>
      <c r="K56" s="215"/>
    </row>
    <row r="57" spans="1:11" s="135" customFormat="1" ht="15" customHeight="1" x14ac:dyDescent="0.2">
      <c r="A57" s="130">
        <v>9.1</v>
      </c>
      <c r="B57" s="32" t="s">
        <v>281</v>
      </c>
      <c r="C57" s="142">
        <v>1</v>
      </c>
      <c r="D57" s="33" t="s">
        <v>18</v>
      </c>
      <c r="E57" s="170">
        <v>375000</v>
      </c>
      <c r="F57" s="170">
        <f t="shared" ref="F57" si="33">E57*C57</f>
        <v>375000</v>
      </c>
      <c r="G57" s="171">
        <v>55000</v>
      </c>
      <c r="H57" s="171">
        <f t="shared" ref="H57" si="34">G57*C57</f>
        <v>55000</v>
      </c>
      <c r="I57" s="171">
        <f t="shared" ref="I57" si="35">H57+F57</f>
        <v>430000</v>
      </c>
      <c r="J57" s="205" t="s">
        <v>338</v>
      </c>
      <c r="K57" s="205" t="s">
        <v>342</v>
      </c>
    </row>
    <row r="58" spans="1:11" s="163" customFormat="1" ht="15" customHeight="1" x14ac:dyDescent="0.2">
      <c r="A58" s="523" t="s">
        <v>251</v>
      </c>
      <c r="B58" s="523"/>
      <c r="C58" s="523"/>
      <c r="D58" s="523"/>
      <c r="E58" s="206"/>
      <c r="F58" s="206"/>
      <c r="G58" s="206"/>
      <c r="H58" s="206"/>
      <c r="I58" s="207"/>
      <c r="J58" s="208"/>
      <c r="K58" s="208"/>
    </row>
    <row r="59" spans="1:11" s="136" customFormat="1" ht="15" customHeight="1" x14ac:dyDescent="0.2">
      <c r="A59" s="147">
        <v>10</v>
      </c>
      <c r="B59" s="96" t="s">
        <v>239</v>
      </c>
      <c r="C59" s="96"/>
      <c r="D59" s="98"/>
      <c r="E59" s="212"/>
      <c r="F59" s="212"/>
      <c r="G59" s="213"/>
      <c r="H59" s="213"/>
      <c r="I59" s="214"/>
      <c r="J59" s="215"/>
      <c r="K59" s="215"/>
    </row>
    <row r="60" spans="1:11" s="135" customFormat="1" ht="15" customHeight="1" x14ac:dyDescent="0.2">
      <c r="A60" s="130">
        <v>10.1</v>
      </c>
      <c r="B60" s="32" t="s">
        <v>282</v>
      </c>
      <c r="C60" s="142">
        <v>1</v>
      </c>
      <c r="D60" s="33" t="s">
        <v>18</v>
      </c>
      <c r="E60" s="170"/>
      <c r="F60" s="170">
        <f t="shared" ref="F60:F63" si="36">E60*C60</f>
        <v>0</v>
      </c>
      <c r="G60" s="171">
        <v>50000</v>
      </c>
      <c r="H60" s="171">
        <f t="shared" ref="H60:H63" si="37">G60*C60</f>
        <v>50000</v>
      </c>
      <c r="I60" s="171">
        <f t="shared" ref="I60:I63" si="38">H60+F60</f>
        <v>50000</v>
      </c>
      <c r="J60" s="205"/>
      <c r="K60" s="205"/>
    </row>
    <row r="61" spans="1:11" s="135" customFormat="1" ht="15" customHeight="1" x14ac:dyDescent="0.2">
      <c r="A61" s="130">
        <v>10.199999999999999</v>
      </c>
      <c r="B61" s="156" t="s">
        <v>283</v>
      </c>
      <c r="C61" s="142">
        <v>1</v>
      </c>
      <c r="D61" s="33" t="s">
        <v>18</v>
      </c>
      <c r="E61" s="170"/>
      <c r="F61" s="170">
        <f t="shared" si="36"/>
        <v>0</v>
      </c>
      <c r="G61" s="171">
        <v>25000</v>
      </c>
      <c r="H61" s="171">
        <f t="shared" si="37"/>
        <v>25000</v>
      </c>
      <c r="I61" s="171">
        <f t="shared" si="38"/>
        <v>25000</v>
      </c>
      <c r="J61" s="205"/>
      <c r="K61" s="205"/>
    </row>
    <row r="62" spans="1:11" ht="25.5" customHeight="1" x14ac:dyDescent="0.2">
      <c r="A62" s="130">
        <v>10.3</v>
      </c>
      <c r="B62" s="76" t="s">
        <v>284</v>
      </c>
      <c r="C62" s="142">
        <v>1</v>
      </c>
      <c r="D62" s="33" t="s">
        <v>18</v>
      </c>
      <c r="E62" s="170">
        <v>100000</v>
      </c>
      <c r="F62" s="170">
        <f t="shared" si="36"/>
        <v>100000</v>
      </c>
      <c r="G62" s="171">
        <v>25000</v>
      </c>
      <c r="H62" s="171">
        <f t="shared" si="37"/>
        <v>25000</v>
      </c>
      <c r="I62" s="171">
        <f t="shared" si="38"/>
        <v>125000</v>
      </c>
      <c r="J62" s="205"/>
      <c r="K62" s="205"/>
    </row>
    <row r="63" spans="1:11" ht="15" customHeight="1" x14ac:dyDescent="0.2">
      <c r="A63" s="130">
        <v>10.4</v>
      </c>
      <c r="B63" s="32" t="s">
        <v>285</v>
      </c>
      <c r="C63" s="142">
        <v>1</v>
      </c>
      <c r="D63" s="33" t="s">
        <v>18</v>
      </c>
      <c r="E63" s="170">
        <v>25000</v>
      </c>
      <c r="F63" s="170">
        <f t="shared" si="36"/>
        <v>25000</v>
      </c>
      <c r="G63" s="171">
        <v>25000</v>
      </c>
      <c r="H63" s="171">
        <f t="shared" si="37"/>
        <v>25000</v>
      </c>
      <c r="I63" s="171">
        <f t="shared" si="38"/>
        <v>50000</v>
      </c>
      <c r="J63" s="205"/>
      <c r="K63" s="205"/>
    </row>
    <row r="64" spans="1:11" s="163" customFormat="1" ht="15" customHeight="1" x14ac:dyDescent="0.2">
      <c r="A64" s="523" t="s">
        <v>251</v>
      </c>
      <c r="B64" s="523"/>
      <c r="C64" s="523"/>
      <c r="D64" s="523"/>
      <c r="E64" s="161"/>
      <c r="F64" s="207">
        <f>SUM(F6:F63)</f>
        <v>7502745</v>
      </c>
      <c r="G64" s="161"/>
      <c r="H64" s="207">
        <f>SUM(H6:H63)</f>
        <v>1593460</v>
      </c>
      <c r="I64" s="207">
        <f>SUM(I6:I63)</f>
        <v>9096205</v>
      </c>
      <c r="J64" s="161"/>
      <c r="K64" s="162"/>
    </row>
    <row r="65" spans="5:7" x14ac:dyDescent="0.2">
      <c r="E65" s="139"/>
      <c r="F65" s="139"/>
      <c r="G65" s="139"/>
    </row>
    <row r="66" spans="5:7" x14ac:dyDescent="0.2">
      <c r="E66" s="139"/>
      <c r="F66" s="139"/>
      <c r="G66" s="139"/>
    </row>
    <row r="67" spans="5:7" x14ac:dyDescent="0.2">
      <c r="E67" s="139"/>
      <c r="F67" s="139"/>
      <c r="G67" s="139"/>
    </row>
    <row r="68" spans="5:7" x14ac:dyDescent="0.2">
      <c r="E68" s="139"/>
      <c r="F68" s="139"/>
      <c r="G68" s="139"/>
    </row>
    <row r="69" spans="5:7" x14ac:dyDescent="0.2">
      <c r="E69" s="139"/>
      <c r="F69" s="139"/>
      <c r="G69" s="139"/>
    </row>
    <row r="70" spans="5:7" x14ac:dyDescent="0.2">
      <c r="E70" s="139"/>
      <c r="F70" s="139"/>
      <c r="G70" s="139"/>
    </row>
    <row r="71" spans="5:7" x14ac:dyDescent="0.2">
      <c r="E71" s="139"/>
      <c r="F71" s="139"/>
      <c r="G71" s="139"/>
    </row>
    <row r="72" spans="5:7" x14ac:dyDescent="0.2">
      <c r="E72" s="139"/>
      <c r="F72" s="139"/>
      <c r="G72" s="139"/>
    </row>
    <row r="73" spans="5:7" x14ac:dyDescent="0.2">
      <c r="E73" s="139"/>
      <c r="F73" s="139"/>
      <c r="G73" s="139"/>
    </row>
    <row r="74" spans="5:7" x14ac:dyDescent="0.2">
      <c r="E74" s="139"/>
      <c r="F74" s="139"/>
      <c r="G74" s="139"/>
    </row>
    <row r="75" spans="5:7" x14ac:dyDescent="0.2">
      <c r="E75" s="139"/>
      <c r="F75" s="139"/>
      <c r="G75" s="139"/>
    </row>
    <row r="76" spans="5:7" x14ac:dyDescent="0.2">
      <c r="E76" s="139"/>
      <c r="F76" s="139"/>
      <c r="G76" s="139"/>
    </row>
    <row r="77" spans="5:7" x14ac:dyDescent="0.2">
      <c r="E77" s="139"/>
      <c r="F77" s="139"/>
      <c r="G77" s="139"/>
    </row>
    <row r="78" spans="5:7" x14ac:dyDescent="0.2">
      <c r="E78" s="139"/>
      <c r="F78" s="139"/>
      <c r="G78" s="139"/>
    </row>
    <row r="79" spans="5:7" x14ac:dyDescent="0.2">
      <c r="E79" s="139"/>
      <c r="F79" s="139"/>
      <c r="G79" s="139"/>
    </row>
    <row r="80" spans="5:7" x14ac:dyDescent="0.2">
      <c r="E80" s="139"/>
      <c r="F80" s="139"/>
      <c r="G80" s="139"/>
    </row>
    <row r="81" spans="5:7" x14ac:dyDescent="0.2">
      <c r="E81" s="139"/>
      <c r="F81" s="139"/>
      <c r="G81" s="139"/>
    </row>
    <row r="82" spans="5:7" x14ac:dyDescent="0.2">
      <c r="E82" s="139"/>
      <c r="F82" s="139"/>
      <c r="G82" s="139"/>
    </row>
    <row r="83" spans="5:7" x14ac:dyDescent="0.2">
      <c r="E83" s="139"/>
      <c r="F83" s="139"/>
      <c r="G83" s="139"/>
    </row>
    <row r="84" spans="5:7" x14ac:dyDescent="0.2">
      <c r="E84" s="139"/>
      <c r="F84" s="139"/>
      <c r="G84" s="139"/>
    </row>
    <row r="85" spans="5:7" x14ac:dyDescent="0.2">
      <c r="E85" s="139"/>
      <c r="F85" s="139"/>
      <c r="G85" s="139"/>
    </row>
    <row r="86" spans="5:7" x14ac:dyDescent="0.2">
      <c r="E86" s="139"/>
      <c r="F86" s="139"/>
      <c r="G86" s="139"/>
    </row>
    <row r="87" spans="5:7" x14ac:dyDescent="0.2">
      <c r="E87" s="139"/>
      <c r="F87" s="139"/>
      <c r="G87" s="139"/>
    </row>
    <row r="88" spans="5:7" x14ac:dyDescent="0.2">
      <c r="E88" s="139"/>
      <c r="F88" s="139"/>
      <c r="G88" s="139"/>
    </row>
    <row r="89" spans="5:7" x14ac:dyDescent="0.2">
      <c r="E89" s="139"/>
      <c r="F89" s="139"/>
      <c r="G89" s="139"/>
    </row>
    <row r="90" spans="5:7" x14ac:dyDescent="0.2">
      <c r="E90" s="139"/>
      <c r="F90" s="139"/>
      <c r="G90" s="139"/>
    </row>
    <row r="91" spans="5:7" x14ac:dyDescent="0.2">
      <c r="E91" s="139"/>
      <c r="F91" s="139"/>
      <c r="G91" s="139"/>
    </row>
    <row r="92" spans="5:7" x14ac:dyDescent="0.2">
      <c r="E92" s="139"/>
      <c r="F92" s="139"/>
      <c r="G92" s="139"/>
    </row>
    <row r="93" spans="5:7" x14ac:dyDescent="0.2">
      <c r="E93" s="139"/>
      <c r="F93" s="139"/>
      <c r="G93" s="139"/>
    </row>
    <row r="94" spans="5:7" x14ac:dyDescent="0.2">
      <c r="E94" s="139"/>
      <c r="F94" s="139"/>
      <c r="G94" s="139"/>
    </row>
    <row r="95" spans="5:7" x14ac:dyDescent="0.2">
      <c r="E95" s="139"/>
      <c r="F95" s="139"/>
      <c r="G95" s="139"/>
    </row>
    <row r="96" spans="5:7" x14ac:dyDescent="0.2">
      <c r="E96" s="139"/>
      <c r="F96" s="139"/>
      <c r="G96" s="139"/>
    </row>
    <row r="97" spans="5:7" x14ac:dyDescent="0.2">
      <c r="E97" s="139"/>
      <c r="F97" s="139"/>
      <c r="G97" s="139"/>
    </row>
    <row r="98" spans="5:7" x14ac:dyDescent="0.2">
      <c r="E98" s="139"/>
      <c r="F98" s="139"/>
      <c r="G98" s="139"/>
    </row>
    <row r="99" spans="5:7" x14ac:dyDescent="0.2">
      <c r="E99" s="139"/>
      <c r="F99" s="139"/>
      <c r="G99" s="139"/>
    </row>
    <row r="100" spans="5:7" x14ac:dyDescent="0.2">
      <c r="E100" s="139"/>
      <c r="F100" s="139"/>
      <c r="G100" s="139"/>
    </row>
    <row r="101" spans="5:7" x14ac:dyDescent="0.2">
      <c r="E101" s="139"/>
      <c r="F101" s="139"/>
      <c r="G101" s="139"/>
    </row>
    <row r="102" spans="5:7" x14ac:dyDescent="0.2">
      <c r="E102" s="139"/>
      <c r="F102" s="139"/>
      <c r="G102" s="139"/>
    </row>
    <row r="103" spans="5:7" x14ac:dyDescent="0.2">
      <c r="E103" s="139"/>
      <c r="F103" s="139"/>
      <c r="G103" s="139"/>
    </row>
    <row r="104" spans="5:7" x14ac:dyDescent="0.2">
      <c r="E104" s="139"/>
      <c r="F104" s="139"/>
      <c r="G104" s="139"/>
    </row>
    <row r="105" spans="5:7" x14ac:dyDescent="0.2">
      <c r="E105" s="139"/>
      <c r="F105" s="139"/>
      <c r="G105" s="139"/>
    </row>
    <row r="106" spans="5:7" x14ac:dyDescent="0.2">
      <c r="E106" s="139"/>
      <c r="F106" s="139"/>
      <c r="G106" s="139"/>
    </row>
    <row r="107" spans="5:7" x14ac:dyDescent="0.2">
      <c r="E107" s="139"/>
      <c r="F107" s="139"/>
      <c r="G107" s="139"/>
    </row>
    <row r="108" spans="5:7" x14ac:dyDescent="0.2">
      <c r="E108" s="139"/>
      <c r="F108" s="139"/>
      <c r="G108" s="139"/>
    </row>
    <row r="109" spans="5:7" x14ac:dyDescent="0.2">
      <c r="E109" s="139"/>
      <c r="F109" s="139"/>
      <c r="G109" s="139"/>
    </row>
    <row r="110" spans="5:7" x14ac:dyDescent="0.2">
      <c r="E110" s="139"/>
      <c r="F110" s="139"/>
      <c r="G110" s="139"/>
    </row>
    <row r="111" spans="5:7" x14ac:dyDescent="0.2">
      <c r="E111" s="139"/>
      <c r="F111" s="139"/>
      <c r="G111" s="139"/>
    </row>
    <row r="112" spans="5:7" x14ac:dyDescent="0.2">
      <c r="E112" s="139"/>
      <c r="F112" s="139"/>
      <c r="G112" s="139"/>
    </row>
    <row r="113" spans="5:7" x14ac:dyDescent="0.2">
      <c r="E113" s="139"/>
      <c r="F113" s="139"/>
      <c r="G113" s="139"/>
    </row>
    <row r="114" spans="5:7" x14ac:dyDescent="0.2">
      <c r="E114" s="139"/>
      <c r="F114" s="139"/>
      <c r="G114" s="139"/>
    </row>
    <row r="115" spans="5:7" x14ac:dyDescent="0.2">
      <c r="E115" s="139"/>
      <c r="F115" s="139"/>
      <c r="G115" s="139"/>
    </row>
    <row r="116" spans="5:7" x14ac:dyDescent="0.2">
      <c r="E116" s="139"/>
      <c r="F116" s="139"/>
      <c r="G116" s="139"/>
    </row>
    <row r="117" spans="5:7" x14ac:dyDescent="0.2">
      <c r="E117" s="139"/>
      <c r="F117" s="139"/>
      <c r="G117" s="139"/>
    </row>
    <row r="118" spans="5:7" x14ac:dyDescent="0.2">
      <c r="E118" s="139"/>
      <c r="F118" s="139"/>
      <c r="G118" s="139"/>
    </row>
    <row r="119" spans="5:7" x14ac:dyDescent="0.2">
      <c r="E119" s="139"/>
      <c r="F119" s="139"/>
      <c r="G119" s="139"/>
    </row>
    <row r="120" spans="5:7" x14ac:dyDescent="0.2">
      <c r="E120" s="139"/>
      <c r="F120" s="139"/>
      <c r="G120" s="139"/>
    </row>
    <row r="121" spans="5:7" x14ac:dyDescent="0.2">
      <c r="E121" s="139"/>
      <c r="F121" s="139"/>
      <c r="G121" s="139"/>
    </row>
    <row r="122" spans="5:7" x14ac:dyDescent="0.2">
      <c r="E122" s="139"/>
      <c r="F122" s="139"/>
      <c r="G122" s="139"/>
    </row>
    <row r="123" spans="5:7" x14ac:dyDescent="0.2">
      <c r="E123" s="139"/>
      <c r="F123" s="139"/>
      <c r="G123" s="139"/>
    </row>
    <row r="124" spans="5:7" x14ac:dyDescent="0.2">
      <c r="E124" s="139"/>
      <c r="F124" s="139"/>
      <c r="G124" s="139"/>
    </row>
    <row r="125" spans="5:7" x14ac:dyDescent="0.2">
      <c r="E125" s="139"/>
      <c r="F125" s="139"/>
      <c r="G125" s="139"/>
    </row>
    <row r="126" spans="5:7" x14ac:dyDescent="0.2">
      <c r="E126" s="139"/>
      <c r="F126" s="139"/>
      <c r="G126" s="139"/>
    </row>
    <row r="127" spans="5:7" x14ac:dyDescent="0.2">
      <c r="E127" s="139"/>
      <c r="F127" s="139"/>
      <c r="G127" s="139"/>
    </row>
    <row r="128" spans="5:7" x14ac:dyDescent="0.2">
      <c r="E128" s="139"/>
      <c r="F128" s="139"/>
      <c r="G128" s="139"/>
    </row>
    <row r="129" spans="5:7" x14ac:dyDescent="0.2">
      <c r="E129" s="139"/>
      <c r="F129" s="139"/>
      <c r="G129" s="139"/>
    </row>
    <row r="130" spans="5:7" x14ac:dyDescent="0.2">
      <c r="E130" s="139"/>
      <c r="F130" s="139"/>
      <c r="G130" s="139"/>
    </row>
    <row r="131" spans="5:7" x14ac:dyDescent="0.2">
      <c r="E131" s="139"/>
      <c r="F131" s="139"/>
      <c r="G131" s="139"/>
    </row>
    <row r="132" spans="5:7" x14ac:dyDescent="0.2">
      <c r="E132" s="139"/>
      <c r="F132" s="139"/>
      <c r="G132" s="139"/>
    </row>
    <row r="133" spans="5:7" x14ac:dyDescent="0.2">
      <c r="E133" s="139"/>
      <c r="F133" s="139"/>
      <c r="G133" s="139"/>
    </row>
    <row r="134" spans="5:7" x14ac:dyDescent="0.2">
      <c r="E134" s="139"/>
      <c r="F134" s="139"/>
      <c r="G134" s="139"/>
    </row>
    <row r="135" spans="5:7" x14ac:dyDescent="0.2">
      <c r="E135" s="139"/>
      <c r="F135" s="139"/>
      <c r="G135" s="139"/>
    </row>
    <row r="136" spans="5:7" x14ac:dyDescent="0.2">
      <c r="E136" s="139"/>
      <c r="F136" s="139"/>
      <c r="G136" s="139"/>
    </row>
    <row r="137" spans="5:7" x14ac:dyDescent="0.2">
      <c r="E137" s="139"/>
      <c r="F137" s="139"/>
      <c r="G137" s="139"/>
    </row>
    <row r="138" spans="5:7" x14ac:dyDescent="0.2">
      <c r="E138" s="139"/>
      <c r="F138" s="139"/>
      <c r="G138" s="139"/>
    </row>
    <row r="139" spans="5:7" x14ac:dyDescent="0.2">
      <c r="E139" s="139"/>
      <c r="F139" s="139"/>
      <c r="G139" s="139"/>
    </row>
  </sheetData>
  <mergeCells count="20"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874C-0F85-401E-BCED-E0621B72B66D}">
  <sheetPr>
    <pageSetUpPr fitToPage="1"/>
  </sheetPr>
  <dimension ref="A1:M223"/>
  <sheetViews>
    <sheetView showGridLines="0" topLeftCell="A194" zoomScaleNormal="100" zoomScaleSheetLayoutView="90" workbookViewId="0">
      <selection activeCell="H213" sqref="H213"/>
    </sheetView>
  </sheetViews>
  <sheetFormatPr defaultColWidth="9.140625" defaultRowHeight="15" x14ac:dyDescent="0.2"/>
  <cols>
    <col min="1" max="1" width="8.7109375" style="14" customWidth="1"/>
    <col min="2" max="2" width="20.7109375" style="5" customWidth="1"/>
    <col min="3" max="3" width="25.7109375" style="5" customWidth="1"/>
    <col min="4" max="4" width="56.28515625" style="5" customWidth="1"/>
    <col min="5" max="5" width="11.42578125" style="14" customWidth="1"/>
    <col min="6" max="6" width="5.7109375" style="14" customWidth="1"/>
    <col min="7" max="8" width="11.28515625" style="14" customWidth="1"/>
    <col min="9" max="10" width="11.28515625" style="16" customWidth="1"/>
    <col min="11" max="11" width="14.7109375" style="16" customWidth="1"/>
    <col min="12" max="13" width="11.28515625" style="16" customWidth="1"/>
    <col min="14" max="255" width="9.140625" style="5"/>
    <col min="256" max="256" width="8.7109375" style="5" customWidth="1"/>
    <col min="257" max="257" width="20.7109375" style="5" customWidth="1"/>
    <col min="258" max="258" width="25.7109375" style="5" customWidth="1"/>
    <col min="259" max="259" width="56.28515625" style="5" customWidth="1"/>
    <col min="260" max="260" width="11.42578125" style="5" customWidth="1"/>
    <col min="261" max="261" width="5.7109375" style="5" customWidth="1"/>
    <col min="262" max="269" width="11.28515625" style="5" customWidth="1"/>
    <col min="270" max="511" width="9.140625" style="5"/>
    <col min="512" max="512" width="8.7109375" style="5" customWidth="1"/>
    <col min="513" max="513" width="20.7109375" style="5" customWidth="1"/>
    <col min="514" max="514" width="25.7109375" style="5" customWidth="1"/>
    <col min="515" max="515" width="56.28515625" style="5" customWidth="1"/>
    <col min="516" max="516" width="11.42578125" style="5" customWidth="1"/>
    <col min="517" max="517" width="5.7109375" style="5" customWidth="1"/>
    <col min="518" max="525" width="11.28515625" style="5" customWidth="1"/>
    <col min="526" max="767" width="9.140625" style="5"/>
    <col min="768" max="768" width="8.7109375" style="5" customWidth="1"/>
    <col min="769" max="769" width="20.7109375" style="5" customWidth="1"/>
    <col min="770" max="770" width="25.7109375" style="5" customWidth="1"/>
    <col min="771" max="771" width="56.28515625" style="5" customWidth="1"/>
    <col min="772" max="772" width="11.42578125" style="5" customWidth="1"/>
    <col min="773" max="773" width="5.7109375" style="5" customWidth="1"/>
    <col min="774" max="781" width="11.28515625" style="5" customWidth="1"/>
    <col min="782" max="1023" width="9.140625" style="5"/>
    <col min="1024" max="1024" width="8.7109375" style="5" customWidth="1"/>
    <col min="1025" max="1025" width="20.7109375" style="5" customWidth="1"/>
    <col min="1026" max="1026" width="25.7109375" style="5" customWidth="1"/>
    <col min="1027" max="1027" width="56.28515625" style="5" customWidth="1"/>
    <col min="1028" max="1028" width="11.42578125" style="5" customWidth="1"/>
    <col min="1029" max="1029" width="5.7109375" style="5" customWidth="1"/>
    <col min="1030" max="1037" width="11.28515625" style="5" customWidth="1"/>
    <col min="1038" max="1279" width="9.140625" style="5"/>
    <col min="1280" max="1280" width="8.7109375" style="5" customWidth="1"/>
    <col min="1281" max="1281" width="20.7109375" style="5" customWidth="1"/>
    <col min="1282" max="1282" width="25.7109375" style="5" customWidth="1"/>
    <col min="1283" max="1283" width="56.28515625" style="5" customWidth="1"/>
    <col min="1284" max="1284" width="11.42578125" style="5" customWidth="1"/>
    <col min="1285" max="1285" width="5.7109375" style="5" customWidth="1"/>
    <col min="1286" max="1293" width="11.28515625" style="5" customWidth="1"/>
    <col min="1294" max="1535" width="9.140625" style="5"/>
    <col min="1536" max="1536" width="8.7109375" style="5" customWidth="1"/>
    <col min="1537" max="1537" width="20.7109375" style="5" customWidth="1"/>
    <col min="1538" max="1538" width="25.7109375" style="5" customWidth="1"/>
    <col min="1539" max="1539" width="56.28515625" style="5" customWidth="1"/>
    <col min="1540" max="1540" width="11.42578125" style="5" customWidth="1"/>
    <col min="1541" max="1541" width="5.7109375" style="5" customWidth="1"/>
    <col min="1542" max="1549" width="11.28515625" style="5" customWidth="1"/>
    <col min="1550" max="1791" width="9.140625" style="5"/>
    <col min="1792" max="1792" width="8.7109375" style="5" customWidth="1"/>
    <col min="1793" max="1793" width="20.7109375" style="5" customWidth="1"/>
    <col min="1794" max="1794" width="25.7109375" style="5" customWidth="1"/>
    <col min="1795" max="1795" width="56.28515625" style="5" customWidth="1"/>
    <col min="1796" max="1796" width="11.42578125" style="5" customWidth="1"/>
    <col min="1797" max="1797" width="5.7109375" style="5" customWidth="1"/>
    <col min="1798" max="1805" width="11.28515625" style="5" customWidth="1"/>
    <col min="1806" max="2047" width="9.140625" style="5"/>
    <col min="2048" max="2048" width="8.7109375" style="5" customWidth="1"/>
    <col min="2049" max="2049" width="20.7109375" style="5" customWidth="1"/>
    <col min="2050" max="2050" width="25.7109375" style="5" customWidth="1"/>
    <col min="2051" max="2051" width="56.28515625" style="5" customWidth="1"/>
    <col min="2052" max="2052" width="11.42578125" style="5" customWidth="1"/>
    <col min="2053" max="2053" width="5.7109375" style="5" customWidth="1"/>
    <col min="2054" max="2061" width="11.28515625" style="5" customWidth="1"/>
    <col min="2062" max="2303" width="9.140625" style="5"/>
    <col min="2304" max="2304" width="8.7109375" style="5" customWidth="1"/>
    <col min="2305" max="2305" width="20.7109375" style="5" customWidth="1"/>
    <col min="2306" max="2306" width="25.7109375" style="5" customWidth="1"/>
    <col min="2307" max="2307" width="56.28515625" style="5" customWidth="1"/>
    <col min="2308" max="2308" width="11.42578125" style="5" customWidth="1"/>
    <col min="2309" max="2309" width="5.7109375" style="5" customWidth="1"/>
    <col min="2310" max="2317" width="11.28515625" style="5" customWidth="1"/>
    <col min="2318" max="2559" width="9.140625" style="5"/>
    <col min="2560" max="2560" width="8.7109375" style="5" customWidth="1"/>
    <col min="2561" max="2561" width="20.7109375" style="5" customWidth="1"/>
    <col min="2562" max="2562" width="25.7109375" style="5" customWidth="1"/>
    <col min="2563" max="2563" width="56.28515625" style="5" customWidth="1"/>
    <col min="2564" max="2564" width="11.42578125" style="5" customWidth="1"/>
    <col min="2565" max="2565" width="5.7109375" style="5" customWidth="1"/>
    <col min="2566" max="2573" width="11.28515625" style="5" customWidth="1"/>
    <col min="2574" max="2815" width="9.140625" style="5"/>
    <col min="2816" max="2816" width="8.7109375" style="5" customWidth="1"/>
    <col min="2817" max="2817" width="20.7109375" style="5" customWidth="1"/>
    <col min="2818" max="2818" width="25.7109375" style="5" customWidth="1"/>
    <col min="2819" max="2819" width="56.28515625" style="5" customWidth="1"/>
    <col min="2820" max="2820" width="11.42578125" style="5" customWidth="1"/>
    <col min="2821" max="2821" width="5.7109375" style="5" customWidth="1"/>
    <col min="2822" max="2829" width="11.28515625" style="5" customWidth="1"/>
    <col min="2830" max="3071" width="9.140625" style="5"/>
    <col min="3072" max="3072" width="8.7109375" style="5" customWidth="1"/>
    <col min="3073" max="3073" width="20.7109375" style="5" customWidth="1"/>
    <col min="3074" max="3074" width="25.7109375" style="5" customWidth="1"/>
    <col min="3075" max="3075" width="56.28515625" style="5" customWidth="1"/>
    <col min="3076" max="3076" width="11.42578125" style="5" customWidth="1"/>
    <col min="3077" max="3077" width="5.7109375" style="5" customWidth="1"/>
    <col min="3078" max="3085" width="11.28515625" style="5" customWidth="1"/>
    <col min="3086" max="3327" width="9.140625" style="5"/>
    <col min="3328" max="3328" width="8.7109375" style="5" customWidth="1"/>
    <col min="3329" max="3329" width="20.7109375" style="5" customWidth="1"/>
    <col min="3330" max="3330" width="25.7109375" style="5" customWidth="1"/>
    <col min="3331" max="3331" width="56.28515625" style="5" customWidth="1"/>
    <col min="3332" max="3332" width="11.42578125" style="5" customWidth="1"/>
    <col min="3333" max="3333" width="5.7109375" style="5" customWidth="1"/>
    <col min="3334" max="3341" width="11.28515625" style="5" customWidth="1"/>
    <col min="3342" max="3583" width="9.140625" style="5"/>
    <col min="3584" max="3584" width="8.7109375" style="5" customWidth="1"/>
    <col min="3585" max="3585" width="20.7109375" style="5" customWidth="1"/>
    <col min="3586" max="3586" width="25.7109375" style="5" customWidth="1"/>
    <col min="3587" max="3587" width="56.28515625" style="5" customWidth="1"/>
    <col min="3588" max="3588" width="11.42578125" style="5" customWidth="1"/>
    <col min="3589" max="3589" width="5.7109375" style="5" customWidth="1"/>
    <col min="3590" max="3597" width="11.28515625" style="5" customWidth="1"/>
    <col min="3598" max="3839" width="9.140625" style="5"/>
    <col min="3840" max="3840" width="8.7109375" style="5" customWidth="1"/>
    <col min="3841" max="3841" width="20.7109375" style="5" customWidth="1"/>
    <col min="3842" max="3842" width="25.7109375" style="5" customWidth="1"/>
    <col min="3843" max="3843" width="56.28515625" style="5" customWidth="1"/>
    <col min="3844" max="3844" width="11.42578125" style="5" customWidth="1"/>
    <col min="3845" max="3845" width="5.7109375" style="5" customWidth="1"/>
    <col min="3846" max="3853" width="11.28515625" style="5" customWidth="1"/>
    <col min="3854" max="4095" width="9.140625" style="5"/>
    <col min="4096" max="4096" width="8.7109375" style="5" customWidth="1"/>
    <col min="4097" max="4097" width="20.7109375" style="5" customWidth="1"/>
    <col min="4098" max="4098" width="25.7109375" style="5" customWidth="1"/>
    <col min="4099" max="4099" width="56.28515625" style="5" customWidth="1"/>
    <col min="4100" max="4100" width="11.42578125" style="5" customWidth="1"/>
    <col min="4101" max="4101" width="5.7109375" style="5" customWidth="1"/>
    <col min="4102" max="4109" width="11.28515625" style="5" customWidth="1"/>
    <col min="4110" max="4351" width="9.140625" style="5"/>
    <col min="4352" max="4352" width="8.7109375" style="5" customWidth="1"/>
    <col min="4353" max="4353" width="20.7109375" style="5" customWidth="1"/>
    <col min="4354" max="4354" width="25.7109375" style="5" customWidth="1"/>
    <col min="4355" max="4355" width="56.28515625" style="5" customWidth="1"/>
    <col min="4356" max="4356" width="11.42578125" style="5" customWidth="1"/>
    <col min="4357" max="4357" width="5.7109375" style="5" customWidth="1"/>
    <col min="4358" max="4365" width="11.28515625" style="5" customWidth="1"/>
    <col min="4366" max="4607" width="9.140625" style="5"/>
    <col min="4608" max="4608" width="8.7109375" style="5" customWidth="1"/>
    <col min="4609" max="4609" width="20.7109375" style="5" customWidth="1"/>
    <col min="4610" max="4610" width="25.7109375" style="5" customWidth="1"/>
    <col min="4611" max="4611" width="56.28515625" style="5" customWidth="1"/>
    <col min="4612" max="4612" width="11.42578125" style="5" customWidth="1"/>
    <col min="4613" max="4613" width="5.7109375" style="5" customWidth="1"/>
    <col min="4614" max="4621" width="11.28515625" style="5" customWidth="1"/>
    <col min="4622" max="4863" width="9.140625" style="5"/>
    <col min="4864" max="4864" width="8.7109375" style="5" customWidth="1"/>
    <col min="4865" max="4865" width="20.7109375" style="5" customWidth="1"/>
    <col min="4866" max="4866" width="25.7109375" style="5" customWidth="1"/>
    <col min="4867" max="4867" width="56.28515625" style="5" customWidth="1"/>
    <col min="4868" max="4868" width="11.42578125" style="5" customWidth="1"/>
    <col min="4869" max="4869" width="5.7109375" style="5" customWidth="1"/>
    <col min="4870" max="4877" width="11.28515625" style="5" customWidth="1"/>
    <col min="4878" max="5119" width="9.140625" style="5"/>
    <col min="5120" max="5120" width="8.7109375" style="5" customWidth="1"/>
    <col min="5121" max="5121" width="20.7109375" style="5" customWidth="1"/>
    <col min="5122" max="5122" width="25.7109375" style="5" customWidth="1"/>
    <col min="5123" max="5123" width="56.28515625" style="5" customWidth="1"/>
    <col min="5124" max="5124" width="11.42578125" style="5" customWidth="1"/>
    <col min="5125" max="5125" width="5.7109375" style="5" customWidth="1"/>
    <col min="5126" max="5133" width="11.28515625" style="5" customWidth="1"/>
    <col min="5134" max="5375" width="9.140625" style="5"/>
    <col min="5376" max="5376" width="8.7109375" style="5" customWidth="1"/>
    <col min="5377" max="5377" width="20.7109375" style="5" customWidth="1"/>
    <col min="5378" max="5378" width="25.7109375" style="5" customWidth="1"/>
    <col min="5379" max="5379" width="56.28515625" style="5" customWidth="1"/>
    <col min="5380" max="5380" width="11.42578125" style="5" customWidth="1"/>
    <col min="5381" max="5381" width="5.7109375" style="5" customWidth="1"/>
    <col min="5382" max="5389" width="11.28515625" style="5" customWidth="1"/>
    <col min="5390" max="5631" width="9.140625" style="5"/>
    <col min="5632" max="5632" width="8.7109375" style="5" customWidth="1"/>
    <col min="5633" max="5633" width="20.7109375" style="5" customWidth="1"/>
    <col min="5634" max="5634" width="25.7109375" style="5" customWidth="1"/>
    <col min="5635" max="5635" width="56.28515625" style="5" customWidth="1"/>
    <col min="5636" max="5636" width="11.42578125" style="5" customWidth="1"/>
    <col min="5637" max="5637" width="5.7109375" style="5" customWidth="1"/>
    <col min="5638" max="5645" width="11.28515625" style="5" customWidth="1"/>
    <col min="5646" max="5887" width="9.140625" style="5"/>
    <col min="5888" max="5888" width="8.7109375" style="5" customWidth="1"/>
    <col min="5889" max="5889" width="20.7109375" style="5" customWidth="1"/>
    <col min="5890" max="5890" width="25.7109375" style="5" customWidth="1"/>
    <col min="5891" max="5891" width="56.28515625" style="5" customWidth="1"/>
    <col min="5892" max="5892" width="11.42578125" style="5" customWidth="1"/>
    <col min="5893" max="5893" width="5.7109375" style="5" customWidth="1"/>
    <col min="5894" max="5901" width="11.28515625" style="5" customWidth="1"/>
    <col min="5902" max="6143" width="9.140625" style="5"/>
    <col min="6144" max="6144" width="8.7109375" style="5" customWidth="1"/>
    <col min="6145" max="6145" width="20.7109375" style="5" customWidth="1"/>
    <col min="6146" max="6146" width="25.7109375" style="5" customWidth="1"/>
    <col min="6147" max="6147" width="56.28515625" style="5" customWidth="1"/>
    <col min="6148" max="6148" width="11.42578125" style="5" customWidth="1"/>
    <col min="6149" max="6149" width="5.7109375" style="5" customWidth="1"/>
    <col min="6150" max="6157" width="11.28515625" style="5" customWidth="1"/>
    <col min="6158" max="6399" width="9.140625" style="5"/>
    <col min="6400" max="6400" width="8.7109375" style="5" customWidth="1"/>
    <col min="6401" max="6401" width="20.7109375" style="5" customWidth="1"/>
    <col min="6402" max="6402" width="25.7109375" style="5" customWidth="1"/>
    <col min="6403" max="6403" width="56.28515625" style="5" customWidth="1"/>
    <col min="6404" max="6404" width="11.42578125" style="5" customWidth="1"/>
    <col min="6405" max="6405" width="5.7109375" style="5" customWidth="1"/>
    <col min="6406" max="6413" width="11.28515625" style="5" customWidth="1"/>
    <col min="6414" max="6655" width="9.140625" style="5"/>
    <col min="6656" max="6656" width="8.7109375" style="5" customWidth="1"/>
    <col min="6657" max="6657" width="20.7109375" style="5" customWidth="1"/>
    <col min="6658" max="6658" width="25.7109375" style="5" customWidth="1"/>
    <col min="6659" max="6659" width="56.28515625" style="5" customWidth="1"/>
    <col min="6660" max="6660" width="11.42578125" style="5" customWidth="1"/>
    <col min="6661" max="6661" width="5.7109375" style="5" customWidth="1"/>
    <col min="6662" max="6669" width="11.28515625" style="5" customWidth="1"/>
    <col min="6670" max="6911" width="9.140625" style="5"/>
    <col min="6912" max="6912" width="8.7109375" style="5" customWidth="1"/>
    <col min="6913" max="6913" width="20.7109375" style="5" customWidth="1"/>
    <col min="6914" max="6914" width="25.7109375" style="5" customWidth="1"/>
    <col min="6915" max="6915" width="56.28515625" style="5" customWidth="1"/>
    <col min="6916" max="6916" width="11.42578125" style="5" customWidth="1"/>
    <col min="6917" max="6917" width="5.7109375" style="5" customWidth="1"/>
    <col min="6918" max="6925" width="11.28515625" style="5" customWidth="1"/>
    <col min="6926" max="7167" width="9.140625" style="5"/>
    <col min="7168" max="7168" width="8.7109375" style="5" customWidth="1"/>
    <col min="7169" max="7169" width="20.7109375" style="5" customWidth="1"/>
    <col min="7170" max="7170" width="25.7109375" style="5" customWidth="1"/>
    <col min="7171" max="7171" width="56.28515625" style="5" customWidth="1"/>
    <col min="7172" max="7172" width="11.42578125" style="5" customWidth="1"/>
    <col min="7173" max="7173" width="5.7109375" style="5" customWidth="1"/>
    <col min="7174" max="7181" width="11.28515625" style="5" customWidth="1"/>
    <col min="7182" max="7423" width="9.140625" style="5"/>
    <col min="7424" max="7424" width="8.7109375" style="5" customWidth="1"/>
    <col min="7425" max="7425" width="20.7109375" style="5" customWidth="1"/>
    <col min="7426" max="7426" width="25.7109375" style="5" customWidth="1"/>
    <col min="7427" max="7427" width="56.28515625" style="5" customWidth="1"/>
    <col min="7428" max="7428" width="11.42578125" style="5" customWidth="1"/>
    <col min="7429" max="7429" width="5.7109375" style="5" customWidth="1"/>
    <col min="7430" max="7437" width="11.28515625" style="5" customWidth="1"/>
    <col min="7438" max="7679" width="9.140625" style="5"/>
    <col min="7680" max="7680" width="8.7109375" style="5" customWidth="1"/>
    <col min="7681" max="7681" width="20.7109375" style="5" customWidth="1"/>
    <col min="7682" max="7682" width="25.7109375" style="5" customWidth="1"/>
    <col min="7683" max="7683" width="56.28515625" style="5" customWidth="1"/>
    <col min="7684" max="7684" width="11.42578125" style="5" customWidth="1"/>
    <col min="7685" max="7685" width="5.7109375" style="5" customWidth="1"/>
    <col min="7686" max="7693" width="11.28515625" style="5" customWidth="1"/>
    <col min="7694" max="7935" width="9.140625" style="5"/>
    <col min="7936" max="7936" width="8.7109375" style="5" customWidth="1"/>
    <col min="7937" max="7937" width="20.7109375" style="5" customWidth="1"/>
    <col min="7938" max="7938" width="25.7109375" style="5" customWidth="1"/>
    <col min="7939" max="7939" width="56.28515625" style="5" customWidth="1"/>
    <col min="7940" max="7940" width="11.42578125" style="5" customWidth="1"/>
    <col min="7941" max="7941" width="5.7109375" style="5" customWidth="1"/>
    <col min="7942" max="7949" width="11.28515625" style="5" customWidth="1"/>
    <col min="7950" max="8191" width="9.140625" style="5"/>
    <col min="8192" max="8192" width="8.7109375" style="5" customWidth="1"/>
    <col min="8193" max="8193" width="20.7109375" style="5" customWidth="1"/>
    <col min="8194" max="8194" width="25.7109375" style="5" customWidth="1"/>
    <col min="8195" max="8195" width="56.28515625" style="5" customWidth="1"/>
    <col min="8196" max="8196" width="11.42578125" style="5" customWidth="1"/>
    <col min="8197" max="8197" width="5.7109375" style="5" customWidth="1"/>
    <col min="8198" max="8205" width="11.28515625" style="5" customWidth="1"/>
    <col min="8206" max="8447" width="9.140625" style="5"/>
    <col min="8448" max="8448" width="8.7109375" style="5" customWidth="1"/>
    <col min="8449" max="8449" width="20.7109375" style="5" customWidth="1"/>
    <col min="8450" max="8450" width="25.7109375" style="5" customWidth="1"/>
    <col min="8451" max="8451" width="56.28515625" style="5" customWidth="1"/>
    <col min="8452" max="8452" width="11.42578125" style="5" customWidth="1"/>
    <col min="8453" max="8453" width="5.7109375" style="5" customWidth="1"/>
    <col min="8454" max="8461" width="11.28515625" style="5" customWidth="1"/>
    <col min="8462" max="8703" width="9.140625" style="5"/>
    <col min="8704" max="8704" width="8.7109375" style="5" customWidth="1"/>
    <col min="8705" max="8705" width="20.7109375" style="5" customWidth="1"/>
    <col min="8706" max="8706" width="25.7109375" style="5" customWidth="1"/>
    <col min="8707" max="8707" width="56.28515625" style="5" customWidth="1"/>
    <col min="8708" max="8708" width="11.42578125" style="5" customWidth="1"/>
    <col min="8709" max="8709" width="5.7109375" style="5" customWidth="1"/>
    <col min="8710" max="8717" width="11.28515625" style="5" customWidth="1"/>
    <col min="8718" max="8959" width="9.140625" style="5"/>
    <col min="8960" max="8960" width="8.7109375" style="5" customWidth="1"/>
    <col min="8961" max="8961" width="20.7109375" style="5" customWidth="1"/>
    <col min="8962" max="8962" width="25.7109375" style="5" customWidth="1"/>
    <col min="8963" max="8963" width="56.28515625" style="5" customWidth="1"/>
    <col min="8964" max="8964" width="11.42578125" style="5" customWidth="1"/>
    <col min="8965" max="8965" width="5.7109375" style="5" customWidth="1"/>
    <col min="8966" max="8973" width="11.28515625" style="5" customWidth="1"/>
    <col min="8974" max="9215" width="9.140625" style="5"/>
    <col min="9216" max="9216" width="8.7109375" style="5" customWidth="1"/>
    <col min="9217" max="9217" width="20.7109375" style="5" customWidth="1"/>
    <col min="9218" max="9218" width="25.7109375" style="5" customWidth="1"/>
    <col min="9219" max="9219" width="56.28515625" style="5" customWidth="1"/>
    <col min="9220" max="9220" width="11.42578125" style="5" customWidth="1"/>
    <col min="9221" max="9221" width="5.7109375" style="5" customWidth="1"/>
    <col min="9222" max="9229" width="11.28515625" style="5" customWidth="1"/>
    <col min="9230" max="9471" width="9.140625" style="5"/>
    <col min="9472" max="9472" width="8.7109375" style="5" customWidth="1"/>
    <col min="9473" max="9473" width="20.7109375" style="5" customWidth="1"/>
    <col min="9474" max="9474" width="25.7109375" style="5" customWidth="1"/>
    <col min="9475" max="9475" width="56.28515625" style="5" customWidth="1"/>
    <col min="9476" max="9476" width="11.42578125" style="5" customWidth="1"/>
    <col min="9477" max="9477" width="5.7109375" style="5" customWidth="1"/>
    <col min="9478" max="9485" width="11.28515625" style="5" customWidth="1"/>
    <col min="9486" max="9727" width="9.140625" style="5"/>
    <col min="9728" max="9728" width="8.7109375" style="5" customWidth="1"/>
    <col min="9729" max="9729" width="20.7109375" style="5" customWidth="1"/>
    <col min="9730" max="9730" width="25.7109375" style="5" customWidth="1"/>
    <col min="9731" max="9731" width="56.28515625" style="5" customWidth="1"/>
    <col min="9732" max="9732" width="11.42578125" style="5" customWidth="1"/>
    <col min="9733" max="9733" width="5.7109375" style="5" customWidth="1"/>
    <col min="9734" max="9741" width="11.28515625" style="5" customWidth="1"/>
    <col min="9742" max="9983" width="9.140625" style="5"/>
    <col min="9984" max="9984" width="8.7109375" style="5" customWidth="1"/>
    <col min="9985" max="9985" width="20.7109375" style="5" customWidth="1"/>
    <col min="9986" max="9986" width="25.7109375" style="5" customWidth="1"/>
    <col min="9987" max="9987" width="56.28515625" style="5" customWidth="1"/>
    <col min="9988" max="9988" width="11.42578125" style="5" customWidth="1"/>
    <col min="9989" max="9989" width="5.7109375" style="5" customWidth="1"/>
    <col min="9990" max="9997" width="11.28515625" style="5" customWidth="1"/>
    <col min="9998" max="10239" width="9.140625" style="5"/>
    <col min="10240" max="10240" width="8.7109375" style="5" customWidth="1"/>
    <col min="10241" max="10241" width="20.7109375" style="5" customWidth="1"/>
    <col min="10242" max="10242" width="25.7109375" style="5" customWidth="1"/>
    <col min="10243" max="10243" width="56.28515625" style="5" customWidth="1"/>
    <col min="10244" max="10244" width="11.42578125" style="5" customWidth="1"/>
    <col min="10245" max="10245" width="5.7109375" style="5" customWidth="1"/>
    <col min="10246" max="10253" width="11.28515625" style="5" customWidth="1"/>
    <col min="10254" max="10495" width="9.140625" style="5"/>
    <col min="10496" max="10496" width="8.7109375" style="5" customWidth="1"/>
    <col min="10497" max="10497" width="20.7109375" style="5" customWidth="1"/>
    <col min="10498" max="10498" width="25.7109375" style="5" customWidth="1"/>
    <col min="10499" max="10499" width="56.28515625" style="5" customWidth="1"/>
    <col min="10500" max="10500" width="11.42578125" style="5" customWidth="1"/>
    <col min="10501" max="10501" width="5.7109375" style="5" customWidth="1"/>
    <col min="10502" max="10509" width="11.28515625" style="5" customWidth="1"/>
    <col min="10510" max="10751" width="9.140625" style="5"/>
    <col min="10752" max="10752" width="8.7109375" style="5" customWidth="1"/>
    <col min="10753" max="10753" width="20.7109375" style="5" customWidth="1"/>
    <col min="10754" max="10754" width="25.7109375" style="5" customWidth="1"/>
    <col min="10755" max="10755" width="56.28515625" style="5" customWidth="1"/>
    <col min="10756" max="10756" width="11.42578125" style="5" customWidth="1"/>
    <col min="10757" max="10757" width="5.7109375" style="5" customWidth="1"/>
    <col min="10758" max="10765" width="11.28515625" style="5" customWidth="1"/>
    <col min="10766" max="11007" width="9.140625" style="5"/>
    <col min="11008" max="11008" width="8.7109375" style="5" customWidth="1"/>
    <col min="11009" max="11009" width="20.7109375" style="5" customWidth="1"/>
    <col min="11010" max="11010" width="25.7109375" style="5" customWidth="1"/>
    <col min="11011" max="11011" width="56.28515625" style="5" customWidth="1"/>
    <col min="11012" max="11012" width="11.42578125" style="5" customWidth="1"/>
    <col min="11013" max="11013" width="5.7109375" style="5" customWidth="1"/>
    <col min="11014" max="11021" width="11.28515625" style="5" customWidth="1"/>
    <col min="11022" max="11263" width="9.140625" style="5"/>
    <col min="11264" max="11264" width="8.7109375" style="5" customWidth="1"/>
    <col min="11265" max="11265" width="20.7109375" style="5" customWidth="1"/>
    <col min="11266" max="11266" width="25.7109375" style="5" customWidth="1"/>
    <col min="11267" max="11267" width="56.28515625" style="5" customWidth="1"/>
    <col min="11268" max="11268" width="11.42578125" style="5" customWidth="1"/>
    <col min="11269" max="11269" width="5.7109375" style="5" customWidth="1"/>
    <col min="11270" max="11277" width="11.28515625" style="5" customWidth="1"/>
    <col min="11278" max="11519" width="9.140625" style="5"/>
    <col min="11520" max="11520" width="8.7109375" style="5" customWidth="1"/>
    <col min="11521" max="11521" width="20.7109375" style="5" customWidth="1"/>
    <col min="11522" max="11522" width="25.7109375" style="5" customWidth="1"/>
    <col min="11523" max="11523" width="56.28515625" style="5" customWidth="1"/>
    <col min="11524" max="11524" width="11.42578125" style="5" customWidth="1"/>
    <col min="11525" max="11525" width="5.7109375" style="5" customWidth="1"/>
    <col min="11526" max="11533" width="11.28515625" style="5" customWidth="1"/>
    <col min="11534" max="11775" width="9.140625" style="5"/>
    <col min="11776" max="11776" width="8.7109375" style="5" customWidth="1"/>
    <col min="11777" max="11777" width="20.7109375" style="5" customWidth="1"/>
    <col min="11778" max="11778" width="25.7109375" style="5" customWidth="1"/>
    <col min="11779" max="11779" width="56.28515625" style="5" customWidth="1"/>
    <col min="11780" max="11780" width="11.42578125" style="5" customWidth="1"/>
    <col min="11781" max="11781" width="5.7109375" style="5" customWidth="1"/>
    <col min="11782" max="11789" width="11.28515625" style="5" customWidth="1"/>
    <col min="11790" max="12031" width="9.140625" style="5"/>
    <col min="12032" max="12032" width="8.7109375" style="5" customWidth="1"/>
    <col min="12033" max="12033" width="20.7109375" style="5" customWidth="1"/>
    <col min="12034" max="12034" width="25.7109375" style="5" customWidth="1"/>
    <col min="12035" max="12035" width="56.28515625" style="5" customWidth="1"/>
    <col min="12036" max="12036" width="11.42578125" style="5" customWidth="1"/>
    <col min="12037" max="12037" width="5.7109375" style="5" customWidth="1"/>
    <col min="12038" max="12045" width="11.28515625" style="5" customWidth="1"/>
    <col min="12046" max="12287" width="9.140625" style="5"/>
    <col min="12288" max="12288" width="8.7109375" style="5" customWidth="1"/>
    <col min="12289" max="12289" width="20.7109375" style="5" customWidth="1"/>
    <col min="12290" max="12290" width="25.7109375" style="5" customWidth="1"/>
    <col min="12291" max="12291" width="56.28515625" style="5" customWidth="1"/>
    <col min="12292" max="12292" width="11.42578125" style="5" customWidth="1"/>
    <col min="12293" max="12293" width="5.7109375" style="5" customWidth="1"/>
    <col min="12294" max="12301" width="11.28515625" style="5" customWidth="1"/>
    <col min="12302" max="12543" width="9.140625" style="5"/>
    <col min="12544" max="12544" width="8.7109375" style="5" customWidth="1"/>
    <col min="12545" max="12545" width="20.7109375" style="5" customWidth="1"/>
    <col min="12546" max="12546" width="25.7109375" style="5" customWidth="1"/>
    <col min="12547" max="12547" width="56.28515625" style="5" customWidth="1"/>
    <col min="12548" max="12548" width="11.42578125" style="5" customWidth="1"/>
    <col min="12549" max="12549" width="5.7109375" style="5" customWidth="1"/>
    <col min="12550" max="12557" width="11.28515625" style="5" customWidth="1"/>
    <col min="12558" max="12799" width="9.140625" style="5"/>
    <col min="12800" max="12800" width="8.7109375" style="5" customWidth="1"/>
    <col min="12801" max="12801" width="20.7109375" style="5" customWidth="1"/>
    <col min="12802" max="12802" width="25.7109375" style="5" customWidth="1"/>
    <col min="12803" max="12803" width="56.28515625" style="5" customWidth="1"/>
    <col min="12804" max="12804" width="11.42578125" style="5" customWidth="1"/>
    <col min="12805" max="12805" width="5.7109375" style="5" customWidth="1"/>
    <col min="12806" max="12813" width="11.28515625" style="5" customWidth="1"/>
    <col min="12814" max="13055" width="9.140625" style="5"/>
    <col min="13056" max="13056" width="8.7109375" style="5" customWidth="1"/>
    <col min="13057" max="13057" width="20.7109375" style="5" customWidth="1"/>
    <col min="13058" max="13058" width="25.7109375" style="5" customWidth="1"/>
    <col min="13059" max="13059" width="56.28515625" style="5" customWidth="1"/>
    <col min="13060" max="13060" width="11.42578125" style="5" customWidth="1"/>
    <col min="13061" max="13061" width="5.7109375" style="5" customWidth="1"/>
    <col min="13062" max="13069" width="11.28515625" style="5" customWidth="1"/>
    <col min="13070" max="13311" width="9.140625" style="5"/>
    <col min="13312" max="13312" width="8.7109375" style="5" customWidth="1"/>
    <col min="13313" max="13313" width="20.7109375" style="5" customWidth="1"/>
    <col min="13314" max="13314" width="25.7109375" style="5" customWidth="1"/>
    <col min="13315" max="13315" width="56.28515625" style="5" customWidth="1"/>
    <col min="13316" max="13316" width="11.42578125" style="5" customWidth="1"/>
    <col min="13317" max="13317" width="5.7109375" style="5" customWidth="1"/>
    <col min="13318" max="13325" width="11.28515625" style="5" customWidth="1"/>
    <col min="13326" max="13567" width="9.140625" style="5"/>
    <col min="13568" max="13568" width="8.7109375" style="5" customWidth="1"/>
    <col min="13569" max="13569" width="20.7109375" style="5" customWidth="1"/>
    <col min="13570" max="13570" width="25.7109375" style="5" customWidth="1"/>
    <col min="13571" max="13571" width="56.28515625" style="5" customWidth="1"/>
    <col min="13572" max="13572" width="11.42578125" style="5" customWidth="1"/>
    <col min="13573" max="13573" width="5.7109375" style="5" customWidth="1"/>
    <col min="13574" max="13581" width="11.28515625" style="5" customWidth="1"/>
    <col min="13582" max="13823" width="9.140625" style="5"/>
    <col min="13824" max="13824" width="8.7109375" style="5" customWidth="1"/>
    <col min="13825" max="13825" width="20.7109375" style="5" customWidth="1"/>
    <col min="13826" max="13826" width="25.7109375" style="5" customWidth="1"/>
    <col min="13827" max="13827" width="56.28515625" style="5" customWidth="1"/>
    <col min="13828" max="13828" width="11.42578125" style="5" customWidth="1"/>
    <col min="13829" max="13829" width="5.7109375" style="5" customWidth="1"/>
    <col min="13830" max="13837" width="11.28515625" style="5" customWidth="1"/>
    <col min="13838" max="14079" width="9.140625" style="5"/>
    <col min="14080" max="14080" width="8.7109375" style="5" customWidth="1"/>
    <col min="14081" max="14081" width="20.7109375" style="5" customWidth="1"/>
    <col min="14082" max="14082" width="25.7109375" style="5" customWidth="1"/>
    <col min="14083" max="14083" width="56.28515625" style="5" customWidth="1"/>
    <col min="14084" max="14084" width="11.42578125" style="5" customWidth="1"/>
    <col min="14085" max="14085" width="5.7109375" style="5" customWidth="1"/>
    <col min="14086" max="14093" width="11.28515625" style="5" customWidth="1"/>
    <col min="14094" max="14335" width="9.140625" style="5"/>
    <col min="14336" max="14336" width="8.7109375" style="5" customWidth="1"/>
    <col min="14337" max="14337" width="20.7109375" style="5" customWidth="1"/>
    <col min="14338" max="14338" width="25.7109375" style="5" customWidth="1"/>
    <col min="14339" max="14339" width="56.28515625" style="5" customWidth="1"/>
    <col min="14340" max="14340" width="11.42578125" style="5" customWidth="1"/>
    <col min="14341" max="14341" width="5.7109375" style="5" customWidth="1"/>
    <col min="14342" max="14349" width="11.28515625" style="5" customWidth="1"/>
    <col min="14350" max="14591" width="9.140625" style="5"/>
    <col min="14592" max="14592" width="8.7109375" style="5" customWidth="1"/>
    <col min="14593" max="14593" width="20.7109375" style="5" customWidth="1"/>
    <col min="14594" max="14594" width="25.7109375" style="5" customWidth="1"/>
    <col min="14595" max="14595" width="56.28515625" style="5" customWidth="1"/>
    <col min="14596" max="14596" width="11.42578125" style="5" customWidth="1"/>
    <col min="14597" max="14597" width="5.7109375" style="5" customWidth="1"/>
    <col min="14598" max="14605" width="11.28515625" style="5" customWidth="1"/>
    <col min="14606" max="14847" width="9.140625" style="5"/>
    <col min="14848" max="14848" width="8.7109375" style="5" customWidth="1"/>
    <col min="14849" max="14849" width="20.7109375" style="5" customWidth="1"/>
    <col min="14850" max="14850" width="25.7109375" style="5" customWidth="1"/>
    <col min="14851" max="14851" width="56.28515625" style="5" customWidth="1"/>
    <col min="14852" max="14852" width="11.42578125" style="5" customWidth="1"/>
    <col min="14853" max="14853" width="5.7109375" style="5" customWidth="1"/>
    <col min="14854" max="14861" width="11.28515625" style="5" customWidth="1"/>
    <col min="14862" max="15103" width="9.140625" style="5"/>
    <col min="15104" max="15104" width="8.7109375" style="5" customWidth="1"/>
    <col min="15105" max="15105" width="20.7109375" style="5" customWidth="1"/>
    <col min="15106" max="15106" width="25.7109375" style="5" customWidth="1"/>
    <col min="15107" max="15107" width="56.28515625" style="5" customWidth="1"/>
    <col min="15108" max="15108" width="11.42578125" style="5" customWidth="1"/>
    <col min="15109" max="15109" width="5.7109375" style="5" customWidth="1"/>
    <col min="15110" max="15117" width="11.28515625" style="5" customWidth="1"/>
    <col min="15118" max="15359" width="9.140625" style="5"/>
    <col min="15360" max="15360" width="8.7109375" style="5" customWidth="1"/>
    <col min="15361" max="15361" width="20.7109375" style="5" customWidth="1"/>
    <col min="15362" max="15362" width="25.7109375" style="5" customWidth="1"/>
    <col min="15363" max="15363" width="56.28515625" style="5" customWidth="1"/>
    <col min="15364" max="15364" width="11.42578125" style="5" customWidth="1"/>
    <col min="15365" max="15365" width="5.7109375" style="5" customWidth="1"/>
    <col min="15366" max="15373" width="11.28515625" style="5" customWidth="1"/>
    <col min="15374" max="15615" width="9.140625" style="5"/>
    <col min="15616" max="15616" width="8.7109375" style="5" customWidth="1"/>
    <col min="15617" max="15617" width="20.7109375" style="5" customWidth="1"/>
    <col min="15618" max="15618" width="25.7109375" style="5" customWidth="1"/>
    <col min="15619" max="15619" width="56.28515625" style="5" customWidth="1"/>
    <col min="15620" max="15620" width="11.42578125" style="5" customWidth="1"/>
    <col min="15621" max="15621" width="5.7109375" style="5" customWidth="1"/>
    <col min="15622" max="15629" width="11.28515625" style="5" customWidth="1"/>
    <col min="15630" max="15871" width="9.140625" style="5"/>
    <col min="15872" max="15872" width="8.7109375" style="5" customWidth="1"/>
    <col min="15873" max="15873" width="20.7109375" style="5" customWidth="1"/>
    <col min="15874" max="15874" width="25.7109375" style="5" customWidth="1"/>
    <col min="15875" max="15875" width="56.28515625" style="5" customWidth="1"/>
    <col min="15876" max="15876" width="11.42578125" style="5" customWidth="1"/>
    <col min="15877" max="15877" width="5.7109375" style="5" customWidth="1"/>
    <col min="15878" max="15885" width="11.28515625" style="5" customWidth="1"/>
    <col min="15886" max="16127" width="9.140625" style="5"/>
    <col min="16128" max="16128" width="8.7109375" style="5" customWidth="1"/>
    <col min="16129" max="16129" width="20.7109375" style="5" customWidth="1"/>
    <col min="16130" max="16130" width="25.7109375" style="5" customWidth="1"/>
    <col min="16131" max="16131" width="56.28515625" style="5" customWidth="1"/>
    <col min="16132" max="16132" width="11.42578125" style="5" customWidth="1"/>
    <col min="16133" max="16133" width="5.7109375" style="5" customWidth="1"/>
    <col min="16134" max="16141" width="11.28515625" style="5" customWidth="1"/>
    <col min="16142" max="16384" width="9.140625" style="5"/>
  </cols>
  <sheetData>
    <row r="1" spans="1:13" s="1" customFormat="1" ht="15.6" customHeight="1" x14ac:dyDescent="0.2">
      <c r="A1" s="524" t="s">
        <v>288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6"/>
    </row>
    <row r="2" spans="1:13" s="1" customFormat="1" ht="15.6" customHeight="1" x14ac:dyDescent="0.2">
      <c r="A2" s="527"/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9"/>
    </row>
    <row r="3" spans="1:13" s="1" customFormat="1" ht="15.6" customHeight="1" x14ac:dyDescent="0.2">
      <c r="A3" s="527"/>
      <c r="B3" s="528"/>
      <c r="C3" s="528"/>
      <c r="D3" s="528"/>
      <c r="E3" s="528"/>
      <c r="F3" s="528"/>
      <c r="G3" s="528"/>
      <c r="H3" s="528"/>
      <c r="I3" s="528"/>
      <c r="J3" s="528"/>
      <c r="K3" s="528"/>
      <c r="L3" s="528"/>
      <c r="M3" s="529"/>
    </row>
    <row r="4" spans="1:13" s="1" customFormat="1" x14ac:dyDescent="0.2">
      <c r="A4" s="530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2"/>
    </row>
    <row r="5" spans="1:13" s="1" customFormat="1" ht="6.95" customHeight="1" x14ac:dyDescent="0.2">
      <c r="E5" s="3"/>
      <c r="F5" s="3"/>
      <c r="G5" s="3"/>
      <c r="H5" s="3"/>
      <c r="I5" s="3"/>
    </row>
    <row r="6" spans="1:13" s="4" customFormat="1" ht="13.7" customHeight="1" x14ac:dyDescent="0.2">
      <c r="A6" s="507" t="s">
        <v>8</v>
      </c>
      <c r="B6" s="508" t="s">
        <v>0</v>
      </c>
      <c r="C6" s="508"/>
      <c r="D6" s="508"/>
      <c r="E6" s="507" t="s">
        <v>9</v>
      </c>
      <c r="F6" s="507" t="s">
        <v>10</v>
      </c>
      <c r="G6" s="509" t="s">
        <v>11</v>
      </c>
      <c r="H6" s="509"/>
      <c r="I6" s="509" t="s">
        <v>12</v>
      </c>
      <c r="J6" s="509"/>
      <c r="K6" s="510" t="s">
        <v>3</v>
      </c>
      <c r="L6" s="510" t="s">
        <v>286</v>
      </c>
      <c r="M6" s="510" t="s">
        <v>293</v>
      </c>
    </row>
    <row r="7" spans="1:13" s="4" customFormat="1" ht="13.7" customHeight="1" x14ac:dyDescent="0.2">
      <c r="A7" s="507"/>
      <c r="B7" s="508"/>
      <c r="C7" s="508"/>
      <c r="D7" s="508"/>
      <c r="E7" s="507"/>
      <c r="F7" s="507"/>
      <c r="G7" s="17" t="s">
        <v>13</v>
      </c>
      <c r="H7" s="17" t="s">
        <v>3</v>
      </c>
      <c r="I7" s="17" t="s">
        <v>13</v>
      </c>
      <c r="J7" s="17" t="s">
        <v>3</v>
      </c>
      <c r="K7" s="510"/>
      <c r="L7" s="510"/>
      <c r="M7" s="510"/>
    </row>
    <row r="8" spans="1:13" s="91" customFormat="1" ht="14.25" customHeight="1" x14ac:dyDescent="0.2">
      <c r="A8" s="89">
        <v>1</v>
      </c>
      <c r="B8" s="90" t="s">
        <v>14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spans="1:13" s="4" customFormat="1" ht="14.25" customHeight="1" x14ac:dyDescent="0.2">
      <c r="A9" s="18">
        <v>1.1000000000000001</v>
      </c>
      <c r="B9" s="19" t="s">
        <v>289</v>
      </c>
      <c r="C9" s="20"/>
      <c r="D9" s="20"/>
      <c r="E9" s="21">
        <v>1</v>
      </c>
      <c r="F9" s="22" t="s">
        <v>4</v>
      </c>
      <c r="G9" s="170">
        <v>585000</v>
      </c>
      <c r="H9" s="170">
        <f>G9*E9</f>
        <v>585000</v>
      </c>
      <c r="I9" s="171">
        <v>20000</v>
      </c>
      <c r="J9" s="171">
        <f>I9*E9</f>
        <v>20000</v>
      </c>
      <c r="K9" s="171">
        <f>J9+H9</f>
        <v>605000</v>
      </c>
      <c r="L9" s="172" t="s">
        <v>298</v>
      </c>
      <c r="M9" s="172" t="s">
        <v>299</v>
      </c>
    </row>
    <row r="10" spans="1:13" s="4" customFormat="1" ht="14.25" customHeight="1" x14ac:dyDescent="0.2">
      <c r="A10" s="18">
        <v>1.2</v>
      </c>
      <c r="B10" s="19" t="s">
        <v>15</v>
      </c>
      <c r="C10" s="20"/>
      <c r="D10" s="20"/>
      <c r="E10" s="23">
        <v>2</v>
      </c>
      <c r="F10" s="24" t="s">
        <v>6</v>
      </c>
      <c r="G10" s="170">
        <v>8500</v>
      </c>
      <c r="H10" s="170">
        <f t="shared" ref="H10:H13" si="0">G10*E10</f>
        <v>17000</v>
      </c>
      <c r="I10" s="171">
        <v>1000</v>
      </c>
      <c r="J10" s="171">
        <f t="shared" ref="J10:J13" si="1">I10*E10</f>
        <v>2000</v>
      </c>
      <c r="K10" s="171">
        <f t="shared" ref="K10:K13" si="2">J10+H10</f>
        <v>19000</v>
      </c>
      <c r="L10" s="172" t="s">
        <v>300</v>
      </c>
      <c r="M10" s="172" t="s">
        <v>301</v>
      </c>
    </row>
    <row r="11" spans="1:13" ht="15" customHeight="1" x14ac:dyDescent="0.2">
      <c r="A11" s="18">
        <v>1.3</v>
      </c>
      <c r="B11" s="19" t="s">
        <v>16</v>
      </c>
      <c r="C11" s="25"/>
      <c r="D11" s="26"/>
      <c r="E11" s="23">
        <v>2</v>
      </c>
      <c r="F11" s="24" t="s">
        <v>6</v>
      </c>
      <c r="G11" s="170">
        <v>13000</v>
      </c>
      <c r="H11" s="170">
        <f t="shared" si="0"/>
        <v>26000</v>
      </c>
      <c r="I11" s="171">
        <v>2000</v>
      </c>
      <c r="J11" s="171">
        <f t="shared" si="1"/>
        <v>4000</v>
      </c>
      <c r="K11" s="171">
        <f t="shared" si="2"/>
        <v>30000</v>
      </c>
      <c r="L11" s="172"/>
      <c r="M11" s="172"/>
    </row>
    <row r="12" spans="1:13" s="6" customFormat="1" ht="25.5" customHeight="1" x14ac:dyDescent="0.2">
      <c r="A12" s="18">
        <v>1.4</v>
      </c>
      <c r="B12" s="512" t="s">
        <v>17</v>
      </c>
      <c r="C12" s="512"/>
      <c r="D12" s="512"/>
      <c r="E12" s="30">
        <v>1</v>
      </c>
      <c r="F12" s="22" t="s">
        <v>18</v>
      </c>
      <c r="G12" s="170">
        <v>15000</v>
      </c>
      <c r="H12" s="170">
        <f t="shared" si="0"/>
        <v>15000</v>
      </c>
      <c r="I12" s="171">
        <v>3000</v>
      </c>
      <c r="J12" s="171">
        <f t="shared" si="1"/>
        <v>3000</v>
      </c>
      <c r="K12" s="171">
        <f t="shared" si="2"/>
        <v>18000</v>
      </c>
      <c r="L12" s="173" t="s">
        <v>7</v>
      </c>
      <c r="M12" s="173" t="s">
        <v>7</v>
      </c>
    </row>
    <row r="13" spans="1:13" s="4" customFormat="1" ht="14.25" customHeight="1" x14ac:dyDescent="0.2">
      <c r="A13" s="18">
        <v>1.5</v>
      </c>
      <c r="B13" s="20" t="s">
        <v>19</v>
      </c>
      <c r="C13" s="20"/>
      <c r="D13" s="20"/>
      <c r="E13" s="21">
        <v>1</v>
      </c>
      <c r="F13" s="22" t="s">
        <v>18</v>
      </c>
      <c r="G13" s="170"/>
      <c r="H13" s="170">
        <f t="shared" si="0"/>
        <v>0</v>
      </c>
      <c r="I13" s="171">
        <v>20000</v>
      </c>
      <c r="J13" s="171">
        <f t="shared" si="1"/>
        <v>20000</v>
      </c>
      <c r="K13" s="171">
        <f t="shared" si="2"/>
        <v>20000</v>
      </c>
      <c r="L13" s="173" t="s">
        <v>7</v>
      </c>
      <c r="M13" s="173" t="s">
        <v>7</v>
      </c>
    </row>
    <row r="14" spans="1:13" s="93" customFormat="1" ht="14.25" customHeight="1" x14ac:dyDescent="0.2">
      <c r="A14" s="511" t="s">
        <v>20</v>
      </c>
      <c r="B14" s="511"/>
      <c r="C14" s="511"/>
      <c r="D14" s="511"/>
      <c r="E14" s="511"/>
      <c r="F14" s="511"/>
      <c r="G14" s="92"/>
      <c r="H14" s="92"/>
      <c r="I14" s="92"/>
      <c r="J14" s="92"/>
      <c r="K14" s="92"/>
      <c r="L14" s="92"/>
      <c r="M14" s="92"/>
    </row>
    <row r="15" spans="1:13" s="101" customFormat="1" ht="15" customHeight="1" x14ac:dyDescent="0.2">
      <c r="A15" s="94">
        <v>2</v>
      </c>
      <c r="B15" s="95" t="s">
        <v>21</v>
      </c>
      <c r="C15" s="96"/>
      <c r="D15" s="97"/>
      <c r="E15" s="98"/>
      <c r="F15" s="98"/>
      <c r="G15" s="99"/>
      <c r="H15" s="98"/>
      <c r="I15" s="100"/>
      <c r="J15" s="35"/>
      <c r="K15" s="35"/>
      <c r="L15" s="35"/>
      <c r="M15" s="35"/>
    </row>
    <row r="16" spans="1:13" s="6" customFormat="1" ht="25.5" customHeight="1" x14ac:dyDescent="0.2">
      <c r="A16" s="36">
        <v>2.1</v>
      </c>
      <c r="B16" s="512" t="s">
        <v>22</v>
      </c>
      <c r="C16" s="512"/>
      <c r="D16" s="512"/>
      <c r="E16" s="30">
        <v>8</v>
      </c>
      <c r="F16" s="22" t="s">
        <v>6</v>
      </c>
      <c r="G16" s="170">
        <v>192000</v>
      </c>
      <c r="H16" s="170">
        <f t="shared" ref="H16:H18" si="3">G16*E16</f>
        <v>1536000</v>
      </c>
      <c r="I16" s="171">
        <v>7000</v>
      </c>
      <c r="J16" s="171">
        <f t="shared" ref="J16:J18" si="4">I16*E16</f>
        <v>56000</v>
      </c>
      <c r="K16" s="171">
        <f t="shared" ref="K16:K18" si="5">J16+H16</f>
        <v>1592000</v>
      </c>
      <c r="L16" s="172" t="s">
        <v>302</v>
      </c>
      <c r="M16" s="173" t="s">
        <v>303</v>
      </c>
    </row>
    <row r="17" spans="1:13" s="6" customFormat="1" ht="15" customHeight="1" x14ac:dyDescent="0.2">
      <c r="A17" s="36">
        <v>2.2000000000000002</v>
      </c>
      <c r="B17" s="37" t="s">
        <v>23</v>
      </c>
      <c r="C17" s="38"/>
      <c r="D17" s="38"/>
      <c r="E17" s="30">
        <v>1</v>
      </c>
      <c r="F17" s="22" t="s">
        <v>18</v>
      </c>
      <c r="G17" s="170">
        <v>100000</v>
      </c>
      <c r="H17" s="170">
        <f t="shared" si="3"/>
        <v>100000</v>
      </c>
      <c r="I17" s="171">
        <v>15000</v>
      </c>
      <c r="J17" s="171">
        <f t="shared" si="4"/>
        <v>15000</v>
      </c>
      <c r="K17" s="171">
        <f t="shared" si="5"/>
        <v>115000</v>
      </c>
      <c r="L17" s="173" t="s">
        <v>7</v>
      </c>
      <c r="M17" s="173" t="s">
        <v>7</v>
      </c>
    </row>
    <row r="18" spans="1:13" s="6" customFormat="1" ht="15" customHeight="1" x14ac:dyDescent="0.2">
      <c r="A18" s="36">
        <v>2.2999999999999998</v>
      </c>
      <c r="B18" s="37" t="s">
        <v>24</v>
      </c>
      <c r="C18" s="38"/>
      <c r="D18" s="38"/>
      <c r="E18" s="30">
        <v>1</v>
      </c>
      <c r="F18" s="22" t="s">
        <v>18</v>
      </c>
      <c r="G18" s="170">
        <v>0</v>
      </c>
      <c r="H18" s="170">
        <f t="shared" si="3"/>
        <v>0</v>
      </c>
      <c r="I18" s="171">
        <v>100000</v>
      </c>
      <c r="J18" s="171">
        <f t="shared" si="4"/>
        <v>100000</v>
      </c>
      <c r="K18" s="171">
        <f t="shared" si="5"/>
        <v>100000</v>
      </c>
      <c r="L18" s="173"/>
      <c r="M18" s="173"/>
    </row>
    <row r="19" spans="1:13" s="93" customFormat="1" ht="14.25" customHeight="1" x14ac:dyDescent="0.2">
      <c r="A19" s="511" t="s">
        <v>20</v>
      </c>
      <c r="B19" s="511"/>
      <c r="C19" s="511"/>
      <c r="D19" s="511"/>
      <c r="E19" s="511"/>
      <c r="F19" s="511"/>
      <c r="G19" s="92"/>
      <c r="H19" s="92"/>
      <c r="I19" s="92"/>
      <c r="J19" s="92"/>
      <c r="K19" s="92"/>
      <c r="L19" s="92"/>
      <c r="M19" s="92"/>
    </row>
    <row r="20" spans="1:13" s="107" customFormat="1" ht="15" customHeight="1" x14ac:dyDescent="0.2">
      <c r="A20" s="102">
        <v>3</v>
      </c>
      <c r="B20" s="103" t="s">
        <v>25</v>
      </c>
      <c r="C20" s="104"/>
      <c r="D20" s="59"/>
      <c r="E20" s="105"/>
      <c r="F20" s="105"/>
      <c r="G20" s="99"/>
      <c r="H20" s="106"/>
      <c r="I20" s="100"/>
      <c r="J20" s="106"/>
      <c r="K20" s="106"/>
      <c r="L20" s="106"/>
      <c r="M20" s="106"/>
    </row>
    <row r="21" spans="1:13" s="6" customFormat="1" ht="15" customHeight="1" x14ac:dyDescent="0.2">
      <c r="A21" s="36">
        <v>3.1</v>
      </c>
      <c r="B21" s="37" t="s">
        <v>26</v>
      </c>
      <c r="C21" s="38"/>
      <c r="D21" s="38"/>
      <c r="E21" s="30">
        <f>542+434</f>
        <v>976</v>
      </c>
      <c r="F21" s="22" t="s">
        <v>27</v>
      </c>
      <c r="G21" s="170">
        <v>4950</v>
      </c>
      <c r="H21" s="170">
        <f t="shared" ref="H21:H24" si="6">G21*E21</f>
        <v>4831200</v>
      </c>
      <c r="I21" s="171">
        <v>900</v>
      </c>
      <c r="J21" s="171">
        <f t="shared" ref="J21:J24" si="7">I21*E21</f>
        <v>878400</v>
      </c>
      <c r="K21" s="171">
        <f t="shared" ref="K21:K24" si="8">J21+H21</f>
        <v>5709600</v>
      </c>
      <c r="L21" s="173" t="s">
        <v>300</v>
      </c>
      <c r="M21" s="173" t="s">
        <v>304</v>
      </c>
    </row>
    <row r="22" spans="1:13" s="6" customFormat="1" ht="15" customHeight="1" x14ac:dyDescent="0.2">
      <c r="A22" s="36">
        <v>3.2</v>
      </c>
      <c r="B22" s="37" t="s">
        <v>28</v>
      </c>
      <c r="C22" s="38"/>
      <c r="D22" s="38"/>
      <c r="E22" s="30">
        <v>2</v>
      </c>
      <c r="F22" s="22" t="s">
        <v>27</v>
      </c>
      <c r="G22" s="170">
        <v>4700</v>
      </c>
      <c r="H22" s="170">
        <f t="shared" si="6"/>
        <v>9400</v>
      </c>
      <c r="I22" s="171">
        <v>900</v>
      </c>
      <c r="J22" s="171">
        <f t="shared" si="7"/>
        <v>1800</v>
      </c>
      <c r="K22" s="171">
        <f t="shared" si="8"/>
        <v>11200</v>
      </c>
      <c r="L22" s="173" t="s">
        <v>300</v>
      </c>
      <c r="M22" s="173" t="s">
        <v>304</v>
      </c>
    </row>
    <row r="23" spans="1:13" s="6" customFormat="1" ht="15" customHeight="1" x14ac:dyDescent="0.2">
      <c r="A23" s="36">
        <v>3.3</v>
      </c>
      <c r="B23" s="37" t="s">
        <v>29</v>
      </c>
      <c r="C23" s="38"/>
      <c r="D23" s="38"/>
      <c r="E23" s="30">
        <v>57</v>
      </c>
      <c r="F23" s="22" t="s">
        <v>27</v>
      </c>
      <c r="G23" s="170">
        <v>4950</v>
      </c>
      <c r="H23" s="170">
        <f t="shared" si="6"/>
        <v>282150</v>
      </c>
      <c r="I23" s="171">
        <v>900</v>
      </c>
      <c r="J23" s="171">
        <f t="shared" si="7"/>
        <v>51300</v>
      </c>
      <c r="K23" s="171">
        <f t="shared" si="8"/>
        <v>333450</v>
      </c>
      <c r="L23" s="173" t="s">
        <v>300</v>
      </c>
      <c r="M23" s="173" t="s">
        <v>304</v>
      </c>
    </row>
    <row r="24" spans="1:13" s="6" customFormat="1" ht="15" customHeight="1" x14ac:dyDescent="0.2">
      <c r="A24" s="36">
        <v>3.4</v>
      </c>
      <c r="B24" s="37" t="s">
        <v>30</v>
      </c>
      <c r="C24" s="38"/>
      <c r="D24" s="38"/>
      <c r="E24" s="23">
        <v>16</v>
      </c>
      <c r="F24" s="24" t="s">
        <v>27</v>
      </c>
      <c r="G24" s="170">
        <v>42500</v>
      </c>
      <c r="H24" s="170">
        <f t="shared" si="6"/>
        <v>680000</v>
      </c>
      <c r="I24" s="171">
        <v>7000</v>
      </c>
      <c r="J24" s="171">
        <f t="shared" si="7"/>
        <v>112000</v>
      </c>
      <c r="K24" s="171">
        <f t="shared" si="8"/>
        <v>792000</v>
      </c>
      <c r="L24" s="173" t="s">
        <v>305</v>
      </c>
      <c r="M24" s="173" t="s">
        <v>306</v>
      </c>
    </row>
    <row r="25" spans="1:13" ht="15" customHeight="1" x14ac:dyDescent="0.2">
      <c r="A25" s="40">
        <v>3.5</v>
      </c>
      <c r="B25" s="41" t="s">
        <v>31</v>
      </c>
      <c r="C25" s="42"/>
      <c r="D25" s="42"/>
      <c r="E25" s="22"/>
      <c r="F25" s="22"/>
      <c r="G25" s="27"/>
      <c r="H25" s="39"/>
      <c r="I25" s="28"/>
      <c r="J25" s="10"/>
      <c r="K25" s="10"/>
      <c r="L25" s="43"/>
      <c r="M25" s="10"/>
    </row>
    <row r="26" spans="1:13" ht="15" customHeight="1" x14ac:dyDescent="0.2">
      <c r="A26" s="36" t="s">
        <v>32</v>
      </c>
      <c r="B26" s="44" t="s">
        <v>33</v>
      </c>
      <c r="C26" s="44"/>
      <c r="D26" s="44"/>
      <c r="E26" s="23" t="s">
        <v>7</v>
      </c>
      <c r="F26" s="24" t="s">
        <v>34</v>
      </c>
      <c r="G26" s="174">
        <v>2500</v>
      </c>
      <c r="H26" s="175" t="s">
        <v>35</v>
      </c>
      <c r="I26" s="176">
        <v>400</v>
      </c>
      <c r="J26" s="177" t="s">
        <v>35</v>
      </c>
      <c r="K26" s="177" t="s">
        <v>35</v>
      </c>
      <c r="L26" s="173" t="s">
        <v>300</v>
      </c>
      <c r="M26" s="178" t="s">
        <v>307</v>
      </c>
    </row>
    <row r="27" spans="1:13" ht="15" customHeight="1" x14ac:dyDescent="0.2">
      <c r="A27" s="36" t="s">
        <v>36</v>
      </c>
      <c r="B27" s="44" t="s">
        <v>37</v>
      </c>
      <c r="C27" s="44"/>
      <c r="D27" s="45"/>
      <c r="E27" s="23" t="s">
        <v>7</v>
      </c>
      <c r="F27" s="24" t="s">
        <v>34</v>
      </c>
      <c r="G27" s="174">
        <v>2200</v>
      </c>
      <c r="H27" s="175" t="s">
        <v>35</v>
      </c>
      <c r="I27" s="176">
        <v>400</v>
      </c>
      <c r="J27" s="177" t="s">
        <v>35</v>
      </c>
      <c r="K27" s="177" t="s">
        <v>35</v>
      </c>
      <c r="L27" s="173" t="s">
        <v>300</v>
      </c>
      <c r="M27" s="178" t="s">
        <v>307</v>
      </c>
    </row>
    <row r="28" spans="1:13" ht="15" customHeight="1" x14ac:dyDescent="0.2">
      <c r="A28" s="36" t="s">
        <v>38</v>
      </c>
      <c r="B28" s="44" t="s">
        <v>39</v>
      </c>
      <c r="C28" s="44"/>
      <c r="D28" s="45"/>
      <c r="E28" s="23">
        <v>16</v>
      </c>
      <c r="F28" s="24" t="s">
        <v>34</v>
      </c>
      <c r="G28" s="170">
        <v>1200</v>
      </c>
      <c r="H28" s="170">
        <f>G28*E28</f>
        <v>19200</v>
      </c>
      <c r="I28" s="171">
        <v>400</v>
      </c>
      <c r="J28" s="171">
        <f>I28*E28</f>
        <v>6400</v>
      </c>
      <c r="K28" s="171">
        <f>J28+H28</f>
        <v>25600</v>
      </c>
      <c r="L28" s="173" t="s">
        <v>300</v>
      </c>
      <c r="M28" s="178" t="s">
        <v>307</v>
      </c>
    </row>
    <row r="29" spans="1:13" ht="15" customHeight="1" x14ac:dyDescent="0.2">
      <c r="A29" s="36" t="s">
        <v>40</v>
      </c>
      <c r="B29" s="44" t="s">
        <v>41</v>
      </c>
      <c r="C29" s="44"/>
      <c r="D29" s="45"/>
      <c r="E29" s="23">
        <v>3</v>
      </c>
      <c r="F29" s="24" t="s">
        <v>34</v>
      </c>
      <c r="G29" s="170">
        <v>900</v>
      </c>
      <c r="H29" s="170">
        <f t="shared" ref="H29" si="9">G29*E29</f>
        <v>2700</v>
      </c>
      <c r="I29" s="171">
        <v>400</v>
      </c>
      <c r="J29" s="171">
        <f t="shared" ref="J29" si="10">I29*E29</f>
        <v>1200</v>
      </c>
      <c r="K29" s="171">
        <f t="shared" ref="K29" si="11">J29+H29</f>
        <v>3900</v>
      </c>
      <c r="L29" s="173" t="s">
        <v>300</v>
      </c>
      <c r="M29" s="178" t="s">
        <v>307</v>
      </c>
    </row>
    <row r="30" spans="1:13" ht="15" customHeight="1" x14ac:dyDescent="0.2">
      <c r="A30" s="46">
        <v>3.6</v>
      </c>
      <c r="B30" s="41" t="s">
        <v>42</v>
      </c>
      <c r="C30" s="42"/>
      <c r="D30" s="42"/>
      <c r="E30" s="22"/>
      <c r="F30" s="22"/>
      <c r="G30" s="27"/>
      <c r="H30" s="39"/>
      <c r="I30" s="28"/>
      <c r="J30" s="10"/>
      <c r="K30" s="10"/>
      <c r="L30" s="43"/>
      <c r="M30" s="10"/>
    </row>
    <row r="31" spans="1:13" ht="15" customHeight="1" x14ac:dyDescent="0.2">
      <c r="A31" s="36" t="s">
        <v>43</v>
      </c>
      <c r="B31" s="20" t="s">
        <v>44</v>
      </c>
      <c r="C31" s="20"/>
      <c r="D31" s="44"/>
      <c r="E31" s="23" t="s">
        <v>7</v>
      </c>
      <c r="F31" s="24" t="s">
        <v>4</v>
      </c>
      <c r="G31" s="174">
        <v>5000</v>
      </c>
      <c r="H31" s="175" t="s">
        <v>35</v>
      </c>
      <c r="I31" s="176">
        <v>1000</v>
      </c>
      <c r="J31" s="177" t="s">
        <v>35</v>
      </c>
      <c r="K31" s="177" t="s">
        <v>35</v>
      </c>
      <c r="L31" s="173" t="s">
        <v>308</v>
      </c>
      <c r="M31" s="173" t="s">
        <v>306</v>
      </c>
    </row>
    <row r="32" spans="1:13" ht="15" customHeight="1" x14ac:dyDescent="0.2">
      <c r="A32" s="36" t="s">
        <v>45</v>
      </c>
      <c r="B32" s="20" t="s">
        <v>37</v>
      </c>
      <c r="C32" s="20"/>
      <c r="D32" s="44"/>
      <c r="E32" s="23" t="s">
        <v>7</v>
      </c>
      <c r="F32" s="24" t="s">
        <v>4</v>
      </c>
      <c r="G32" s="174">
        <v>4000</v>
      </c>
      <c r="H32" s="175" t="s">
        <v>35</v>
      </c>
      <c r="I32" s="176">
        <v>1000</v>
      </c>
      <c r="J32" s="177" t="s">
        <v>35</v>
      </c>
      <c r="K32" s="177" t="s">
        <v>35</v>
      </c>
      <c r="L32" s="173" t="s">
        <v>308</v>
      </c>
      <c r="M32" s="173" t="s">
        <v>306</v>
      </c>
    </row>
    <row r="33" spans="1:13" ht="15" customHeight="1" x14ac:dyDescent="0.2">
      <c r="A33" s="36" t="s">
        <v>46</v>
      </c>
      <c r="B33" s="47" t="s">
        <v>39</v>
      </c>
      <c r="C33" s="47"/>
      <c r="D33" s="44"/>
      <c r="E33" s="23">
        <v>16</v>
      </c>
      <c r="F33" s="24" t="s">
        <v>6</v>
      </c>
      <c r="G33" s="170">
        <v>3500</v>
      </c>
      <c r="H33" s="170">
        <f>G33*E33</f>
        <v>56000</v>
      </c>
      <c r="I33" s="176">
        <v>1000</v>
      </c>
      <c r="J33" s="171">
        <f>I33*E33</f>
        <v>16000</v>
      </c>
      <c r="K33" s="171">
        <f>J33+H33</f>
        <v>72000</v>
      </c>
      <c r="L33" s="173" t="s">
        <v>308</v>
      </c>
      <c r="M33" s="173" t="s">
        <v>306</v>
      </c>
    </row>
    <row r="34" spans="1:13" ht="15" customHeight="1" x14ac:dyDescent="0.2">
      <c r="A34" s="36" t="s">
        <v>47</v>
      </c>
      <c r="B34" s="47" t="s">
        <v>41</v>
      </c>
      <c r="C34" s="47"/>
      <c r="D34" s="44"/>
      <c r="E34" s="23">
        <v>4</v>
      </c>
      <c r="F34" s="24" t="s">
        <v>6</v>
      </c>
      <c r="G34" s="170">
        <v>3200</v>
      </c>
      <c r="H34" s="170">
        <f t="shared" ref="H34" si="12">G34*E34</f>
        <v>12800</v>
      </c>
      <c r="I34" s="176">
        <v>1000</v>
      </c>
      <c r="J34" s="171">
        <f t="shared" ref="J34" si="13">I34*E34</f>
        <v>4000</v>
      </c>
      <c r="K34" s="171">
        <f t="shared" ref="K34" si="14">J34+H34</f>
        <v>16800</v>
      </c>
      <c r="L34" s="173" t="s">
        <v>308</v>
      </c>
      <c r="M34" s="173" t="s">
        <v>306</v>
      </c>
    </row>
    <row r="35" spans="1:13" s="7" customFormat="1" ht="15" customHeight="1" x14ac:dyDescent="0.2">
      <c r="A35" s="46">
        <v>3.7</v>
      </c>
      <c r="B35" s="48" t="s">
        <v>48</v>
      </c>
      <c r="C35" s="42"/>
      <c r="D35" s="42"/>
      <c r="E35" s="49"/>
      <c r="F35" s="49"/>
      <c r="G35" s="27"/>
      <c r="H35" s="50"/>
      <c r="I35" s="51"/>
      <c r="J35" s="9"/>
      <c r="K35" s="9"/>
      <c r="L35" s="9"/>
      <c r="M35" s="52"/>
    </row>
    <row r="36" spans="1:13" s="7" customFormat="1" ht="15" customHeight="1" x14ac:dyDescent="0.2">
      <c r="A36" s="53" t="s">
        <v>49</v>
      </c>
      <c r="B36" s="38" t="s">
        <v>50</v>
      </c>
      <c r="C36" s="47"/>
      <c r="D36" s="42"/>
      <c r="E36" s="54">
        <v>2</v>
      </c>
      <c r="F36" s="55" t="s">
        <v>4</v>
      </c>
      <c r="G36" s="170">
        <v>185000</v>
      </c>
      <c r="H36" s="170">
        <f>G36*E36</f>
        <v>370000</v>
      </c>
      <c r="I36" s="171">
        <v>15000</v>
      </c>
      <c r="J36" s="171">
        <f>I36*E36</f>
        <v>30000</v>
      </c>
      <c r="K36" s="171">
        <f>J36+H36</f>
        <v>400000</v>
      </c>
      <c r="L36" s="173" t="s">
        <v>309</v>
      </c>
      <c r="M36" s="173" t="s">
        <v>310</v>
      </c>
    </row>
    <row r="37" spans="1:13" s="7" customFormat="1" ht="15" customHeight="1" x14ac:dyDescent="0.2">
      <c r="A37" s="46">
        <v>3.8</v>
      </c>
      <c r="B37" s="48" t="s">
        <v>51</v>
      </c>
      <c r="C37" s="42"/>
      <c r="D37" s="42"/>
      <c r="E37" s="49"/>
      <c r="F37" s="49"/>
      <c r="G37" s="27"/>
      <c r="H37" s="50"/>
      <c r="I37" s="51"/>
      <c r="J37" s="9"/>
      <c r="K37" s="9"/>
      <c r="L37" s="9"/>
      <c r="M37" s="52"/>
    </row>
    <row r="38" spans="1:13" s="7" customFormat="1" ht="15" customHeight="1" x14ac:dyDescent="0.2">
      <c r="A38" s="53" t="s">
        <v>52</v>
      </c>
      <c r="B38" s="38" t="s">
        <v>53</v>
      </c>
      <c r="C38" s="47"/>
      <c r="D38" s="42"/>
      <c r="E38" s="54">
        <v>1</v>
      </c>
      <c r="F38" s="55" t="s">
        <v>6</v>
      </c>
      <c r="G38" s="170">
        <v>115000</v>
      </c>
      <c r="H38" s="170">
        <f t="shared" ref="H38:H44" si="15">G38*E38</f>
        <v>115000</v>
      </c>
      <c r="I38" s="171">
        <v>5000</v>
      </c>
      <c r="J38" s="171">
        <f t="shared" ref="J38:J44" si="16">I38*E38</f>
        <v>5000</v>
      </c>
      <c r="K38" s="171">
        <f t="shared" ref="K38:K44" si="17">J38+H38</f>
        <v>120000</v>
      </c>
      <c r="L38" s="173" t="s">
        <v>311</v>
      </c>
      <c r="M38" s="173" t="s">
        <v>310</v>
      </c>
    </row>
    <row r="39" spans="1:13" s="7" customFormat="1" ht="15" customHeight="1" x14ac:dyDescent="0.2">
      <c r="A39" s="53" t="s">
        <v>54</v>
      </c>
      <c r="B39" s="38" t="s">
        <v>55</v>
      </c>
      <c r="C39" s="47"/>
      <c r="D39" s="42"/>
      <c r="E39" s="54">
        <v>1</v>
      </c>
      <c r="F39" s="55" t="s">
        <v>6</v>
      </c>
      <c r="G39" s="170">
        <v>125000</v>
      </c>
      <c r="H39" s="170">
        <f t="shared" si="15"/>
        <v>125000</v>
      </c>
      <c r="I39" s="171">
        <v>5000</v>
      </c>
      <c r="J39" s="171">
        <f t="shared" si="16"/>
        <v>5000</v>
      </c>
      <c r="K39" s="171">
        <f t="shared" si="17"/>
        <v>130000</v>
      </c>
      <c r="L39" s="173" t="s">
        <v>311</v>
      </c>
      <c r="M39" s="173" t="s">
        <v>310</v>
      </c>
    </row>
    <row r="40" spans="1:13" ht="25.5" customHeight="1" x14ac:dyDescent="0.2">
      <c r="A40" s="56">
        <v>3.9</v>
      </c>
      <c r="B40" s="513" t="s">
        <v>56</v>
      </c>
      <c r="C40" s="513"/>
      <c r="D40" s="513"/>
      <c r="E40" s="23">
        <v>1</v>
      </c>
      <c r="F40" s="22" t="s">
        <v>18</v>
      </c>
      <c r="G40" s="170">
        <v>600000</v>
      </c>
      <c r="H40" s="170">
        <f t="shared" si="15"/>
        <v>600000</v>
      </c>
      <c r="I40" s="171">
        <v>75000</v>
      </c>
      <c r="J40" s="171">
        <f t="shared" si="16"/>
        <v>75000</v>
      </c>
      <c r="K40" s="171">
        <f t="shared" si="17"/>
        <v>675000</v>
      </c>
      <c r="L40" s="173"/>
      <c r="M40" s="173"/>
    </row>
    <row r="41" spans="1:13" ht="15" customHeight="1" x14ac:dyDescent="0.2">
      <c r="A41" s="8">
        <v>3.1</v>
      </c>
      <c r="B41" s="44" t="s">
        <v>57</v>
      </c>
      <c r="C41" s="44"/>
      <c r="D41" s="45"/>
      <c r="E41" s="23">
        <v>9</v>
      </c>
      <c r="F41" s="24" t="s">
        <v>58</v>
      </c>
      <c r="G41" s="170">
        <v>11000</v>
      </c>
      <c r="H41" s="170">
        <f t="shared" si="15"/>
        <v>99000</v>
      </c>
      <c r="I41" s="171">
        <v>3000</v>
      </c>
      <c r="J41" s="171">
        <f t="shared" si="16"/>
        <v>27000</v>
      </c>
      <c r="K41" s="171">
        <f t="shared" si="17"/>
        <v>126000</v>
      </c>
      <c r="L41" s="173"/>
      <c r="M41" s="173"/>
    </row>
    <row r="42" spans="1:13" ht="15" customHeight="1" x14ac:dyDescent="0.2">
      <c r="A42" s="8">
        <v>3.11</v>
      </c>
      <c r="B42" s="37" t="s">
        <v>59</v>
      </c>
      <c r="C42" s="44"/>
      <c r="D42" s="45"/>
      <c r="E42" s="23">
        <v>1</v>
      </c>
      <c r="F42" s="22" t="s">
        <v>18</v>
      </c>
      <c r="G42" s="170">
        <v>50000</v>
      </c>
      <c r="H42" s="170">
        <f t="shared" si="15"/>
        <v>50000</v>
      </c>
      <c r="I42" s="171">
        <v>25000</v>
      </c>
      <c r="J42" s="171">
        <f t="shared" si="16"/>
        <v>25000</v>
      </c>
      <c r="K42" s="171">
        <f t="shared" si="17"/>
        <v>75000</v>
      </c>
      <c r="L42" s="173" t="s">
        <v>312</v>
      </c>
      <c r="M42" s="173" t="s">
        <v>310</v>
      </c>
    </row>
    <row r="43" spans="1:13" ht="15" customHeight="1" x14ac:dyDescent="0.2">
      <c r="A43" s="8">
        <v>3.12</v>
      </c>
      <c r="B43" s="37" t="s">
        <v>60</v>
      </c>
      <c r="C43" s="44"/>
      <c r="D43" s="45"/>
      <c r="E43" s="23">
        <v>1</v>
      </c>
      <c r="F43" s="22" t="s">
        <v>18</v>
      </c>
      <c r="G43" s="170">
        <v>25000</v>
      </c>
      <c r="H43" s="170">
        <f t="shared" si="15"/>
        <v>25000</v>
      </c>
      <c r="I43" s="171">
        <v>15000</v>
      </c>
      <c r="J43" s="171">
        <f t="shared" si="16"/>
        <v>15000</v>
      </c>
      <c r="K43" s="171">
        <f t="shared" si="17"/>
        <v>40000</v>
      </c>
      <c r="L43" s="173" t="s">
        <v>312</v>
      </c>
      <c r="M43" s="173" t="s">
        <v>310</v>
      </c>
    </row>
    <row r="44" spans="1:13" ht="15" customHeight="1" x14ac:dyDescent="0.2">
      <c r="A44" s="8">
        <v>3.13</v>
      </c>
      <c r="B44" s="514" t="s">
        <v>61</v>
      </c>
      <c r="C44" s="514"/>
      <c r="D44" s="514"/>
      <c r="E44" s="23">
        <v>1</v>
      </c>
      <c r="F44" s="22" t="s">
        <v>18</v>
      </c>
      <c r="G44" s="170">
        <v>0</v>
      </c>
      <c r="H44" s="170">
        <f t="shared" si="15"/>
        <v>0</v>
      </c>
      <c r="I44" s="171">
        <v>75000</v>
      </c>
      <c r="J44" s="171">
        <f t="shared" si="16"/>
        <v>75000</v>
      </c>
      <c r="K44" s="171">
        <f t="shared" si="17"/>
        <v>75000</v>
      </c>
      <c r="L44" s="179"/>
      <c r="M44" s="179"/>
    </row>
    <row r="45" spans="1:13" s="93" customFormat="1" ht="14.25" customHeight="1" x14ac:dyDescent="0.2">
      <c r="A45" s="511" t="s">
        <v>20</v>
      </c>
      <c r="B45" s="511"/>
      <c r="C45" s="511"/>
      <c r="D45" s="511"/>
      <c r="E45" s="511"/>
      <c r="F45" s="511"/>
      <c r="G45" s="92"/>
      <c r="H45" s="92"/>
      <c r="I45" s="92"/>
      <c r="J45" s="92"/>
      <c r="K45" s="92"/>
      <c r="L45" s="92"/>
      <c r="M45" s="92"/>
    </row>
    <row r="46" spans="1:13" s="107" customFormat="1" ht="15" customHeight="1" x14ac:dyDescent="0.2">
      <c r="A46" s="94">
        <v>4</v>
      </c>
      <c r="B46" s="108" t="s">
        <v>62</v>
      </c>
      <c r="C46" s="109"/>
      <c r="D46" s="109"/>
      <c r="E46" s="110"/>
      <c r="F46" s="110"/>
      <c r="G46" s="99"/>
      <c r="H46" s="110"/>
      <c r="I46" s="100"/>
      <c r="J46" s="111"/>
      <c r="K46" s="111"/>
      <c r="L46" s="111"/>
      <c r="M46" s="111"/>
    </row>
    <row r="47" spans="1:13" s="11" customFormat="1" ht="15" customHeight="1" x14ac:dyDescent="0.2">
      <c r="A47" s="40">
        <v>4.0999999999999996</v>
      </c>
      <c r="B47" s="59" t="s">
        <v>63</v>
      </c>
      <c r="C47" s="20"/>
      <c r="D47" s="60"/>
      <c r="E47" s="61"/>
      <c r="F47" s="22"/>
      <c r="G47" s="27"/>
      <c r="H47" s="22"/>
      <c r="I47" s="28"/>
      <c r="J47" s="58"/>
      <c r="K47" s="58"/>
      <c r="L47" s="58"/>
      <c r="M47" s="58"/>
    </row>
    <row r="48" spans="1:13" ht="15" customHeight="1" x14ac:dyDescent="0.2">
      <c r="A48" s="36" t="s">
        <v>64</v>
      </c>
      <c r="B48" s="44" t="s">
        <v>65</v>
      </c>
      <c r="C48" s="44"/>
      <c r="D48" s="60"/>
      <c r="E48" s="23" t="s">
        <v>7</v>
      </c>
      <c r="F48" s="24" t="s">
        <v>34</v>
      </c>
      <c r="G48" s="174">
        <v>4300</v>
      </c>
      <c r="H48" s="175" t="s">
        <v>35</v>
      </c>
      <c r="I48" s="176">
        <v>800</v>
      </c>
      <c r="J48" s="177" t="s">
        <v>35</v>
      </c>
      <c r="K48" s="177" t="s">
        <v>35</v>
      </c>
      <c r="L48" s="178" t="s">
        <v>300</v>
      </c>
      <c r="M48" s="178" t="s">
        <v>313</v>
      </c>
    </row>
    <row r="49" spans="1:13" ht="15" customHeight="1" x14ac:dyDescent="0.2">
      <c r="A49" s="36" t="s">
        <v>66</v>
      </c>
      <c r="B49" s="44" t="s">
        <v>67</v>
      </c>
      <c r="C49" s="44"/>
      <c r="D49" s="60"/>
      <c r="E49" s="23" t="s">
        <v>7</v>
      </c>
      <c r="F49" s="24" t="s">
        <v>34</v>
      </c>
      <c r="G49" s="174">
        <v>3300</v>
      </c>
      <c r="H49" s="175" t="s">
        <v>35</v>
      </c>
      <c r="I49" s="176">
        <v>750</v>
      </c>
      <c r="J49" s="177" t="s">
        <v>35</v>
      </c>
      <c r="K49" s="177" t="s">
        <v>35</v>
      </c>
      <c r="L49" s="178" t="s">
        <v>300</v>
      </c>
      <c r="M49" s="178" t="s">
        <v>313</v>
      </c>
    </row>
    <row r="50" spans="1:13" ht="15" customHeight="1" x14ac:dyDescent="0.2">
      <c r="A50" s="36" t="s">
        <v>68</v>
      </c>
      <c r="B50" s="44" t="s">
        <v>69</v>
      </c>
      <c r="C50" s="44"/>
      <c r="D50" s="60"/>
      <c r="E50" s="23" t="s">
        <v>7</v>
      </c>
      <c r="F50" s="24" t="s">
        <v>34</v>
      </c>
      <c r="G50" s="174">
        <v>2800</v>
      </c>
      <c r="H50" s="175" t="s">
        <v>35</v>
      </c>
      <c r="I50" s="176">
        <v>730</v>
      </c>
      <c r="J50" s="177" t="s">
        <v>35</v>
      </c>
      <c r="K50" s="177" t="s">
        <v>35</v>
      </c>
      <c r="L50" s="178" t="s">
        <v>300</v>
      </c>
      <c r="M50" s="178" t="s">
        <v>313</v>
      </c>
    </row>
    <row r="51" spans="1:13" ht="15" customHeight="1" x14ac:dyDescent="0.2">
      <c r="A51" s="36" t="s">
        <v>70</v>
      </c>
      <c r="B51" s="44" t="s">
        <v>71</v>
      </c>
      <c r="C51" s="44"/>
      <c r="D51" s="20"/>
      <c r="E51" s="23">
        <v>3</v>
      </c>
      <c r="F51" s="24" t="s">
        <v>34</v>
      </c>
      <c r="G51" s="170">
        <v>2300</v>
      </c>
      <c r="H51" s="170">
        <f>G51*E51</f>
        <v>6900</v>
      </c>
      <c r="I51" s="171">
        <v>660</v>
      </c>
      <c r="J51" s="171">
        <f>I51*E51</f>
        <v>1980</v>
      </c>
      <c r="K51" s="171">
        <f>J51+H51</f>
        <v>8880</v>
      </c>
      <c r="L51" s="178" t="s">
        <v>300</v>
      </c>
      <c r="M51" s="178" t="s">
        <v>313</v>
      </c>
    </row>
    <row r="52" spans="1:13" s="11" customFormat="1" ht="15" customHeight="1" x14ac:dyDescent="0.2">
      <c r="A52" s="40">
        <v>4.2</v>
      </c>
      <c r="B52" s="59" t="s">
        <v>72</v>
      </c>
      <c r="C52" s="20"/>
      <c r="D52" s="60"/>
      <c r="E52" s="61"/>
      <c r="F52" s="22"/>
      <c r="G52" s="174"/>
      <c r="H52" s="180"/>
      <c r="I52" s="176"/>
      <c r="J52" s="181"/>
      <c r="K52" s="181"/>
      <c r="L52" s="182"/>
      <c r="M52" s="182"/>
    </row>
    <row r="53" spans="1:13" ht="15" customHeight="1" x14ac:dyDescent="0.2">
      <c r="A53" s="36" t="s">
        <v>73</v>
      </c>
      <c r="B53" s="44" t="s">
        <v>65</v>
      </c>
      <c r="C53" s="44"/>
      <c r="D53" s="60"/>
      <c r="E53" s="23" t="s">
        <v>7</v>
      </c>
      <c r="F53" s="24" t="s">
        <v>34</v>
      </c>
      <c r="G53" s="174">
        <v>7300</v>
      </c>
      <c r="H53" s="175" t="s">
        <v>35</v>
      </c>
      <c r="I53" s="176">
        <v>800</v>
      </c>
      <c r="J53" s="177" t="s">
        <v>35</v>
      </c>
      <c r="K53" s="177" t="s">
        <v>35</v>
      </c>
      <c r="L53" s="178" t="s">
        <v>300</v>
      </c>
      <c r="M53" s="178" t="s">
        <v>314</v>
      </c>
    </row>
    <row r="54" spans="1:13" ht="15" customHeight="1" x14ac:dyDescent="0.2">
      <c r="A54" s="36" t="s">
        <v>74</v>
      </c>
      <c r="B54" s="44" t="s">
        <v>67</v>
      </c>
      <c r="C54" s="44"/>
      <c r="D54" s="60"/>
      <c r="E54" s="23" t="s">
        <v>7</v>
      </c>
      <c r="F54" s="24" t="s">
        <v>34</v>
      </c>
      <c r="G54" s="174">
        <v>5500</v>
      </c>
      <c r="H54" s="175" t="s">
        <v>35</v>
      </c>
      <c r="I54" s="176">
        <v>750</v>
      </c>
      <c r="J54" s="177" t="s">
        <v>35</v>
      </c>
      <c r="K54" s="177" t="s">
        <v>35</v>
      </c>
      <c r="L54" s="178" t="s">
        <v>300</v>
      </c>
      <c r="M54" s="178" t="s">
        <v>314</v>
      </c>
    </row>
    <row r="55" spans="1:13" ht="15" customHeight="1" x14ac:dyDescent="0.2">
      <c r="A55" s="36" t="s">
        <v>75</v>
      </c>
      <c r="B55" s="44" t="s">
        <v>69</v>
      </c>
      <c r="C55" s="44"/>
      <c r="D55" s="60"/>
      <c r="E55" s="23">
        <v>3</v>
      </c>
      <c r="F55" s="24" t="s">
        <v>34</v>
      </c>
      <c r="G55" s="174">
        <v>3500</v>
      </c>
      <c r="H55" s="170">
        <f>G55*E55</f>
        <v>10500</v>
      </c>
      <c r="I55" s="176">
        <v>730</v>
      </c>
      <c r="J55" s="171">
        <f>I55*E55</f>
        <v>2190</v>
      </c>
      <c r="K55" s="171">
        <f>J55+H55</f>
        <v>12690</v>
      </c>
      <c r="L55" s="178" t="s">
        <v>300</v>
      </c>
      <c r="M55" s="178" t="s">
        <v>314</v>
      </c>
    </row>
    <row r="56" spans="1:13" ht="15" customHeight="1" x14ac:dyDescent="0.2">
      <c r="A56" s="36" t="s">
        <v>76</v>
      </c>
      <c r="B56" s="44" t="s">
        <v>71</v>
      </c>
      <c r="C56" s="44"/>
      <c r="D56" s="20"/>
      <c r="E56" s="23" t="s">
        <v>7</v>
      </c>
      <c r="F56" s="24" t="s">
        <v>34</v>
      </c>
      <c r="G56" s="174">
        <v>3000</v>
      </c>
      <c r="H56" s="175" t="s">
        <v>35</v>
      </c>
      <c r="I56" s="171">
        <v>660</v>
      </c>
      <c r="J56" s="177" t="s">
        <v>35</v>
      </c>
      <c r="K56" s="177" t="s">
        <v>35</v>
      </c>
      <c r="L56" s="178" t="s">
        <v>300</v>
      </c>
      <c r="M56" s="178" t="s">
        <v>314</v>
      </c>
    </row>
    <row r="57" spans="1:13" s="11" customFormat="1" ht="15" customHeight="1" x14ac:dyDescent="0.2">
      <c r="A57" s="40">
        <v>4.3</v>
      </c>
      <c r="B57" s="59" t="s">
        <v>77</v>
      </c>
      <c r="C57" s="20"/>
      <c r="D57" s="60"/>
      <c r="E57" s="61"/>
      <c r="F57" s="22"/>
      <c r="G57" s="174"/>
      <c r="H57" s="180"/>
      <c r="I57" s="176"/>
      <c r="J57" s="181"/>
      <c r="K57" s="181"/>
      <c r="L57" s="182"/>
      <c r="M57" s="182"/>
    </row>
    <row r="58" spans="1:13" ht="15" customHeight="1" x14ac:dyDescent="0.2">
      <c r="A58" s="36" t="s">
        <v>78</v>
      </c>
      <c r="B58" s="44" t="s">
        <v>69</v>
      </c>
      <c r="C58" s="44"/>
      <c r="D58" s="45"/>
      <c r="E58" s="23" t="s">
        <v>7</v>
      </c>
      <c r="F58" s="24" t="s">
        <v>34</v>
      </c>
      <c r="G58" s="174">
        <v>1200</v>
      </c>
      <c r="H58" s="175" t="s">
        <v>35</v>
      </c>
      <c r="I58" s="176">
        <v>300</v>
      </c>
      <c r="J58" s="177" t="s">
        <v>35</v>
      </c>
      <c r="K58" s="177" t="s">
        <v>35</v>
      </c>
      <c r="L58" s="178"/>
      <c r="M58" s="178"/>
    </row>
    <row r="59" spans="1:13" ht="15" customHeight="1" x14ac:dyDescent="0.2">
      <c r="A59" s="36" t="s">
        <v>79</v>
      </c>
      <c r="B59" s="44" t="s">
        <v>71</v>
      </c>
      <c r="C59" s="44"/>
      <c r="D59" s="45"/>
      <c r="E59" s="23">
        <v>11</v>
      </c>
      <c r="F59" s="24" t="s">
        <v>34</v>
      </c>
      <c r="G59" s="170">
        <v>1150</v>
      </c>
      <c r="H59" s="170">
        <f t="shared" ref="H59:H61" si="18">G59*E59</f>
        <v>12650</v>
      </c>
      <c r="I59" s="171">
        <v>280</v>
      </c>
      <c r="J59" s="171">
        <f t="shared" ref="J59:J61" si="19">I59*E59</f>
        <v>3080</v>
      </c>
      <c r="K59" s="171">
        <f t="shared" ref="K59:K61" si="20">J59+H59</f>
        <v>15730</v>
      </c>
      <c r="L59" s="178" t="s">
        <v>300</v>
      </c>
      <c r="M59" s="178" t="s">
        <v>315</v>
      </c>
    </row>
    <row r="60" spans="1:13" ht="15" customHeight="1" x14ac:dyDescent="0.2">
      <c r="A60" s="36">
        <v>4.4000000000000004</v>
      </c>
      <c r="B60" s="42" t="s">
        <v>80</v>
      </c>
      <c r="C60" s="42"/>
      <c r="D60" s="42"/>
      <c r="E60" s="62">
        <v>1</v>
      </c>
      <c r="F60" s="61" t="s">
        <v>18</v>
      </c>
      <c r="G60" s="170">
        <v>0</v>
      </c>
      <c r="H60" s="170">
        <f t="shared" si="18"/>
        <v>0</v>
      </c>
      <c r="I60" s="171">
        <v>25000</v>
      </c>
      <c r="J60" s="171">
        <f t="shared" si="19"/>
        <v>25000</v>
      </c>
      <c r="K60" s="171">
        <f t="shared" si="20"/>
        <v>25000</v>
      </c>
      <c r="L60" s="178" t="s">
        <v>300</v>
      </c>
      <c r="M60" s="178" t="s">
        <v>315</v>
      </c>
    </row>
    <row r="61" spans="1:13" ht="25.5" customHeight="1" x14ac:dyDescent="0.2">
      <c r="A61" s="36">
        <v>4.5</v>
      </c>
      <c r="B61" s="512" t="s">
        <v>81</v>
      </c>
      <c r="C61" s="512"/>
      <c r="D61" s="512"/>
      <c r="E61" s="62">
        <v>1</v>
      </c>
      <c r="F61" s="61" t="s">
        <v>18</v>
      </c>
      <c r="G61" s="170">
        <v>100000</v>
      </c>
      <c r="H61" s="170">
        <f t="shared" si="18"/>
        <v>100000</v>
      </c>
      <c r="I61" s="171">
        <v>15000</v>
      </c>
      <c r="J61" s="171">
        <f t="shared" si="19"/>
        <v>15000</v>
      </c>
      <c r="K61" s="171">
        <f t="shared" si="20"/>
        <v>115000</v>
      </c>
      <c r="L61" s="183"/>
      <c r="M61" s="183"/>
    </row>
    <row r="62" spans="1:13" s="93" customFormat="1" ht="14.25" customHeight="1" x14ac:dyDescent="0.2">
      <c r="A62" s="511" t="s">
        <v>20</v>
      </c>
      <c r="B62" s="511"/>
      <c r="C62" s="511"/>
      <c r="D62" s="511"/>
      <c r="E62" s="511"/>
      <c r="F62" s="511"/>
      <c r="G62" s="92"/>
      <c r="H62" s="92"/>
      <c r="I62" s="92"/>
      <c r="J62" s="92"/>
      <c r="K62" s="92"/>
      <c r="L62" s="92"/>
      <c r="M62" s="92"/>
    </row>
    <row r="63" spans="1:13" s="107" customFormat="1" ht="14.25" customHeight="1" x14ac:dyDescent="0.2">
      <c r="A63" s="94">
        <v>5</v>
      </c>
      <c r="B63" s="108" t="s">
        <v>82</v>
      </c>
      <c r="C63" s="109"/>
      <c r="D63" s="109"/>
      <c r="E63" s="112"/>
      <c r="F63" s="112"/>
      <c r="G63" s="99"/>
      <c r="H63" s="112"/>
      <c r="I63" s="100"/>
      <c r="J63" s="111"/>
      <c r="K63" s="111"/>
      <c r="L63" s="111"/>
      <c r="M63" s="111"/>
    </row>
    <row r="64" spans="1:13" ht="14.25" customHeight="1" x14ac:dyDescent="0.2">
      <c r="A64" s="40">
        <v>5.0999999999999996</v>
      </c>
      <c r="B64" s="63" t="s">
        <v>83</v>
      </c>
      <c r="C64" s="20"/>
      <c r="D64" s="60"/>
      <c r="E64" s="61"/>
      <c r="F64" s="61"/>
      <c r="G64" s="27"/>
      <c r="H64" s="22"/>
      <c r="I64" s="28"/>
      <c r="J64" s="58"/>
      <c r="K64" s="58"/>
      <c r="L64" s="58"/>
      <c r="M64" s="58"/>
    </row>
    <row r="65" spans="1:13" ht="14.25" customHeight="1" x14ac:dyDescent="0.2">
      <c r="A65" s="36" t="s">
        <v>84</v>
      </c>
      <c r="B65" s="44" t="s">
        <v>65</v>
      </c>
      <c r="C65" s="44"/>
      <c r="D65" s="45"/>
      <c r="E65" s="23" t="s">
        <v>7</v>
      </c>
      <c r="F65" s="24" t="s">
        <v>4</v>
      </c>
      <c r="G65" s="174">
        <v>25000</v>
      </c>
      <c r="H65" s="175" t="s">
        <v>35</v>
      </c>
      <c r="I65" s="176">
        <v>1500</v>
      </c>
      <c r="J65" s="177" t="s">
        <v>35</v>
      </c>
      <c r="K65" s="177" t="s">
        <v>35</v>
      </c>
      <c r="L65" s="178" t="s">
        <v>316</v>
      </c>
      <c r="M65" s="178" t="s">
        <v>317</v>
      </c>
    </row>
    <row r="66" spans="1:13" ht="14.25" customHeight="1" x14ac:dyDescent="0.2">
      <c r="A66" s="36" t="s">
        <v>85</v>
      </c>
      <c r="B66" s="44" t="s">
        <v>67</v>
      </c>
      <c r="C66" s="44"/>
      <c r="D66" s="45"/>
      <c r="E66" s="23" t="s">
        <v>7</v>
      </c>
      <c r="F66" s="24" t="s">
        <v>4</v>
      </c>
      <c r="G66" s="174">
        <v>18000</v>
      </c>
      <c r="H66" s="175" t="s">
        <v>35</v>
      </c>
      <c r="I66" s="176">
        <v>1500</v>
      </c>
      <c r="J66" s="177" t="s">
        <v>35</v>
      </c>
      <c r="K66" s="177" t="s">
        <v>35</v>
      </c>
      <c r="L66" s="178" t="s">
        <v>316</v>
      </c>
      <c r="M66" s="178" t="s">
        <v>317</v>
      </c>
    </row>
    <row r="67" spans="1:13" ht="14.25" customHeight="1" x14ac:dyDescent="0.2">
      <c r="A67" s="36" t="s">
        <v>86</v>
      </c>
      <c r="B67" s="44" t="s">
        <v>69</v>
      </c>
      <c r="C67" s="44"/>
      <c r="D67" s="45"/>
      <c r="E67" s="23">
        <v>2</v>
      </c>
      <c r="F67" s="24" t="s">
        <v>4</v>
      </c>
      <c r="G67" s="170">
        <v>11500</v>
      </c>
      <c r="H67" s="170">
        <f t="shared" ref="H67:H68" si="21">G67*E67</f>
        <v>23000</v>
      </c>
      <c r="I67" s="176">
        <v>1500</v>
      </c>
      <c r="J67" s="171">
        <f t="shared" ref="J67:J68" si="22">I67*E67</f>
        <v>3000</v>
      </c>
      <c r="K67" s="171">
        <f t="shared" ref="K67:K68" si="23">J67+H67</f>
        <v>26000</v>
      </c>
      <c r="L67" s="178" t="s">
        <v>316</v>
      </c>
      <c r="M67" s="178" t="s">
        <v>317</v>
      </c>
    </row>
    <row r="68" spans="1:13" ht="14.25" customHeight="1" x14ac:dyDescent="0.2">
      <c r="A68" s="36" t="s">
        <v>87</v>
      </c>
      <c r="B68" s="44" t="s">
        <v>71</v>
      </c>
      <c r="C68" s="44"/>
      <c r="D68" s="45"/>
      <c r="E68" s="23">
        <v>3</v>
      </c>
      <c r="F68" s="24" t="s">
        <v>6</v>
      </c>
      <c r="G68" s="170">
        <v>9500</v>
      </c>
      <c r="H68" s="170">
        <f t="shared" si="21"/>
        <v>28500</v>
      </c>
      <c r="I68" s="176">
        <v>1500</v>
      </c>
      <c r="J68" s="171">
        <f t="shared" si="22"/>
        <v>4500</v>
      </c>
      <c r="K68" s="171">
        <f t="shared" si="23"/>
        <v>33000</v>
      </c>
      <c r="L68" s="178" t="s">
        <v>316</v>
      </c>
      <c r="M68" s="178" t="s">
        <v>317</v>
      </c>
    </row>
    <row r="69" spans="1:13" ht="14.25" customHeight="1" x14ac:dyDescent="0.2">
      <c r="A69" s="36" t="s">
        <v>88</v>
      </c>
      <c r="B69" s="44" t="s">
        <v>89</v>
      </c>
      <c r="C69" s="44"/>
      <c r="D69" s="45"/>
      <c r="E69" s="23" t="s">
        <v>7</v>
      </c>
      <c r="F69" s="24" t="s">
        <v>4</v>
      </c>
      <c r="G69" s="174">
        <v>6500</v>
      </c>
      <c r="H69" s="175" t="s">
        <v>35</v>
      </c>
      <c r="I69" s="176">
        <v>1500</v>
      </c>
      <c r="J69" s="177" t="s">
        <v>35</v>
      </c>
      <c r="K69" s="177" t="s">
        <v>35</v>
      </c>
      <c r="L69" s="178" t="s">
        <v>316</v>
      </c>
      <c r="M69" s="178" t="s">
        <v>317</v>
      </c>
    </row>
    <row r="70" spans="1:13" s="11" customFormat="1" ht="14.25" customHeight="1" x14ac:dyDescent="0.2">
      <c r="A70" s="40">
        <v>5.2</v>
      </c>
      <c r="B70" s="64" t="s">
        <v>90</v>
      </c>
      <c r="C70" s="20"/>
      <c r="D70" s="60"/>
      <c r="E70" s="61"/>
      <c r="F70" s="61"/>
      <c r="G70" s="174"/>
      <c r="H70" s="184"/>
      <c r="I70" s="176"/>
      <c r="J70" s="184"/>
      <c r="K70" s="184"/>
      <c r="L70" s="184"/>
      <c r="M70" s="184"/>
    </row>
    <row r="71" spans="1:13" ht="14.25" customHeight="1" x14ac:dyDescent="0.2">
      <c r="A71" s="36" t="s">
        <v>91</v>
      </c>
      <c r="B71" s="44" t="s">
        <v>71</v>
      </c>
      <c r="C71" s="44"/>
      <c r="D71" s="45"/>
      <c r="E71" s="23" t="s">
        <v>7</v>
      </c>
      <c r="F71" s="24" t="s">
        <v>4</v>
      </c>
      <c r="G71" s="174">
        <v>9000</v>
      </c>
      <c r="H71" s="175" t="s">
        <v>35</v>
      </c>
      <c r="I71" s="176">
        <v>1500</v>
      </c>
      <c r="J71" s="177" t="s">
        <v>35</v>
      </c>
      <c r="K71" s="177" t="s">
        <v>35</v>
      </c>
      <c r="L71" s="178" t="s">
        <v>316</v>
      </c>
      <c r="M71" s="178" t="s">
        <v>317</v>
      </c>
    </row>
    <row r="72" spans="1:13" ht="14.25" customHeight="1" x14ac:dyDescent="0.2">
      <c r="A72" s="36" t="s">
        <v>92</v>
      </c>
      <c r="B72" s="44" t="s">
        <v>89</v>
      </c>
      <c r="C72" s="44"/>
      <c r="D72" s="45"/>
      <c r="E72" s="23" t="s">
        <v>7</v>
      </c>
      <c r="F72" s="24" t="s">
        <v>6</v>
      </c>
      <c r="G72" s="174">
        <v>7000</v>
      </c>
      <c r="H72" s="175" t="s">
        <v>35</v>
      </c>
      <c r="I72" s="176">
        <v>1500</v>
      </c>
      <c r="J72" s="177" t="s">
        <v>35</v>
      </c>
      <c r="K72" s="177" t="s">
        <v>35</v>
      </c>
      <c r="L72" s="178" t="s">
        <v>316</v>
      </c>
      <c r="M72" s="178" t="s">
        <v>317</v>
      </c>
    </row>
    <row r="73" spans="1:13" s="11" customFormat="1" ht="14.25" customHeight="1" x14ac:dyDescent="0.2">
      <c r="A73" s="40">
        <v>5.3</v>
      </c>
      <c r="B73" s="64" t="s">
        <v>93</v>
      </c>
      <c r="C73" s="20"/>
      <c r="D73" s="20"/>
      <c r="E73" s="23"/>
      <c r="F73" s="24"/>
      <c r="G73" s="174"/>
      <c r="H73" s="180"/>
      <c r="I73" s="176"/>
      <c r="J73" s="181"/>
      <c r="K73" s="181"/>
      <c r="L73" s="182"/>
      <c r="M73" s="182"/>
    </row>
    <row r="74" spans="1:13" ht="14.25" customHeight="1" x14ac:dyDescent="0.2">
      <c r="A74" s="36" t="s">
        <v>94</v>
      </c>
      <c r="B74" s="44" t="s">
        <v>65</v>
      </c>
      <c r="C74" s="44"/>
      <c r="D74" s="44"/>
      <c r="E74" s="23" t="s">
        <v>7</v>
      </c>
      <c r="F74" s="24" t="s">
        <v>4</v>
      </c>
      <c r="G74" s="174">
        <v>20500</v>
      </c>
      <c r="H74" s="175" t="s">
        <v>35</v>
      </c>
      <c r="I74" s="176">
        <v>1000</v>
      </c>
      <c r="J74" s="177" t="s">
        <v>35</v>
      </c>
      <c r="K74" s="177" t="s">
        <v>35</v>
      </c>
      <c r="L74" s="178" t="s">
        <v>316</v>
      </c>
      <c r="M74" s="178" t="s">
        <v>317</v>
      </c>
    </row>
    <row r="75" spans="1:13" ht="14.25" customHeight="1" x14ac:dyDescent="0.2">
      <c r="A75" s="36" t="s">
        <v>95</v>
      </c>
      <c r="B75" s="44" t="s">
        <v>67</v>
      </c>
      <c r="C75" s="44"/>
      <c r="D75" s="44"/>
      <c r="E75" s="23" t="s">
        <v>7</v>
      </c>
      <c r="F75" s="24" t="s">
        <v>4</v>
      </c>
      <c r="G75" s="174">
        <v>16000</v>
      </c>
      <c r="H75" s="175" t="s">
        <v>35</v>
      </c>
      <c r="I75" s="176">
        <v>1000</v>
      </c>
      <c r="J75" s="177" t="s">
        <v>35</v>
      </c>
      <c r="K75" s="177" t="s">
        <v>35</v>
      </c>
      <c r="L75" s="178" t="s">
        <v>316</v>
      </c>
      <c r="M75" s="178" t="s">
        <v>317</v>
      </c>
    </row>
    <row r="76" spans="1:13" ht="14.25" customHeight="1" x14ac:dyDescent="0.2">
      <c r="A76" s="36" t="s">
        <v>96</v>
      </c>
      <c r="B76" s="44" t="s">
        <v>69</v>
      </c>
      <c r="C76" s="44"/>
      <c r="D76" s="44"/>
      <c r="E76" s="23">
        <v>1</v>
      </c>
      <c r="F76" s="24" t="s">
        <v>4</v>
      </c>
      <c r="G76" s="170">
        <v>12000</v>
      </c>
      <c r="H76" s="170">
        <f t="shared" ref="H76:H77" si="24">G76*E76</f>
        <v>12000</v>
      </c>
      <c r="I76" s="176">
        <v>1000</v>
      </c>
      <c r="J76" s="171">
        <f t="shared" ref="J76:J77" si="25">I76*E76</f>
        <v>1000</v>
      </c>
      <c r="K76" s="171">
        <f t="shared" ref="K76:K77" si="26">J76+H76</f>
        <v>13000</v>
      </c>
      <c r="L76" s="178" t="s">
        <v>316</v>
      </c>
      <c r="M76" s="178" t="s">
        <v>317</v>
      </c>
    </row>
    <row r="77" spans="1:13" ht="14.25" customHeight="1" x14ac:dyDescent="0.2">
      <c r="A77" s="36" t="s">
        <v>97</v>
      </c>
      <c r="B77" s="44" t="s">
        <v>71</v>
      </c>
      <c r="C77" s="44"/>
      <c r="D77" s="45"/>
      <c r="E77" s="23">
        <v>1</v>
      </c>
      <c r="F77" s="24" t="s">
        <v>4</v>
      </c>
      <c r="G77" s="170">
        <v>7500</v>
      </c>
      <c r="H77" s="170">
        <f t="shared" si="24"/>
        <v>7500</v>
      </c>
      <c r="I77" s="176">
        <v>1000</v>
      </c>
      <c r="J77" s="171">
        <f t="shared" si="25"/>
        <v>1000</v>
      </c>
      <c r="K77" s="171">
        <f t="shared" si="26"/>
        <v>8500</v>
      </c>
      <c r="L77" s="178" t="s">
        <v>316</v>
      </c>
      <c r="M77" s="178" t="s">
        <v>317</v>
      </c>
    </row>
    <row r="78" spans="1:13" s="11" customFormat="1" ht="14.25" customHeight="1" x14ac:dyDescent="0.2">
      <c r="A78" s="40">
        <v>5.4</v>
      </c>
      <c r="B78" s="64" t="s">
        <v>98</v>
      </c>
      <c r="C78" s="20"/>
      <c r="D78" s="60"/>
      <c r="E78" s="23"/>
      <c r="F78" s="23"/>
      <c r="G78" s="174"/>
      <c r="H78" s="184"/>
      <c r="I78" s="176"/>
      <c r="J78" s="184"/>
      <c r="K78" s="184"/>
      <c r="L78" s="184"/>
      <c r="M78" s="184"/>
    </row>
    <row r="79" spans="1:13" s="11" customFormat="1" ht="14.25" customHeight="1" x14ac:dyDescent="0.2">
      <c r="A79" s="36" t="s">
        <v>99</v>
      </c>
      <c r="B79" s="44" t="s">
        <v>67</v>
      </c>
      <c r="C79" s="44"/>
      <c r="D79" s="45"/>
      <c r="E79" s="23" t="s">
        <v>7</v>
      </c>
      <c r="F79" s="24" t="s">
        <v>4</v>
      </c>
      <c r="G79" s="174">
        <v>31500</v>
      </c>
      <c r="H79" s="175" t="s">
        <v>35</v>
      </c>
      <c r="I79" s="176">
        <v>1500</v>
      </c>
      <c r="J79" s="177" t="s">
        <v>35</v>
      </c>
      <c r="K79" s="177" t="s">
        <v>35</v>
      </c>
      <c r="L79" s="178" t="s">
        <v>316</v>
      </c>
      <c r="M79" s="178" t="s">
        <v>317</v>
      </c>
    </row>
    <row r="80" spans="1:13" ht="14.25" customHeight="1" x14ac:dyDescent="0.2">
      <c r="A80" s="36" t="s">
        <v>100</v>
      </c>
      <c r="B80" s="44" t="s">
        <v>69</v>
      </c>
      <c r="C80" s="44"/>
      <c r="D80" s="45"/>
      <c r="E80" s="23">
        <v>1</v>
      </c>
      <c r="F80" s="24" t="s">
        <v>4</v>
      </c>
      <c r="G80" s="170">
        <v>23800</v>
      </c>
      <c r="H80" s="170">
        <f>G80*E80</f>
        <v>23800</v>
      </c>
      <c r="I80" s="171">
        <v>1500</v>
      </c>
      <c r="J80" s="171">
        <f>I80*E80</f>
        <v>1500</v>
      </c>
      <c r="K80" s="171">
        <f>J80+H80</f>
        <v>25300</v>
      </c>
      <c r="L80" s="178" t="s">
        <v>316</v>
      </c>
      <c r="M80" s="178" t="s">
        <v>317</v>
      </c>
    </row>
    <row r="81" spans="1:13" s="11" customFormat="1" ht="14.25" customHeight="1" x14ac:dyDescent="0.2">
      <c r="A81" s="36" t="s">
        <v>101</v>
      </c>
      <c r="B81" s="44" t="s">
        <v>71</v>
      </c>
      <c r="C81" s="44"/>
      <c r="D81" s="45"/>
      <c r="E81" s="23" t="s">
        <v>7</v>
      </c>
      <c r="F81" s="24" t="s">
        <v>4</v>
      </c>
      <c r="G81" s="174">
        <v>20000</v>
      </c>
      <c r="H81" s="175" t="s">
        <v>35</v>
      </c>
      <c r="I81" s="171">
        <v>1500</v>
      </c>
      <c r="J81" s="177" t="s">
        <v>35</v>
      </c>
      <c r="K81" s="177" t="s">
        <v>35</v>
      </c>
      <c r="L81" s="178" t="s">
        <v>316</v>
      </c>
      <c r="M81" s="178" t="s">
        <v>317</v>
      </c>
    </row>
    <row r="82" spans="1:13" s="11" customFormat="1" ht="14.25" customHeight="1" x14ac:dyDescent="0.2">
      <c r="A82" s="40">
        <v>5.5</v>
      </c>
      <c r="B82" s="64" t="s">
        <v>102</v>
      </c>
      <c r="C82" s="20"/>
      <c r="D82" s="60"/>
      <c r="E82" s="23"/>
      <c r="F82" s="23"/>
      <c r="G82" s="174"/>
      <c r="H82" s="184"/>
      <c r="I82" s="176"/>
      <c r="J82" s="184"/>
      <c r="K82" s="184"/>
      <c r="L82" s="184"/>
      <c r="M82" s="184"/>
    </row>
    <row r="83" spans="1:13" s="11" customFormat="1" ht="14.25" customHeight="1" x14ac:dyDescent="0.2">
      <c r="A83" s="36" t="s">
        <v>103</v>
      </c>
      <c r="B83" s="44" t="s">
        <v>67</v>
      </c>
      <c r="C83" s="44"/>
      <c r="D83" s="45"/>
      <c r="E83" s="23" t="s">
        <v>7</v>
      </c>
      <c r="F83" s="24" t="s">
        <v>4</v>
      </c>
      <c r="G83" s="174">
        <v>393000</v>
      </c>
      <c r="H83" s="175" t="s">
        <v>35</v>
      </c>
      <c r="I83" s="176">
        <v>8000</v>
      </c>
      <c r="J83" s="177" t="s">
        <v>35</v>
      </c>
      <c r="K83" s="177" t="s">
        <v>35</v>
      </c>
      <c r="L83" s="178" t="s">
        <v>302</v>
      </c>
      <c r="M83" s="178" t="s">
        <v>317</v>
      </c>
    </row>
    <row r="84" spans="1:13" ht="14.25" customHeight="1" x14ac:dyDescent="0.2">
      <c r="A84" s="36" t="s">
        <v>104</v>
      </c>
      <c r="B84" s="44" t="s">
        <v>69</v>
      </c>
      <c r="C84" s="44"/>
      <c r="D84" s="45"/>
      <c r="E84" s="23" t="s">
        <v>7</v>
      </c>
      <c r="F84" s="24" t="s">
        <v>4</v>
      </c>
      <c r="G84" s="174">
        <v>185000</v>
      </c>
      <c r="H84" s="175" t="s">
        <v>35</v>
      </c>
      <c r="I84" s="176">
        <v>8000</v>
      </c>
      <c r="J84" s="177" t="s">
        <v>35</v>
      </c>
      <c r="K84" s="177" t="s">
        <v>35</v>
      </c>
      <c r="L84" s="178" t="s">
        <v>302</v>
      </c>
      <c r="M84" s="178" t="s">
        <v>317</v>
      </c>
    </row>
    <row r="85" spans="1:13" s="11" customFormat="1" ht="14.25" customHeight="1" x14ac:dyDescent="0.2">
      <c r="A85" s="36" t="s">
        <v>105</v>
      </c>
      <c r="B85" s="44" t="s">
        <v>71</v>
      </c>
      <c r="C85" s="44"/>
      <c r="D85" s="45"/>
      <c r="E85" s="23">
        <v>1</v>
      </c>
      <c r="F85" s="24" t="s">
        <v>4</v>
      </c>
      <c r="G85" s="170">
        <v>148500</v>
      </c>
      <c r="H85" s="170">
        <f>G85*E85</f>
        <v>148500</v>
      </c>
      <c r="I85" s="176">
        <v>8000</v>
      </c>
      <c r="J85" s="171">
        <f>I85*E85</f>
        <v>8000</v>
      </c>
      <c r="K85" s="171">
        <f>J85+H85</f>
        <v>156500</v>
      </c>
      <c r="L85" s="178" t="s">
        <v>302</v>
      </c>
      <c r="M85" s="178" t="s">
        <v>317</v>
      </c>
    </row>
    <row r="86" spans="1:13" s="93" customFormat="1" ht="14.25" customHeight="1" x14ac:dyDescent="0.2">
      <c r="A86" s="511" t="s">
        <v>20</v>
      </c>
      <c r="B86" s="511"/>
      <c r="C86" s="511"/>
      <c r="D86" s="511"/>
      <c r="E86" s="511"/>
      <c r="F86" s="511"/>
      <c r="G86" s="92"/>
      <c r="H86" s="92"/>
      <c r="I86" s="92"/>
      <c r="J86" s="92"/>
      <c r="K86" s="92"/>
      <c r="L86" s="92"/>
      <c r="M86" s="92"/>
    </row>
    <row r="87" spans="1:13" s="107" customFormat="1" ht="15" customHeight="1" x14ac:dyDescent="0.2">
      <c r="A87" s="94">
        <v>6</v>
      </c>
      <c r="B87" s="113" t="s">
        <v>106</v>
      </c>
      <c r="C87" s="114"/>
      <c r="D87" s="115"/>
      <c r="E87" s="116"/>
      <c r="F87" s="116"/>
      <c r="G87" s="99"/>
      <c r="H87" s="117"/>
      <c r="I87" s="100"/>
      <c r="J87" s="117"/>
      <c r="K87" s="117"/>
      <c r="L87" s="117"/>
      <c r="M87" s="117"/>
    </row>
    <row r="88" spans="1:13" ht="15" customHeight="1" x14ac:dyDescent="0.2">
      <c r="A88" s="36">
        <v>6.1</v>
      </c>
      <c r="B88" s="65" t="s">
        <v>107</v>
      </c>
      <c r="C88" s="65"/>
      <c r="D88" s="65"/>
      <c r="E88" s="30">
        <f>542+434</f>
        <v>976</v>
      </c>
      <c r="F88" s="24" t="s">
        <v>27</v>
      </c>
      <c r="G88" s="170">
        <v>5300</v>
      </c>
      <c r="H88" s="170">
        <f t="shared" ref="H88:H89" si="27">G88*E88</f>
        <v>5172800</v>
      </c>
      <c r="I88" s="171">
        <v>750</v>
      </c>
      <c r="J88" s="171">
        <f t="shared" ref="J88:J89" si="28">I88*E88</f>
        <v>732000</v>
      </c>
      <c r="K88" s="171">
        <f t="shared" ref="K88:K89" si="29">J88+H88</f>
        <v>5904800</v>
      </c>
      <c r="L88" s="178" t="s">
        <v>300</v>
      </c>
      <c r="M88" s="178" t="s">
        <v>318</v>
      </c>
    </row>
    <row r="89" spans="1:13" ht="15" customHeight="1" x14ac:dyDescent="0.2">
      <c r="A89" s="36">
        <v>6.2</v>
      </c>
      <c r="B89" s="65" t="s">
        <v>108</v>
      </c>
      <c r="C89" s="65"/>
      <c r="D89" s="65"/>
      <c r="E89" s="30">
        <v>2</v>
      </c>
      <c r="F89" s="24" t="s">
        <v>27</v>
      </c>
      <c r="G89" s="170">
        <v>5200</v>
      </c>
      <c r="H89" s="170">
        <f t="shared" si="27"/>
        <v>10400</v>
      </c>
      <c r="I89" s="171">
        <v>750</v>
      </c>
      <c r="J89" s="171">
        <f t="shared" si="28"/>
        <v>1500</v>
      </c>
      <c r="K89" s="171">
        <f t="shared" si="29"/>
        <v>11900</v>
      </c>
      <c r="L89" s="178" t="s">
        <v>300</v>
      </c>
      <c r="M89" s="178" t="s">
        <v>318</v>
      </c>
    </row>
    <row r="90" spans="1:13" s="11" customFormat="1" ht="15" customHeight="1" x14ac:dyDescent="0.2">
      <c r="A90" s="40">
        <v>6.3</v>
      </c>
      <c r="B90" s="59" t="s">
        <v>109</v>
      </c>
      <c r="C90" s="20"/>
      <c r="D90" s="60"/>
      <c r="E90" s="61"/>
      <c r="F90" s="22"/>
      <c r="G90" s="174"/>
      <c r="H90" s="180"/>
      <c r="I90" s="176"/>
      <c r="J90" s="181"/>
      <c r="K90" s="181"/>
      <c r="L90" s="182"/>
      <c r="M90" s="182"/>
    </row>
    <row r="91" spans="1:13" ht="15" customHeight="1" x14ac:dyDescent="0.2">
      <c r="A91" s="36" t="s">
        <v>110</v>
      </c>
      <c r="B91" s="44" t="s">
        <v>65</v>
      </c>
      <c r="C91" s="44"/>
      <c r="D91" s="60"/>
      <c r="E91" s="23" t="s">
        <v>7</v>
      </c>
      <c r="F91" s="24" t="s">
        <v>34</v>
      </c>
      <c r="G91" s="174">
        <v>3600</v>
      </c>
      <c r="H91" s="175" t="s">
        <v>35</v>
      </c>
      <c r="I91" s="176">
        <v>230</v>
      </c>
      <c r="J91" s="177" t="s">
        <v>35</v>
      </c>
      <c r="K91" s="177" t="s">
        <v>35</v>
      </c>
      <c r="L91" s="178" t="s">
        <v>300</v>
      </c>
      <c r="M91" s="178" t="s">
        <v>318</v>
      </c>
    </row>
    <row r="92" spans="1:13" ht="15" customHeight="1" x14ac:dyDescent="0.2">
      <c r="A92" s="36" t="s">
        <v>111</v>
      </c>
      <c r="B92" s="44" t="s">
        <v>67</v>
      </c>
      <c r="C92" s="44"/>
      <c r="D92" s="60"/>
      <c r="E92" s="23" t="s">
        <v>7</v>
      </c>
      <c r="F92" s="24" t="s">
        <v>34</v>
      </c>
      <c r="G92" s="174">
        <v>3300</v>
      </c>
      <c r="H92" s="175" t="s">
        <v>35</v>
      </c>
      <c r="I92" s="176">
        <v>230</v>
      </c>
      <c r="J92" s="177" t="s">
        <v>35</v>
      </c>
      <c r="K92" s="177" t="s">
        <v>35</v>
      </c>
      <c r="L92" s="178" t="s">
        <v>300</v>
      </c>
      <c r="M92" s="178" t="s">
        <v>318</v>
      </c>
    </row>
    <row r="93" spans="1:13" ht="15" customHeight="1" x14ac:dyDescent="0.2">
      <c r="A93" s="36" t="s">
        <v>112</v>
      </c>
      <c r="B93" s="44" t="s">
        <v>69</v>
      </c>
      <c r="C93" s="44"/>
      <c r="D93" s="60"/>
      <c r="E93" s="23" t="s">
        <v>7</v>
      </c>
      <c r="F93" s="24" t="s">
        <v>34</v>
      </c>
      <c r="G93" s="174">
        <v>3000</v>
      </c>
      <c r="H93" s="175" t="s">
        <v>35</v>
      </c>
      <c r="I93" s="176">
        <v>230</v>
      </c>
      <c r="J93" s="177" t="s">
        <v>35</v>
      </c>
      <c r="K93" s="177" t="s">
        <v>35</v>
      </c>
      <c r="L93" s="178" t="s">
        <v>300</v>
      </c>
      <c r="M93" s="178" t="s">
        <v>318</v>
      </c>
    </row>
    <row r="94" spans="1:13" ht="15" customHeight="1" x14ac:dyDescent="0.2">
      <c r="A94" s="36" t="s">
        <v>113</v>
      </c>
      <c r="B94" s="44" t="s">
        <v>71</v>
      </c>
      <c r="C94" s="44"/>
      <c r="D94" s="20"/>
      <c r="E94" s="23">
        <v>3</v>
      </c>
      <c r="F94" s="24" t="s">
        <v>34</v>
      </c>
      <c r="G94" s="170">
        <v>2780</v>
      </c>
      <c r="H94" s="170">
        <f>G94*E94</f>
        <v>8340</v>
      </c>
      <c r="I94" s="176">
        <v>230</v>
      </c>
      <c r="J94" s="171">
        <f>I94*E94</f>
        <v>690</v>
      </c>
      <c r="K94" s="171">
        <f>J94+H94</f>
        <v>9030</v>
      </c>
      <c r="L94" s="178" t="s">
        <v>300</v>
      </c>
      <c r="M94" s="178" t="s">
        <v>318</v>
      </c>
    </row>
    <row r="95" spans="1:13" ht="15" customHeight="1" x14ac:dyDescent="0.2">
      <c r="A95" s="40">
        <v>6.4</v>
      </c>
      <c r="B95" s="59" t="s">
        <v>114</v>
      </c>
      <c r="C95" s="20"/>
      <c r="D95" s="65"/>
      <c r="E95" s="22"/>
      <c r="F95" s="22"/>
      <c r="G95" s="174"/>
      <c r="H95" s="185"/>
      <c r="I95" s="176"/>
      <c r="J95" s="185"/>
      <c r="K95" s="185"/>
      <c r="L95" s="186"/>
      <c r="M95" s="186"/>
    </row>
    <row r="96" spans="1:13" ht="15" customHeight="1" x14ac:dyDescent="0.2">
      <c r="A96" s="36" t="s">
        <v>115</v>
      </c>
      <c r="B96" s="44" t="s">
        <v>69</v>
      </c>
      <c r="C96" s="44"/>
      <c r="D96" s="65"/>
      <c r="E96" s="66" t="s">
        <v>7</v>
      </c>
      <c r="F96" s="24" t="s">
        <v>34</v>
      </c>
      <c r="G96" s="174">
        <v>1900</v>
      </c>
      <c r="H96" s="175" t="s">
        <v>35</v>
      </c>
      <c r="I96" s="176">
        <v>300</v>
      </c>
      <c r="J96" s="177" t="s">
        <v>35</v>
      </c>
      <c r="K96" s="177" t="s">
        <v>35</v>
      </c>
      <c r="L96" s="178" t="s">
        <v>300</v>
      </c>
      <c r="M96" s="178" t="s">
        <v>318</v>
      </c>
    </row>
    <row r="97" spans="1:13" ht="15" customHeight="1" x14ac:dyDescent="0.2">
      <c r="A97" s="36" t="s">
        <v>116</v>
      </c>
      <c r="B97" s="44" t="s">
        <v>71</v>
      </c>
      <c r="C97" s="44"/>
      <c r="D97" s="65"/>
      <c r="E97" s="23">
        <v>10.668000000000001</v>
      </c>
      <c r="F97" s="24" t="s">
        <v>34</v>
      </c>
      <c r="G97" s="170">
        <v>1870</v>
      </c>
      <c r="H97" s="170">
        <f>G97*E97</f>
        <v>19949.160000000003</v>
      </c>
      <c r="I97" s="171">
        <v>330</v>
      </c>
      <c r="J97" s="171">
        <f>I97*E97</f>
        <v>3520.4400000000005</v>
      </c>
      <c r="K97" s="171">
        <f>J97+H97</f>
        <v>23469.600000000006</v>
      </c>
      <c r="L97" s="178" t="s">
        <v>300</v>
      </c>
      <c r="M97" s="178" t="s">
        <v>318</v>
      </c>
    </row>
    <row r="98" spans="1:13" ht="15" customHeight="1" x14ac:dyDescent="0.2">
      <c r="A98" s="40">
        <v>6.5</v>
      </c>
      <c r="B98" s="59" t="s">
        <v>117</v>
      </c>
      <c r="C98" s="20"/>
      <c r="D98" s="65"/>
      <c r="E98" s="22"/>
      <c r="F98" s="22"/>
      <c r="G98" s="187"/>
      <c r="H98" s="188"/>
      <c r="I98" s="189"/>
      <c r="J98" s="188"/>
      <c r="K98" s="190"/>
      <c r="L98" s="191"/>
      <c r="M98" s="191"/>
    </row>
    <row r="99" spans="1:13" ht="15" customHeight="1" x14ac:dyDescent="0.2">
      <c r="A99" s="36" t="s">
        <v>118</v>
      </c>
      <c r="B99" s="44" t="s">
        <v>119</v>
      </c>
      <c r="C99" s="44"/>
      <c r="D99" s="65"/>
      <c r="E99" s="23" t="s">
        <v>7</v>
      </c>
      <c r="F99" s="24" t="s">
        <v>4</v>
      </c>
      <c r="G99" s="174"/>
      <c r="H99" s="175" t="s">
        <v>35</v>
      </c>
      <c r="I99" s="176"/>
      <c r="J99" s="177" t="s">
        <v>35</v>
      </c>
      <c r="K99" s="177" t="s">
        <v>35</v>
      </c>
      <c r="L99" s="178" t="s">
        <v>7</v>
      </c>
      <c r="M99" s="178" t="s">
        <v>7</v>
      </c>
    </row>
    <row r="100" spans="1:13" ht="15" customHeight="1" x14ac:dyDescent="0.2">
      <c r="A100" s="36" t="s">
        <v>120</v>
      </c>
      <c r="B100" s="44" t="s">
        <v>121</v>
      </c>
      <c r="C100" s="44"/>
      <c r="D100" s="65"/>
      <c r="E100" s="23" t="s">
        <v>7</v>
      </c>
      <c r="F100" s="24" t="s">
        <v>4</v>
      </c>
      <c r="G100" s="174"/>
      <c r="H100" s="175" t="s">
        <v>35</v>
      </c>
      <c r="I100" s="176"/>
      <c r="J100" s="177" t="s">
        <v>35</v>
      </c>
      <c r="K100" s="177" t="s">
        <v>35</v>
      </c>
      <c r="L100" s="178" t="s">
        <v>7</v>
      </c>
      <c r="M100" s="178" t="s">
        <v>7</v>
      </c>
    </row>
    <row r="101" spans="1:13" ht="15" customHeight="1" x14ac:dyDescent="0.2">
      <c r="A101" s="36" t="s">
        <v>122</v>
      </c>
      <c r="B101" s="44" t="s">
        <v>123</v>
      </c>
      <c r="C101" s="44"/>
      <c r="D101" s="65"/>
      <c r="E101" s="23" t="s">
        <v>7</v>
      </c>
      <c r="F101" s="24" t="s">
        <v>4</v>
      </c>
      <c r="G101" s="174"/>
      <c r="H101" s="175" t="s">
        <v>35</v>
      </c>
      <c r="I101" s="176"/>
      <c r="J101" s="177" t="s">
        <v>35</v>
      </c>
      <c r="K101" s="177" t="s">
        <v>35</v>
      </c>
      <c r="L101" s="178" t="s">
        <v>7</v>
      </c>
      <c r="M101" s="178" t="s">
        <v>7</v>
      </c>
    </row>
    <row r="102" spans="1:13" ht="15" customHeight="1" x14ac:dyDescent="0.2">
      <c r="A102" s="36" t="s">
        <v>124</v>
      </c>
      <c r="B102" s="44" t="s">
        <v>125</v>
      </c>
      <c r="C102" s="44"/>
      <c r="D102" s="65"/>
      <c r="E102" s="23">
        <v>5</v>
      </c>
      <c r="F102" s="24" t="s">
        <v>6</v>
      </c>
      <c r="G102" s="174">
        <v>7000</v>
      </c>
      <c r="H102" s="175" t="s">
        <v>319</v>
      </c>
      <c r="I102" s="176">
        <v>1500</v>
      </c>
      <c r="J102" s="177" t="s">
        <v>319</v>
      </c>
      <c r="K102" s="177" t="s">
        <v>319</v>
      </c>
      <c r="L102" s="178" t="s">
        <v>7</v>
      </c>
      <c r="M102" s="178" t="s">
        <v>7</v>
      </c>
    </row>
    <row r="103" spans="1:13" s="93" customFormat="1" ht="14.25" customHeight="1" x14ac:dyDescent="0.2">
      <c r="A103" s="511" t="s">
        <v>20</v>
      </c>
      <c r="B103" s="511"/>
      <c r="C103" s="511"/>
      <c r="D103" s="511"/>
      <c r="E103" s="511"/>
      <c r="F103" s="511"/>
      <c r="G103" s="92"/>
      <c r="H103" s="92"/>
      <c r="I103" s="92"/>
      <c r="J103" s="92"/>
      <c r="K103" s="92"/>
      <c r="L103" s="92"/>
      <c r="M103" s="92"/>
    </row>
    <row r="104" spans="1:13" s="107" customFormat="1" ht="15" customHeight="1" x14ac:dyDescent="0.2">
      <c r="A104" s="94">
        <v>7</v>
      </c>
      <c r="B104" s="109" t="s">
        <v>126</v>
      </c>
      <c r="C104" s="114"/>
      <c r="D104" s="115"/>
      <c r="E104" s="105"/>
      <c r="F104" s="105"/>
      <c r="G104" s="99"/>
      <c r="H104" s="106"/>
      <c r="I104" s="100"/>
      <c r="J104" s="106"/>
      <c r="K104" s="106"/>
      <c r="L104" s="106"/>
      <c r="M104" s="106"/>
    </row>
    <row r="105" spans="1:13" ht="15" customHeight="1" x14ac:dyDescent="0.2">
      <c r="A105" s="36">
        <v>7.1</v>
      </c>
      <c r="B105" s="44" t="s">
        <v>127</v>
      </c>
      <c r="C105" s="44"/>
      <c r="D105" s="45"/>
      <c r="E105" s="23">
        <v>15</v>
      </c>
      <c r="F105" s="24" t="s">
        <v>34</v>
      </c>
      <c r="G105" s="170">
        <v>5700</v>
      </c>
      <c r="H105" s="170">
        <f t="shared" ref="H105:H110" si="30">G105*E105</f>
        <v>85500</v>
      </c>
      <c r="I105" s="171">
        <v>700</v>
      </c>
      <c r="J105" s="171">
        <f t="shared" ref="J105:J110" si="31">I105*E105</f>
        <v>10500</v>
      </c>
      <c r="K105" s="171">
        <f t="shared" ref="K105:K110" si="32">J105+H105</f>
        <v>96000</v>
      </c>
      <c r="L105" s="178" t="s">
        <v>320</v>
      </c>
      <c r="M105" s="173" t="s">
        <v>306</v>
      </c>
    </row>
    <row r="106" spans="1:13" ht="15" customHeight="1" x14ac:dyDescent="0.2">
      <c r="A106" s="36">
        <v>7.2</v>
      </c>
      <c r="B106" s="44" t="s">
        <v>128</v>
      </c>
      <c r="C106" s="44"/>
      <c r="D106" s="45"/>
      <c r="E106" s="23">
        <v>15</v>
      </c>
      <c r="F106" s="24" t="s">
        <v>34</v>
      </c>
      <c r="G106" s="170">
        <v>5700</v>
      </c>
      <c r="H106" s="170">
        <f t="shared" si="30"/>
        <v>85500</v>
      </c>
      <c r="I106" s="171">
        <v>700</v>
      </c>
      <c r="J106" s="171">
        <f t="shared" si="31"/>
        <v>10500</v>
      </c>
      <c r="K106" s="171">
        <f t="shared" si="32"/>
        <v>96000</v>
      </c>
      <c r="L106" s="178" t="s">
        <v>320</v>
      </c>
      <c r="M106" s="173" t="s">
        <v>306</v>
      </c>
    </row>
    <row r="107" spans="1:13" ht="15" customHeight="1" x14ac:dyDescent="0.2">
      <c r="A107" s="36">
        <v>7.3</v>
      </c>
      <c r="B107" s="44" t="s">
        <v>129</v>
      </c>
      <c r="C107" s="44"/>
      <c r="D107" s="45"/>
      <c r="E107" s="23">
        <v>2</v>
      </c>
      <c r="F107" s="24" t="s">
        <v>6</v>
      </c>
      <c r="G107" s="170">
        <v>4500</v>
      </c>
      <c r="H107" s="170">
        <f t="shared" si="30"/>
        <v>9000</v>
      </c>
      <c r="I107" s="171">
        <v>700</v>
      </c>
      <c r="J107" s="171">
        <f t="shared" si="31"/>
        <v>1400</v>
      </c>
      <c r="K107" s="171">
        <f t="shared" si="32"/>
        <v>10400</v>
      </c>
      <c r="L107" s="178" t="s">
        <v>320</v>
      </c>
      <c r="M107" s="173" t="s">
        <v>306</v>
      </c>
    </row>
    <row r="108" spans="1:13" ht="15" customHeight="1" x14ac:dyDescent="0.2">
      <c r="A108" s="36">
        <v>7.4</v>
      </c>
      <c r="B108" s="44" t="s">
        <v>130</v>
      </c>
      <c r="C108" s="44"/>
      <c r="D108" s="45"/>
      <c r="E108" s="23">
        <v>1</v>
      </c>
      <c r="F108" s="24" t="s">
        <v>4</v>
      </c>
      <c r="G108" s="170">
        <v>12000</v>
      </c>
      <c r="H108" s="170">
        <f t="shared" si="30"/>
        <v>12000</v>
      </c>
      <c r="I108" s="171">
        <v>5000</v>
      </c>
      <c r="J108" s="171">
        <f t="shared" si="31"/>
        <v>5000</v>
      </c>
      <c r="K108" s="171">
        <f t="shared" si="32"/>
        <v>17000</v>
      </c>
      <c r="L108" s="178" t="s">
        <v>320</v>
      </c>
      <c r="M108" s="173" t="s">
        <v>306</v>
      </c>
    </row>
    <row r="109" spans="1:13" ht="15" customHeight="1" x14ac:dyDescent="0.2">
      <c r="A109" s="36">
        <v>7.5</v>
      </c>
      <c r="B109" s="44" t="s">
        <v>131</v>
      </c>
      <c r="C109" s="44"/>
      <c r="D109" s="45"/>
      <c r="E109" s="23">
        <v>1</v>
      </c>
      <c r="F109" s="24" t="s">
        <v>4</v>
      </c>
      <c r="G109" s="170">
        <v>105000</v>
      </c>
      <c r="H109" s="170">
        <f t="shared" si="30"/>
        <v>105000</v>
      </c>
      <c r="I109" s="171">
        <v>5000</v>
      </c>
      <c r="J109" s="171">
        <f t="shared" si="31"/>
        <v>5000</v>
      </c>
      <c r="K109" s="171">
        <f t="shared" si="32"/>
        <v>110000</v>
      </c>
      <c r="L109" s="178" t="s">
        <v>320</v>
      </c>
      <c r="M109" s="173" t="s">
        <v>306</v>
      </c>
    </row>
    <row r="110" spans="1:13" ht="15" customHeight="1" x14ac:dyDescent="0.2">
      <c r="A110" s="36">
        <v>7.6</v>
      </c>
      <c r="B110" s="44" t="s">
        <v>132</v>
      </c>
      <c r="C110" s="44"/>
      <c r="D110" s="45"/>
      <c r="E110" s="23">
        <v>88</v>
      </c>
      <c r="F110" s="24" t="s">
        <v>6</v>
      </c>
      <c r="G110" s="170">
        <v>24500</v>
      </c>
      <c r="H110" s="170">
        <f t="shared" si="30"/>
        <v>2156000</v>
      </c>
      <c r="I110" s="171">
        <v>1500</v>
      </c>
      <c r="J110" s="171">
        <f t="shared" si="31"/>
        <v>132000</v>
      </c>
      <c r="K110" s="171">
        <f t="shared" si="32"/>
        <v>2288000</v>
      </c>
      <c r="L110" s="178" t="s">
        <v>320</v>
      </c>
      <c r="M110" s="173" t="s">
        <v>306</v>
      </c>
    </row>
    <row r="111" spans="1:13" ht="15" customHeight="1" x14ac:dyDescent="0.2">
      <c r="A111" s="36">
        <v>7.7</v>
      </c>
      <c r="B111" s="44" t="s">
        <v>133</v>
      </c>
      <c r="C111" s="44"/>
      <c r="D111" s="45"/>
      <c r="E111" s="23" t="s">
        <v>7</v>
      </c>
      <c r="F111" s="24" t="s">
        <v>4</v>
      </c>
      <c r="G111" s="174">
        <v>22000</v>
      </c>
      <c r="H111" s="175" t="s">
        <v>35</v>
      </c>
      <c r="I111" s="176">
        <v>1500</v>
      </c>
      <c r="J111" s="177" t="s">
        <v>35</v>
      </c>
      <c r="K111" s="177" t="s">
        <v>35</v>
      </c>
      <c r="L111" s="178" t="s">
        <v>320</v>
      </c>
      <c r="M111" s="173" t="s">
        <v>306</v>
      </c>
    </row>
    <row r="112" spans="1:13" ht="15" customHeight="1" x14ac:dyDescent="0.2">
      <c r="A112" s="36">
        <v>7.8</v>
      </c>
      <c r="B112" s="44" t="s">
        <v>134</v>
      </c>
      <c r="C112" s="44"/>
      <c r="D112" s="45"/>
      <c r="E112" s="23">
        <v>24</v>
      </c>
      <c r="F112" s="24" t="s">
        <v>6</v>
      </c>
      <c r="G112" s="170">
        <v>3200</v>
      </c>
      <c r="H112" s="170">
        <f t="shared" ref="H112" si="33">G112*E112</f>
        <v>76800</v>
      </c>
      <c r="I112" s="171">
        <v>1000</v>
      </c>
      <c r="J112" s="171">
        <f t="shared" ref="J112" si="34">I112*E112</f>
        <v>24000</v>
      </c>
      <c r="K112" s="171">
        <f t="shared" ref="K112" si="35">J112+H112</f>
        <v>100800</v>
      </c>
      <c r="L112" s="178" t="s">
        <v>320</v>
      </c>
      <c r="M112" s="173" t="s">
        <v>306</v>
      </c>
    </row>
    <row r="113" spans="1:13" s="93" customFormat="1" ht="14.25" customHeight="1" x14ac:dyDescent="0.2">
      <c r="A113" s="511" t="s">
        <v>20</v>
      </c>
      <c r="B113" s="511"/>
      <c r="C113" s="511"/>
      <c r="D113" s="511"/>
      <c r="E113" s="511"/>
      <c r="F113" s="511"/>
      <c r="G113" s="92"/>
      <c r="H113" s="92"/>
      <c r="I113" s="92"/>
      <c r="J113" s="92"/>
      <c r="K113" s="92"/>
      <c r="L113" s="92"/>
      <c r="M113" s="92"/>
    </row>
    <row r="114" spans="1:13" s="107" customFormat="1" ht="15" customHeight="1" x14ac:dyDescent="0.2">
      <c r="A114" s="94">
        <v>8</v>
      </c>
      <c r="B114" s="108" t="s">
        <v>135</v>
      </c>
      <c r="C114" s="109"/>
      <c r="D114" s="109"/>
      <c r="E114" s="110"/>
      <c r="F114" s="110"/>
      <c r="G114" s="99"/>
      <c r="H114" s="110"/>
      <c r="I114" s="100"/>
      <c r="J114" s="111"/>
      <c r="K114" s="111"/>
      <c r="L114" s="111"/>
      <c r="M114" s="111"/>
    </row>
    <row r="115" spans="1:13" ht="43.5" customHeight="1" x14ac:dyDescent="0.2">
      <c r="A115" s="67">
        <v>8.1</v>
      </c>
      <c r="B115" s="512" t="s">
        <v>136</v>
      </c>
      <c r="C115" s="512"/>
      <c r="D115" s="512"/>
      <c r="E115" s="23">
        <v>1</v>
      </c>
      <c r="F115" s="24" t="s">
        <v>4</v>
      </c>
      <c r="G115" s="170">
        <v>1070000</v>
      </c>
      <c r="H115" s="170">
        <f t="shared" ref="H115:H121" si="36">G115*E115</f>
        <v>1070000</v>
      </c>
      <c r="I115" s="171">
        <v>25000</v>
      </c>
      <c r="J115" s="171">
        <f t="shared" ref="J115:J121" si="37">I115*E115</f>
        <v>25000</v>
      </c>
      <c r="K115" s="171">
        <f t="shared" ref="K115:K121" si="38">J115+H115</f>
        <v>1095000</v>
      </c>
      <c r="L115" s="172" t="s">
        <v>321</v>
      </c>
      <c r="M115" s="178" t="s">
        <v>322</v>
      </c>
    </row>
    <row r="116" spans="1:13" ht="15" customHeight="1" x14ac:dyDescent="0.2">
      <c r="A116" s="67">
        <v>8.1999999999999993</v>
      </c>
      <c r="B116" s="19" t="s">
        <v>137</v>
      </c>
      <c r="C116" s="25"/>
      <c r="D116" s="26"/>
      <c r="E116" s="23">
        <v>2</v>
      </c>
      <c r="F116" s="24" t="s">
        <v>6</v>
      </c>
      <c r="G116" s="170">
        <v>8500</v>
      </c>
      <c r="H116" s="170">
        <f t="shared" si="36"/>
        <v>17000</v>
      </c>
      <c r="I116" s="171">
        <v>1000</v>
      </c>
      <c r="J116" s="171">
        <f t="shared" si="37"/>
        <v>2000</v>
      </c>
      <c r="K116" s="171">
        <f t="shared" si="38"/>
        <v>19000</v>
      </c>
      <c r="L116" s="178" t="s">
        <v>300</v>
      </c>
      <c r="M116" s="178" t="s">
        <v>317</v>
      </c>
    </row>
    <row r="117" spans="1:13" ht="15" customHeight="1" x14ac:dyDescent="0.2">
      <c r="A117" s="67">
        <v>8.3000000000000007</v>
      </c>
      <c r="B117" s="19" t="s">
        <v>16</v>
      </c>
      <c r="C117" s="25"/>
      <c r="D117" s="26"/>
      <c r="E117" s="23">
        <v>2</v>
      </c>
      <c r="F117" s="24" t="s">
        <v>6</v>
      </c>
      <c r="G117" s="170">
        <v>10000</v>
      </c>
      <c r="H117" s="170">
        <f t="shared" si="36"/>
        <v>20000</v>
      </c>
      <c r="I117" s="171">
        <v>2000</v>
      </c>
      <c r="J117" s="171">
        <f t="shared" si="37"/>
        <v>4000</v>
      </c>
      <c r="K117" s="171">
        <f t="shared" si="38"/>
        <v>24000</v>
      </c>
      <c r="L117" s="178"/>
      <c r="M117" s="178"/>
    </row>
    <row r="118" spans="1:13" ht="15" customHeight="1" x14ac:dyDescent="0.2">
      <c r="A118" s="67">
        <v>8.4</v>
      </c>
      <c r="B118" s="19" t="s">
        <v>138</v>
      </c>
      <c r="C118" s="25"/>
      <c r="D118" s="26"/>
      <c r="E118" s="23">
        <v>1</v>
      </c>
      <c r="F118" s="24" t="s">
        <v>4</v>
      </c>
      <c r="G118" s="170">
        <v>24000</v>
      </c>
      <c r="H118" s="170">
        <f t="shared" si="36"/>
        <v>24000</v>
      </c>
      <c r="I118" s="171">
        <v>3000</v>
      </c>
      <c r="J118" s="171">
        <f t="shared" si="37"/>
        <v>3000</v>
      </c>
      <c r="K118" s="171">
        <f t="shared" si="38"/>
        <v>27000</v>
      </c>
      <c r="L118" s="178" t="s">
        <v>298</v>
      </c>
      <c r="M118" s="178" t="s">
        <v>323</v>
      </c>
    </row>
    <row r="119" spans="1:13" ht="15" customHeight="1" x14ac:dyDescent="0.2">
      <c r="A119" s="67">
        <v>8.5</v>
      </c>
      <c r="B119" s="19" t="s">
        <v>139</v>
      </c>
      <c r="C119" s="25"/>
      <c r="D119" s="26"/>
      <c r="E119" s="23">
        <v>1</v>
      </c>
      <c r="F119" s="23" t="s">
        <v>140</v>
      </c>
      <c r="G119" s="170">
        <v>10000</v>
      </c>
      <c r="H119" s="170">
        <f t="shared" si="36"/>
        <v>10000</v>
      </c>
      <c r="I119" s="171">
        <v>2500</v>
      </c>
      <c r="J119" s="171">
        <f t="shared" si="37"/>
        <v>2500</v>
      </c>
      <c r="K119" s="171">
        <f t="shared" si="38"/>
        <v>12500</v>
      </c>
      <c r="L119" s="178" t="s">
        <v>300</v>
      </c>
      <c r="M119" s="178" t="s">
        <v>324</v>
      </c>
    </row>
    <row r="120" spans="1:13" ht="25.5" customHeight="1" x14ac:dyDescent="0.2">
      <c r="A120" s="67">
        <v>8.6</v>
      </c>
      <c r="B120" s="512" t="s">
        <v>141</v>
      </c>
      <c r="C120" s="534"/>
      <c r="D120" s="534"/>
      <c r="E120" s="23">
        <v>1</v>
      </c>
      <c r="F120" s="23" t="s">
        <v>140</v>
      </c>
      <c r="G120" s="170">
        <v>15000</v>
      </c>
      <c r="H120" s="170">
        <f t="shared" si="36"/>
        <v>15000</v>
      </c>
      <c r="I120" s="171">
        <v>3000</v>
      </c>
      <c r="J120" s="171">
        <f t="shared" si="37"/>
        <v>3000</v>
      </c>
      <c r="K120" s="171">
        <f t="shared" si="38"/>
        <v>18000</v>
      </c>
      <c r="L120" s="178" t="s">
        <v>300</v>
      </c>
      <c r="M120" s="178" t="s">
        <v>325</v>
      </c>
    </row>
    <row r="121" spans="1:13" ht="15" customHeight="1" x14ac:dyDescent="0.2">
      <c r="A121" s="67">
        <v>8.6999999999999993</v>
      </c>
      <c r="B121" s="19" t="s">
        <v>142</v>
      </c>
      <c r="C121" s="25"/>
      <c r="D121" s="26"/>
      <c r="E121" s="23">
        <v>1</v>
      </c>
      <c r="F121" s="23" t="s">
        <v>140</v>
      </c>
      <c r="G121" s="170">
        <v>0</v>
      </c>
      <c r="H121" s="170">
        <f t="shared" si="36"/>
        <v>0</v>
      </c>
      <c r="I121" s="171">
        <v>20000</v>
      </c>
      <c r="J121" s="171">
        <f t="shared" si="37"/>
        <v>20000</v>
      </c>
      <c r="K121" s="171">
        <f t="shared" si="38"/>
        <v>20000</v>
      </c>
      <c r="L121" s="178"/>
      <c r="M121" s="178"/>
    </row>
    <row r="122" spans="1:13" s="93" customFormat="1" ht="14.25" customHeight="1" x14ac:dyDescent="0.2">
      <c r="A122" s="511" t="s">
        <v>20</v>
      </c>
      <c r="B122" s="511"/>
      <c r="C122" s="511"/>
      <c r="D122" s="511"/>
      <c r="E122" s="511"/>
      <c r="F122" s="511"/>
      <c r="G122" s="92"/>
      <c r="H122" s="92"/>
      <c r="I122" s="92"/>
      <c r="J122" s="92"/>
      <c r="K122" s="92"/>
      <c r="L122" s="92"/>
      <c r="M122" s="92"/>
    </row>
    <row r="123" spans="1:13" s="107" customFormat="1" ht="15" customHeight="1" x14ac:dyDescent="0.2">
      <c r="A123" s="94">
        <v>9</v>
      </c>
      <c r="B123" s="108" t="s">
        <v>143</v>
      </c>
      <c r="C123" s="109"/>
      <c r="D123" s="59"/>
      <c r="E123" s="105"/>
      <c r="F123" s="105"/>
      <c r="G123" s="99"/>
      <c r="H123" s="105"/>
      <c r="I123" s="100"/>
      <c r="J123" s="111"/>
      <c r="K123" s="111"/>
      <c r="L123" s="111"/>
      <c r="M123" s="111"/>
    </row>
    <row r="124" spans="1:13" s="11" customFormat="1" ht="15" customHeight="1" x14ac:dyDescent="0.2">
      <c r="A124" s="67">
        <v>9.1</v>
      </c>
      <c r="B124" s="19" t="s">
        <v>144</v>
      </c>
      <c r="C124" s="20"/>
      <c r="D124" s="20"/>
      <c r="E124" s="23">
        <v>4</v>
      </c>
      <c r="F124" s="23" t="s">
        <v>58</v>
      </c>
      <c r="G124" s="170">
        <v>12500</v>
      </c>
      <c r="H124" s="170">
        <f t="shared" ref="H124:H126" si="39">G124*E124</f>
        <v>50000</v>
      </c>
      <c r="I124" s="171">
        <v>1000</v>
      </c>
      <c r="J124" s="171">
        <f t="shared" ref="J124:J126" si="40">I124*E124</f>
        <v>4000</v>
      </c>
      <c r="K124" s="171">
        <f t="shared" ref="K124:K126" si="41">J124+H124</f>
        <v>54000</v>
      </c>
      <c r="L124" s="178" t="s">
        <v>300</v>
      </c>
      <c r="M124" s="178" t="s">
        <v>326</v>
      </c>
    </row>
    <row r="125" spans="1:13" s="11" customFormat="1" ht="15" customHeight="1" x14ac:dyDescent="0.2">
      <c r="A125" s="67">
        <v>9.1999999999999993</v>
      </c>
      <c r="B125" s="19" t="s">
        <v>145</v>
      </c>
      <c r="C125" s="20"/>
      <c r="D125" s="20"/>
      <c r="E125" s="23">
        <v>4</v>
      </c>
      <c r="F125" s="23" t="s">
        <v>58</v>
      </c>
      <c r="G125" s="170">
        <v>9500</v>
      </c>
      <c r="H125" s="170">
        <f t="shared" si="39"/>
        <v>38000</v>
      </c>
      <c r="I125" s="171">
        <v>1000</v>
      </c>
      <c r="J125" s="171">
        <f t="shared" si="40"/>
        <v>4000</v>
      </c>
      <c r="K125" s="171">
        <f t="shared" si="41"/>
        <v>42000</v>
      </c>
      <c r="L125" s="178" t="s">
        <v>300</v>
      </c>
      <c r="M125" s="178" t="s">
        <v>326</v>
      </c>
    </row>
    <row r="126" spans="1:13" s="11" customFormat="1" ht="15" customHeight="1" x14ac:dyDescent="0.2">
      <c r="A126" s="67">
        <v>9.3000000000000007</v>
      </c>
      <c r="B126" s="19" t="s">
        <v>146</v>
      </c>
      <c r="C126" s="20"/>
      <c r="D126" s="20"/>
      <c r="E126" s="23">
        <v>4</v>
      </c>
      <c r="F126" s="23" t="s">
        <v>58</v>
      </c>
      <c r="G126" s="170">
        <v>2000</v>
      </c>
      <c r="H126" s="170">
        <f t="shared" si="39"/>
        <v>8000</v>
      </c>
      <c r="I126" s="171">
        <v>1000</v>
      </c>
      <c r="J126" s="171">
        <f t="shared" si="40"/>
        <v>4000</v>
      </c>
      <c r="K126" s="171">
        <f t="shared" si="41"/>
        <v>12000</v>
      </c>
      <c r="L126" s="178" t="s">
        <v>300</v>
      </c>
      <c r="M126" s="178" t="s">
        <v>326</v>
      </c>
    </row>
    <row r="127" spans="1:13" s="93" customFormat="1" ht="14.25" customHeight="1" x14ac:dyDescent="0.2">
      <c r="A127" s="511" t="s">
        <v>20</v>
      </c>
      <c r="B127" s="511"/>
      <c r="C127" s="511"/>
      <c r="D127" s="511"/>
      <c r="E127" s="511"/>
      <c r="F127" s="511"/>
      <c r="G127" s="92"/>
      <c r="H127" s="92"/>
      <c r="I127" s="92"/>
      <c r="J127" s="92"/>
      <c r="K127" s="92"/>
      <c r="L127" s="92"/>
      <c r="M127" s="92"/>
    </row>
    <row r="128" spans="1:13" s="107" customFormat="1" ht="15" customHeight="1" x14ac:dyDescent="0.2">
      <c r="A128" s="94">
        <v>10</v>
      </c>
      <c r="B128" s="118" t="s">
        <v>147</v>
      </c>
      <c r="C128" s="119"/>
      <c r="D128" s="105"/>
      <c r="E128" s="106"/>
      <c r="F128" s="106"/>
      <c r="G128" s="120"/>
      <c r="H128" s="106"/>
      <c r="I128" s="121"/>
      <c r="J128" s="106"/>
      <c r="K128" s="110"/>
      <c r="L128" s="122"/>
      <c r="M128" s="110"/>
    </row>
    <row r="129" spans="1:13" s="12" customFormat="1" ht="15" customHeight="1" x14ac:dyDescent="0.2">
      <c r="A129" s="53">
        <v>10.1</v>
      </c>
      <c r="B129" s="42" t="s">
        <v>148</v>
      </c>
      <c r="C129" s="42"/>
      <c r="D129" s="42"/>
      <c r="E129" s="68">
        <v>1</v>
      </c>
      <c r="F129" s="55" t="s">
        <v>4</v>
      </c>
      <c r="G129" s="174">
        <v>175000</v>
      </c>
      <c r="H129" s="175" t="s">
        <v>35</v>
      </c>
      <c r="I129" s="176">
        <v>5000</v>
      </c>
      <c r="J129" s="177" t="s">
        <v>35</v>
      </c>
      <c r="K129" s="177" t="s">
        <v>35</v>
      </c>
      <c r="L129" s="178" t="s">
        <v>327</v>
      </c>
      <c r="M129" s="178" t="s">
        <v>303</v>
      </c>
    </row>
    <row r="130" spans="1:13" s="12" customFormat="1" ht="15" customHeight="1" x14ac:dyDescent="0.2">
      <c r="A130" s="53">
        <v>10.199999999999999</v>
      </c>
      <c r="B130" s="42" t="s">
        <v>149</v>
      </c>
      <c r="C130" s="42"/>
      <c r="D130" s="42"/>
      <c r="E130" s="68">
        <v>1</v>
      </c>
      <c r="F130" s="55" t="s">
        <v>4</v>
      </c>
      <c r="G130" s="174">
        <v>175000</v>
      </c>
      <c r="H130" s="175" t="s">
        <v>35</v>
      </c>
      <c r="I130" s="176">
        <v>5000</v>
      </c>
      <c r="J130" s="177" t="s">
        <v>35</v>
      </c>
      <c r="K130" s="177" t="s">
        <v>35</v>
      </c>
      <c r="L130" s="178" t="s">
        <v>327</v>
      </c>
      <c r="M130" s="178" t="s">
        <v>303</v>
      </c>
    </row>
    <row r="131" spans="1:13" s="12" customFormat="1" ht="27" customHeight="1" x14ac:dyDescent="0.2">
      <c r="A131" s="53">
        <v>10.3</v>
      </c>
      <c r="B131" s="513" t="s">
        <v>150</v>
      </c>
      <c r="C131" s="513"/>
      <c r="D131" s="513"/>
      <c r="E131" s="54">
        <v>2</v>
      </c>
      <c r="F131" s="55" t="s">
        <v>58</v>
      </c>
      <c r="G131" s="174">
        <v>0</v>
      </c>
      <c r="H131" s="175" t="s">
        <v>35</v>
      </c>
      <c r="I131" s="176">
        <v>15000</v>
      </c>
      <c r="J131" s="177" t="s">
        <v>35</v>
      </c>
      <c r="K131" s="177" t="s">
        <v>35</v>
      </c>
      <c r="L131" s="178" t="s">
        <v>327</v>
      </c>
      <c r="M131" s="178" t="s">
        <v>303</v>
      </c>
    </row>
    <row r="132" spans="1:13" s="12" customFormat="1" ht="15" customHeight="1" x14ac:dyDescent="0.2">
      <c r="A132" s="53">
        <v>10.4</v>
      </c>
      <c r="B132" s="38" t="s">
        <v>151</v>
      </c>
      <c r="C132" s="69"/>
      <c r="D132" s="69"/>
      <c r="E132" s="54">
        <v>1</v>
      </c>
      <c r="F132" s="55" t="s">
        <v>18</v>
      </c>
      <c r="G132" s="174">
        <v>175000</v>
      </c>
      <c r="H132" s="175" t="s">
        <v>35</v>
      </c>
      <c r="I132" s="176">
        <v>25000</v>
      </c>
      <c r="J132" s="177" t="s">
        <v>35</v>
      </c>
      <c r="K132" s="177" t="s">
        <v>35</v>
      </c>
      <c r="L132" s="178" t="s">
        <v>327</v>
      </c>
      <c r="M132" s="178" t="s">
        <v>303</v>
      </c>
    </row>
    <row r="133" spans="1:13" s="12" customFormat="1" ht="25.5" customHeight="1" x14ac:dyDescent="0.2">
      <c r="A133" s="53">
        <v>10.5</v>
      </c>
      <c r="B133" s="516" t="s">
        <v>152</v>
      </c>
      <c r="C133" s="516"/>
      <c r="D133" s="516"/>
      <c r="E133" s="54">
        <v>1</v>
      </c>
      <c r="F133" s="55" t="s">
        <v>4</v>
      </c>
      <c r="G133" s="175">
        <v>0</v>
      </c>
      <c r="H133" s="175" t="s">
        <v>35</v>
      </c>
      <c r="I133" s="176">
        <v>100000</v>
      </c>
      <c r="J133" s="177" t="s">
        <v>35</v>
      </c>
      <c r="K133" s="177" t="s">
        <v>35</v>
      </c>
      <c r="L133" s="178" t="s">
        <v>327</v>
      </c>
      <c r="M133" s="178" t="s">
        <v>303</v>
      </c>
    </row>
    <row r="134" spans="1:13" s="12" customFormat="1" ht="25.5" customHeight="1" x14ac:dyDescent="0.2">
      <c r="A134" s="53">
        <v>10.6</v>
      </c>
      <c r="B134" s="533" t="s">
        <v>153</v>
      </c>
      <c r="C134" s="533"/>
      <c r="D134" s="533"/>
      <c r="E134" s="23">
        <v>1</v>
      </c>
      <c r="F134" s="24" t="s">
        <v>4</v>
      </c>
      <c r="G134" s="192">
        <v>75000</v>
      </c>
      <c r="H134" s="175" t="s">
        <v>35</v>
      </c>
      <c r="I134" s="176">
        <v>15000</v>
      </c>
      <c r="J134" s="177" t="s">
        <v>35</v>
      </c>
      <c r="K134" s="177" t="s">
        <v>35</v>
      </c>
      <c r="L134" s="178" t="s">
        <v>327</v>
      </c>
      <c r="M134" s="178" t="s">
        <v>303</v>
      </c>
    </row>
    <row r="135" spans="1:13" s="12" customFormat="1" ht="15" customHeight="1" x14ac:dyDescent="0.2">
      <c r="A135" s="53">
        <v>10.7</v>
      </c>
      <c r="B135" s="19" t="s">
        <v>154</v>
      </c>
      <c r="C135" s="20"/>
      <c r="D135" s="20"/>
      <c r="E135" s="23">
        <v>1</v>
      </c>
      <c r="F135" s="24" t="s">
        <v>4</v>
      </c>
      <c r="G135" s="193">
        <v>75000</v>
      </c>
      <c r="H135" s="175" t="s">
        <v>35</v>
      </c>
      <c r="I135" s="176">
        <v>10000</v>
      </c>
      <c r="J135" s="177" t="s">
        <v>35</v>
      </c>
      <c r="K135" s="177" t="s">
        <v>35</v>
      </c>
      <c r="L135" s="178" t="s">
        <v>327</v>
      </c>
      <c r="M135" s="178" t="s">
        <v>303</v>
      </c>
    </row>
    <row r="136" spans="1:13" s="12" customFormat="1" ht="15" customHeight="1" x14ac:dyDescent="0.2">
      <c r="A136" s="53">
        <v>10.8</v>
      </c>
      <c r="B136" s="19" t="s">
        <v>155</v>
      </c>
      <c r="C136" s="25"/>
      <c r="D136" s="26"/>
      <c r="E136" s="23">
        <v>1</v>
      </c>
      <c r="F136" s="24" t="s">
        <v>4</v>
      </c>
      <c r="G136" s="193">
        <v>75000</v>
      </c>
      <c r="H136" s="175" t="s">
        <v>35</v>
      </c>
      <c r="I136" s="176">
        <v>10000</v>
      </c>
      <c r="J136" s="177" t="s">
        <v>35</v>
      </c>
      <c r="K136" s="177" t="s">
        <v>35</v>
      </c>
      <c r="L136" s="178" t="s">
        <v>327</v>
      </c>
      <c r="M136" s="178" t="s">
        <v>303</v>
      </c>
    </row>
    <row r="137" spans="1:13" s="12" customFormat="1" ht="15" customHeight="1" x14ac:dyDescent="0.2">
      <c r="A137" s="53">
        <v>10.9</v>
      </c>
      <c r="B137" s="19" t="s">
        <v>156</v>
      </c>
      <c r="C137" s="25"/>
      <c r="D137" s="26"/>
      <c r="E137" s="23">
        <v>1</v>
      </c>
      <c r="F137" s="24" t="s">
        <v>4</v>
      </c>
      <c r="G137" s="193">
        <v>75000</v>
      </c>
      <c r="H137" s="175" t="s">
        <v>35</v>
      </c>
      <c r="I137" s="176">
        <v>15000</v>
      </c>
      <c r="J137" s="177" t="s">
        <v>35</v>
      </c>
      <c r="K137" s="177" t="s">
        <v>35</v>
      </c>
      <c r="L137" s="178" t="s">
        <v>327</v>
      </c>
      <c r="M137" s="178" t="s">
        <v>303</v>
      </c>
    </row>
    <row r="138" spans="1:13" s="12" customFormat="1" ht="25.5" customHeight="1" x14ac:dyDescent="0.2">
      <c r="A138" s="70">
        <v>10.1</v>
      </c>
      <c r="B138" s="518" t="s">
        <v>290</v>
      </c>
      <c r="C138" s="518"/>
      <c r="D138" s="518"/>
      <c r="E138" s="23">
        <v>1</v>
      </c>
      <c r="F138" s="61" t="s">
        <v>18</v>
      </c>
      <c r="G138" s="175">
        <v>100000</v>
      </c>
      <c r="H138" s="175" t="s">
        <v>35</v>
      </c>
      <c r="I138" s="176">
        <v>45000</v>
      </c>
      <c r="J138" s="177" t="s">
        <v>35</v>
      </c>
      <c r="K138" s="177" t="s">
        <v>35</v>
      </c>
      <c r="L138" s="178" t="s">
        <v>327</v>
      </c>
      <c r="M138" s="178" t="s">
        <v>303</v>
      </c>
    </row>
    <row r="139" spans="1:13" s="12" customFormat="1" ht="37.5" customHeight="1" x14ac:dyDescent="0.2">
      <c r="A139" s="70">
        <v>10.11</v>
      </c>
      <c r="B139" s="518" t="s">
        <v>157</v>
      </c>
      <c r="C139" s="518"/>
      <c r="D139" s="518"/>
      <c r="E139" s="23">
        <v>1</v>
      </c>
      <c r="F139" s="61" t="s">
        <v>18</v>
      </c>
      <c r="G139" s="175">
        <v>100000</v>
      </c>
      <c r="H139" s="175" t="s">
        <v>35</v>
      </c>
      <c r="I139" s="176">
        <v>45000</v>
      </c>
      <c r="J139" s="177" t="s">
        <v>35</v>
      </c>
      <c r="K139" s="177" t="s">
        <v>35</v>
      </c>
      <c r="L139" s="178" t="s">
        <v>327</v>
      </c>
      <c r="M139" s="178" t="s">
        <v>303</v>
      </c>
    </row>
    <row r="140" spans="1:13" s="12" customFormat="1" ht="25.5" customHeight="1" x14ac:dyDescent="0.2">
      <c r="A140" s="70">
        <v>10.119999999999999</v>
      </c>
      <c r="B140" s="518" t="s">
        <v>158</v>
      </c>
      <c r="C140" s="518"/>
      <c r="D140" s="518"/>
      <c r="E140" s="23">
        <v>1</v>
      </c>
      <c r="F140" s="61" t="s">
        <v>18</v>
      </c>
      <c r="G140" s="175">
        <v>100000</v>
      </c>
      <c r="H140" s="175" t="s">
        <v>35</v>
      </c>
      <c r="I140" s="176">
        <v>50000</v>
      </c>
      <c r="J140" s="177" t="s">
        <v>35</v>
      </c>
      <c r="K140" s="177" t="s">
        <v>35</v>
      </c>
      <c r="L140" s="178" t="s">
        <v>327</v>
      </c>
      <c r="M140" s="178" t="s">
        <v>303</v>
      </c>
    </row>
    <row r="141" spans="1:13" s="12" customFormat="1" ht="15" customHeight="1" x14ac:dyDescent="0.2">
      <c r="A141" s="70">
        <v>10.130000000000001</v>
      </c>
      <c r="B141" s="20" t="s">
        <v>159</v>
      </c>
      <c r="C141" s="20"/>
      <c r="D141" s="20"/>
      <c r="E141" s="23">
        <v>1</v>
      </c>
      <c r="F141" s="24" t="s">
        <v>18</v>
      </c>
      <c r="G141" s="175">
        <v>275000</v>
      </c>
      <c r="H141" s="175" t="s">
        <v>35</v>
      </c>
      <c r="I141" s="176">
        <v>75000</v>
      </c>
      <c r="J141" s="177" t="s">
        <v>35</v>
      </c>
      <c r="K141" s="177" t="s">
        <v>35</v>
      </c>
      <c r="L141" s="178" t="s">
        <v>327</v>
      </c>
      <c r="M141" s="178" t="s">
        <v>303</v>
      </c>
    </row>
    <row r="142" spans="1:13" s="93" customFormat="1" ht="14.25" customHeight="1" x14ac:dyDescent="0.2">
      <c r="A142" s="511" t="s">
        <v>20</v>
      </c>
      <c r="B142" s="511"/>
      <c r="C142" s="511"/>
      <c r="D142" s="511"/>
      <c r="E142" s="511"/>
      <c r="F142" s="511"/>
      <c r="G142" s="92"/>
      <c r="H142" s="92"/>
      <c r="I142" s="92"/>
      <c r="J142" s="92"/>
      <c r="K142" s="92"/>
      <c r="L142" s="92"/>
      <c r="M142" s="92"/>
    </row>
    <row r="143" spans="1:13" s="13" customFormat="1" ht="14.45" customHeight="1" x14ac:dyDescent="0.2">
      <c r="A143" s="123">
        <v>11</v>
      </c>
      <c r="B143" s="124" t="s">
        <v>160</v>
      </c>
      <c r="C143" s="98"/>
      <c r="D143" s="97"/>
      <c r="E143" s="125"/>
      <c r="F143" s="125"/>
      <c r="G143" s="125"/>
      <c r="H143" s="125"/>
      <c r="I143" s="125"/>
      <c r="J143" s="126"/>
      <c r="K143" s="72"/>
      <c r="L143" s="72"/>
      <c r="M143" s="72"/>
    </row>
    <row r="144" spans="1:13" ht="15" customHeight="1" x14ac:dyDescent="0.2">
      <c r="A144" s="73">
        <v>11.1</v>
      </c>
      <c r="B144" s="74" t="s">
        <v>161</v>
      </c>
      <c r="C144" s="32"/>
      <c r="D144" s="20"/>
      <c r="E144" s="61"/>
      <c r="F144" s="61"/>
      <c r="G144" s="27"/>
      <c r="H144" s="22"/>
      <c r="I144" s="28"/>
      <c r="J144" s="10"/>
      <c r="K144" s="10"/>
      <c r="L144" s="75"/>
      <c r="M144" s="10"/>
    </row>
    <row r="145" spans="1:13" ht="25.5" customHeight="1" x14ac:dyDescent="0.2">
      <c r="A145" s="36" t="s">
        <v>162</v>
      </c>
      <c r="B145" s="512" t="s">
        <v>163</v>
      </c>
      <c r="C145" s="519">
        <v>2</v>
      </c>
      <c r="D145" s="519" t="s">
        <v>6</v>
      </c>
      <c r="E145" s="23">
        <v>2</v>
      </c>
      <c r="F145" s="24" t="s">
        <v>6</v>
      </c>
      <c r="G145" s="170">
        <v>78000</v>
      </c>
      <c r="H145" s="170">
        <f>G145*E145</f>
        <v>156000</v>
      </c>
      <c r="I145" s="171">
        <v>5000</v>
      </c>
      <c r="J145" s="171">
        <f>I145*E145</f>
        <v>10000</v>
      </c>
      <c r="K145" s="171">
        <f>J145+H145</f>
        <v>166000</v>
      </c>
      <c r="L145" s="178" t="s">
        <v>300</v>
      </c>
      <c r="M145" s="178" t="s">
        <v>328</v>
      </c>
    </row>
    <row r="146" spans="1:13" s="1" customFormat="1" x14ac:dyDescent="0.2">
      <c r="A146" s="77">
        <v>11.2</v>
      </c>
      <c r="B146" s="78" t="s">
        <v>164</v>
      </c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</row>
    <row r="147" spans="1:13" ht="15" customHeight="1" x14ac:dyDescent="0.2">
      <c r="A147" s="70" t="s">
        <v>165</v>
      </c>
      <c r="B147" s="19" t="s">
        <v>119</v>
      </c>
      <c r="C147" s="25"/>
      <c r="D147" s="26"/>
      <c r="E147" s="23" t="s">
        <v>7</v>
      </c>
      <c r="F147" s="24" t="s">
        <v>34</v>
      </c>
      <c r="G147" s="194">
        <v>4500</v>
      </c>
      <c r="H147" s="194" t="s">
        <v>35</v>
      </c>
      <c r="I147" s="176">
        <v>800</v>
      </c>
      <c r="J147" s="177" t="s">
        <v>35</v>
      </c>
      <c r="K147" s="177" t="s">
        <v>35</v>
      </c>
      <c r="L147" s="178" t="s">
        <v>300</v>
      </c>
      <c r="M147" s="178" t="s">
        <v>329</v>
      </c>
    </row>
    <row r="148" spans="1:13" ht="15" customHeight="1" x14ac:dyDescent="0.2">
      <c r="A148" s="70" t="s">
        <v>166</v>
      </c>
      <c r="B148" s="19" t="s">
        <v>121</v>
      </c>
      <c r="C148" s="25"/>
      <c r="D148" s="26"/>
      <c r="E148" s="23" t="s">
        <v>7</v>
      </c>
      <c r="F148" s="24" t="s">
        <v>34</v>
      </c>
      <c r="G148" s="194">
        <v>3500</v>
      </c>
      <c r="H148" s="194" t="s">
        <v>35</v>
      </c>
      <c r="I148" s="176">
        <v>800</v>
      </c>
      <c r="J148" s="177" t="s">
        <v>35</v>
      </c>
      <c r="K148" s="177" t="s">
        <v>35</v>
      </c>
      <c r="L148" s="178" t="s">
        <v>300</v>
      </c>
      <c r="M148" s="178" t="s">
        <v>329</v>
      </c>
    </row>
    <row r="149" spans="1:13" ht="15" customHeight="1" x14ac:dyDescent="0.2">
      <c r="A149" s="70" t="s">
        <v>167</v>
      </c>
      <c r="B149" s="19" t="s">
        <v>123</v>
      </c>
      <c r="C149" s="25"/>
      <c r="D149" s="26"/>
      <c r="E149" s="23" t="s">
        <v>7</v>
      </c>
      <c r="F149" s="24" t="s">
        <v>34</v>
      </c>
      <c r="G149" s="194">
        <v>3000</v>
      </c>
      <c r="H149" s="194" t="s">
        <v>35</v>
      </c>
      <c r="I149" s="176">
        <v>800</v>
      </c>
      <c r="J149" s="177" t="s">
        <v>35</v>
      </c>
      <c r="K149" s="177" t="s">
        <v>35</v>
      </c>
      <c r="L149" s="178" t="s">
        <v>300</v>
      </c>
      <c r="M149" s="178" t="s">
        <v>329</v>
      </c>
    </row>
    <row r="150" spans="1:13" ht="15" customHeight="1" x14ac:dyDescent="0.2">
      <c r="A150" s="70" t="s">
        <v>168</v>
      </c>
      <c r="B150" s="19" t="s">
        <v>125</v>
      </c>
      <c r="C150" s="25"/>
      <c r="D150" s="26"/>
      <c r="E150" s="23">
        <v>6</v>
      </c>
      <c r="F150" s="24" t="s">
        <v>34</v>
      </c>
      <c r="G150" s="170">
        <v>2200</v>
      </c>
      <c r="H150" s="170">
        <f>G150*E150</f>
        <v>13200</v>
      </c>
      <c r="I150" s="176">
        <v>800</v>
      </c>
      <c r="J150" s="171">
        <f>I150*E150</f>
        <v>4800</v>
      </c>
      <c r="K150" s="171">
        <f>J150+H150</f>
        <v>18000</v>
      </c>
      <c r="L150" s="178" t="s">
        <v>300</v>
      </c>
      <c r="M150" s="178" t="s">
        <v>329</v>
      </c>
    </row>
    <row r="151" spans="1:13" s="1" customFormat="1" x14ac:dyDescent="0.2">
      <c r="A151" s="77">
        <v>11.3</v>
      </c>
      <c r="B151" s="78" t="s">
        <v>169</v>
      </c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</row>
    <row r="152" spans="1:13" ht="15" customHeight="1" x14ac:dyDescent="0.2">
      <c r="A152" s="70" t="s">
        <v>170</v>
      </c>
      <c r="B152" s="19" t="s">
        <v>119</v>
      </c>
      <c r="C152" s="25"/>
      <c r="D152" s="26"/>
      <c r="E152" s="23" t="s">
        <v>7</v>
      </c>
      <c r="F152" s="24" t="s">
        <v>34</v>
      </c>
      <c r="G152" s="194">
        <v>4500</v>
      </c>
      <c r="H152" s="194" t="s">
        <v>35</v>
      </c>
      <c r="I152" s="176">
        <v>800</v>
      </c>
      <c r="J152" s="177" t="s">
        <v>35</v>
      </c>
      <c r="K152" s="177" t="s">
        <v>35</v>
      </c>
      <c r="L152" s="178" t="s">
        <v>300</v>
      </c>
      <c r="M152" s="178" t="s">
        <v>329</v>
      </c>
    </row>
    <row r="153" spans="1:13" ht="15" customHeight="1" x14ac:dyDescent="0.2">
      <c r="A153" s="70" t="s">
        <v>171</v>
      </c>
      <c r="B153" s="19" t="s">
        <v>121</v>
      </c>
      <c r="C153" s="25"/>
      <c r="D153" s="26"/>
      <c r="E153" s="23">
        <v>13</v>
      </c>
      <c r="F153" s="24" t="s">
        <v>34</v>
      </c>
      <c r="G153" s="194">
        <v>3500</v>
      </c>
      <c r="H153" s="170">
        <f t="shared" ref="H153:H155" si="42">G153*E153</f>
        <v>45500</v>
      </c>
      <c r="I153" s="176">
        <v>800</v>
      </c>
      <c r="J153" s="171">
        <f t="shared" ref="J153:J155" si="43">I153*E153</f>
        <v>10400</v>
      </c>
      <c r="K153" s="171">
        <f t="shared" ref="K153:K155" si="44">J153+H153</f>
        <v>55900</v>
      </c>
      <c r="L153" s="178" t="s">
        <v>300</v>
      </c>
      <c r="M153" s="178" t="s">
        <v>329</v>
      </c>
    </row>
    <row r="154" spans="1:13" ht="15" customHeight="1" x14ac:dyDescent="0.2">
      <c r="A154" s="70" t="s">
        <v>172</v>
      </c>
      <c r="B154" s="19" t="s">
        <v>123</v>
      </c>
      <c r="C154" s="25"/>
      <c r="D154" s="26"/>
      <c r="E154" s="23">
        <v>23</v>
      </c>
      <c r="F154" s="24" t="s">
        <v>34</v>
      </c>
      <c r="G154" s="194">
        <v>3000</v>
      </c>
      <c r="H154" s="170">
        <f t="shared" si="42"/>
        <v>69000</v>
      </c>
      <c r="I154" s="176">
        <v>800</v>
      </c>
      <c r="J154" s="171">
        <f t="shared" si="43"/>
        <v>18400</v>
      </c>
      <c r="K154" s="171">
        <f t="shared" si="44"/>
        <v>87400</v>
      </c>
      <c r="L154" s="178" t="s">
        <v>300</v>
      </c>
      <c r="M154" s="178" t="s">
        <v>329</v>
      </c>
    </row>
    <row r="155" spans="1:13" ht="15" customHeight="1" x14ac:dyDescent="0.2">
      <c r="A155" s="70" t="s">
        <v>173</v>
      </c>
      <c r="B155" s="19" t="s">
        <v>125</v>
      </c>
      <c r="C155" s="25"/>
      <c r="D155" s="26"/>
      <c r="E155" s="23">
        <v>12</v>
      </c>
      <c r="F155" s="24" t="s">
        <v>34</v>
      </c>
      <c r="G155" s="170">
        <v>2200</v>
      </c>
      <c r="H155" s="170">
        <f t="shared" si="42"/>
        <v>26400</v>
      </c>
      <c r="I155" s="176">
        <v>800</v>
      </c>
      <c r="J155" s="171">
        <f t="shared" si="43"/>
        <v>9600</v>
      </c>
      <c r="K155" s="171">
        <f t="shared" si="44"/>
        <v>36000</v>
      </c>
      <c r="L155" s="178" t="s">
        <v>300</v>
      </c>
      <c r="M155" s="178" t="s">
        <v>329</v>
      </c>
    </row>
    <row r="156" spans="1:13" s="1" customFormat="1" ht="14.85" customHeight="1" x14ac:dyDescent="0.2">
      <c r="A156" s="77">
        <v>11.4</v>
      </c>
      <c r="B156" s="79" t="s">
        <v>174</v>
      </c>
      <c r="C156" s="79"/>
      <c r="D156" s="79"/>
      <c r="E156" s="33"/>
      <c r="F156" s="33"/>
      <c r="G156" s="71"/>
      <c r="H156" s="71"/>
      <c r="I156" s="80"/>
      <c r="J156" s="71"/>
      <c r="K156" s="71"/>
      <c r="L156" s="71"/>
      <c r="M156" s="71"/>
    </row>
    <row r="157" spans="1:13" s="1" customFormat="1" ht="14.85" customHeight="1" x14ac:dyDescent="0.2">
      <c r="A157" s="77" t="s">
        <v>175</v>
      </c>
      <c r="B157" s="79" t="s">
        <v>176</v>
      </c>
      <c r="C157" s="79"/>
      <c r="D157" s="79"/>
      <c r="E157" s="33"/>
      <c r="F157" s="33"/>
      <c r="G157" s="71"/>
      <c r="H157" s="71"/>
      <c r="I157" s="80"/>
      <c r="J157" s="71"/>
      <c r="K157" s="71"/>
      <c r="L157" s="71"/>
      <c r="M157" s="71"/>
    </row>
    <row r="158" spans="1:13" ht="15" customHeight="1" x14ac:dyDescent="0.2">
      <c r="A158" s="70" t="s">
        <v>177</v>
      </c>
      <c r="B158" s="19" t="s">
        <v>119</v>
      </c>
      <c r="C158" s="25"/>
      <c r="D158" s="26"/>
      <c r="E158" s="23" t="s">
        <v>7</v>
      </c>
      <c r="F158" s="24" t="s">
        <v>4</v>
      </c>
      <c r="G158" s="174">
        <v>25000</v>
      </c>
      <c r="H158" s="194" t="s">
        <v>35</v>
      </c>
      <c r="I158" s="176">
        <v>1000</v>
      </c>
      <c r="J158" s="177" t="s">
        <v>35</v>
      </c>
      <c r="K158" s="177" t="s">
        <v>35</v>
      </c>
      <c r="L158" s="178" t="s">
        <v>300</v>
      </c>
      <c r="M158" s="178" t="s">
        <v>329</v>
      </c>
    </row>
    <row r="159" spans="1:13" ht="15" customHeight="1" x14ac:dyDescent="0.2">
      <c r="A159" s="70" t="s">
        <v>178</v>
      </c>
      <c r="B159" s="19" t="s">
        <v>121</v>
      </c>
      <c r="C159" s="25"/>
      <c r="D159" s="26"/>
      <c r="E159" s="23">
        <v>2</v>
      </c>
      <c r="F159" s="24" t="s">
        <v>6</v>
      </c>
      <c r="G159" s="174">
        <v>18000</v>
      </c>
      <c r="H159" s="170">
        <f t="shared" ref="H159:H161" si="45">G159*E159</f>
        <v>36000</v>
      </c>
      <c r="I159" s="176">
        <v>1000</v>
      </c>
      <c r="J159" s="171">
        <f t="shared" ref="J159:J161" si="46">I159*E159</f>
        <v>2000</v>
      </c>
      <c r="K159" s="171">
        <f t="shared" ref="K159:K161" si="47">J159+H159</f>
        <v>38000</v>
      </c>
      <c r="L159" s="178" t="s">
        <v>300</v>
      </c>
      <c r="M159" s="178" t="s">
        <v>329</v>
      </c>
    </row>
    <row r="160" spans="1:13" ht="15" customHeight="1" x14ac:dyDescent="0.2">
      <c r="A160" s="70" t="s">
        <v>179</v>
      </c>
      <c r="B160" s="19" t="s">
        <v>123</v>
      </c>
      <c r="C160" s="25"/>
      <c r="D160" s="26"/>
      <c r="E160" s="23">
        <v>4</v>
      </c>
      <c r="F160" s="24" t="s">
        <v>6</v>
      </c>
      <c r="G160" s="170">
        <v>10800</v>
      </c>
      <c r="H160" s="170">
        <f t="shared" si="45"/>
        <v>43200</v>
      </c>
      <c r="I160" s="176">
        <v>1000</v>
      </c>
      <c r="J160" s="171">
        <f t="shared" si="46"/>
        <v>4000</v>
      </c>
      <c r="K160" s="171">
        <f t="shared" si="47"/>
        <v>47200</v>
      </c>
      <c r="L160" s="178" t="s">
        <v>300</v>
      </c>
      <c r="M160" s="178" t="s">
        <v>329</v>
      </c>
    </row>
    <row r="161" spans="1:13" ht="15" customHeight="1" x14ac:dyDescent="0.2">
      <c r="A161" s="70" t="s">
        <v>180</v>
      </c>
      <c r="B161" s="19" t="s">
        <v>125</v>
      </c>
      <c r="C161" s="25"/>
      <c r="D161" s="26"/>
      <c r="E161" s="23">
        <f>2+8</f>
        <v>10</v>
      </c>
      <c r="F161" s="24" t="s">
        <v>6</v>
      </c>
      <c r="G161" s="170">
        <v>8500</v>
      </c>
      <c r="H161" s="170">
        <f t="shared" si="45"/>
        <v>85000</v>
      </c>
      <c r="I161" s="176">
        <v>1000</v>
      </c>
      <c r="J161" s="171">
        <f t="shared" si="46"/>
        <v>10000</v>
      </c>
      <c r="K161" s="171">
        <f t="shared" si="47"/>
        <v>95000</v>
      </c>
      <c r="L161" s="178" t="s">
        <v>300</v>
      </c>
      <c r="M161" s="178" t="s">
        <v>329</v>
      </c>
    </row>
    <row r="162" spans="1:13" ht="15" customHeight="1" x14ac:dyDescent="0.2">
      <c r="A162" s="81" t="s">
        <v>181</v>
      </c>
      <c r="B162" s="31" t="s">
        <v>182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</row>
    <row r="163" spans="1:13" ht="15" customHeight="1" x14ac:dyDescent="0.2">
      <c r="A163" s="70" t="s">
        <v>183</v>
      </c>
      <c r="B163" s="19" t="s">
        <v>119</v>
      </c>
      <c r="C163" s="25"/>
      <c r="D163" s="26"/>
      <c r="E163" s="23" t="s">
        <v>7</v>
      </c>
      <c r="F163" s="24" t="s">
        <v>34</v>
      </c>
      <c r="G163" s="194">
        <v>2200</v>
      </c>
      <c r="H163" s="194" t="s">
        <v>35</v>
      </c>
      <c r="I163" s="176">
        <v>140</v>
      </c>
      <c r="J163" s="177" t="s">
        <v>35</v>
      </c>
      <c r="K163" s="177" t="s">
        <v>35</v>
      </c>
      <c r="L163" s="178" t="s">
        <v>330</v>
      </c>
      <c r="M163" s="178" t="s">
        <v>318</v>
      </c>
    </row>
    <row r="164" spans="1:13" ht="15" customHeight="1" x14ac:dyDescent="0.2">
      <c r="A164" s="70" t="s">
        <v>184</v>
      </c>
      <c r="B164" s="19" t="s">
        <v>121</v>
      </c>
      <c r="C164" s="25"/>
      <c r="D164" s="26"/>
      <c r="E164" s="23">
        <v>13</v>
      </c>
      <c r="F164" s="24" t="s">
        <v>34</v>
      </c>
      <c r="G164" s="170">
        <v>1800</v>
      </c>
      <c r="H164" s="170">
        <f t="shared" ref="H164:H166" si="48">G164*E164</f>
        <v>23400</v>
      </c>
      <c r="I164" s="171">
        <v>130</v>
      </c>
      <c r="J164" s="171">
        <f t="shared" ref="J164:J166" si="49">I164*E164</f>
        <v>1690</v>
      </c>
      <c r="K164" s="171">
        <f t="shared" ref="K164:K166" si="50">J164+H164</f>
        <v>25090</v>
      </c>
      <c r="L164" s="178" t="s">
        <v>330</v>
      </c>
      <c r="M164" s="178" t="s">
        <v>318</v>
      </c>
    </row>
    <row r="165" spans="1:13" ht="15" customHeight="1" x14ac:dyDescent="0.2">
      <c r="A165" s="70" t="s">
        <v>185</v>
      </c>
      <c r="B165" s="19" t="s">
        <v>123</v>
      </c>
      <c r="C165" s="25"/>
      <c r="D165" s="26"/>
      <c r="E165" s="23">
        <v>23</v>
      </c>
      <c r="F165" s="24" t="s">
        <v>34</v>
      </c>
      <c r="G165" s="170">
        <v>1700</v>
      </c>
      <c r="H165" s="170">
        <f t="shared" si="48"/>
        <v>39100</v>
      </c>
      <c r="I165" s="171">
        <v>120</v>
      </c>
      <c r="J165" s="171">
        <f t="shared" si="49"/>
        <v>2760</v>
      </c>
      <c r="K165" s="171">
        <f t="shared" si="50"/>
        <v>41860</v>
      </c>
      <c r="L165" s="178" t="s">
        <v>330</v>
      </c>
      <c r="M165" s="178" t="s">
        <v>318</v>
      </c>
    </row>
    <row r="166" spans="1:13" ht="15" customHeight="1" x14ac:dyDescent="0.2">
      <c r="A166" s="70" t="s">
        <v>186</v>
      </c>
      <c r="B166" s="19" t="s">
        <v>125</v>
      </c>
      <c r="C166" s="25"/>
      <c r="D166" s="26"/>
      <c r="E166" s="23">
        <v>12</v>
      </c>
      <c r="F166" s="24" t="s">
        <v>34</v>
      </c>
      <c r="G166" s="170">
        <v>1500</v>
      </c>
      <c r="H166" s="170">
        <f t="shared" si="48"/>
        <v>18000</v>
      </c>
      <c r="I166" s="171">
        <v>100</v>
      </c>
      <c r="J166" s="171">
        <f t="shared" si="49"/>
        <v>1200</v>
      </c>
      <c r="K166" s="171">
        <f t="shared" si="50"/>
        <v>19200</v>
      </c>
      <c r="L166" s="178" t="s">
        <v>330</v>
      </c>
      <c r="M166" s="178" t="s">
        <v>318</v>
      </c>
    </row>
    <row r="167" spans="1:13" s="1" customFormat="1" ht="15" customHeight="1" x14ac:dyDescent="0.2">
      <c r="A167" s="82">
        <v>11.5</v>
      </c>
      <c r="B167" s="64" t="s">
        <v>117</v>
      </c>
      <c r="C167" s="21"/>
      <c r="D167" s="22"/>
      <c r="E167" s="43"/>
      <c r="F167" s="10"/>
      <c r="G167" s="43"/>
      <c r="H167" s="10"/>
      <c r="I167" s="83"/>
      <c r="J167" s="10"/>
      <c r="K167" s="34"/>
      <c r="L167" s="34"/>
      <c r="M167" s="34"/>
    </row>
    <row r="168" spans="1:13" ht="15" customHeight="1" x14ac:dyDescent="0.2">
      <c r="A168" s="70" t="s">
        <v>187</v>
      </c>
      <c r="B168" s="19" t="s">
        <v>119</v>
      </c>
      <c r="C168" s="25"/>
      <c r="D168" s="26"/>
      <c r="E168" s="23" t="s">
        <v>7</v>
      </c>
      <c r="F168" s="24" t="s">
        <v>4</v>
      </c>
      <c r="G168" s="194">
        <v>5000</v>
      </c>
      <c r="H168" s="194" t="s">
        <v>35</v>
      </c>
      <c r="I168" s="176">
        <v>600</v>
      </c>
      <c r="J168" s="177" t="s">
        <v>35</v>
      </c>
      <c r="K168" s="177" t="s">
        <v>35</v>
      </c>
      <c r="L168" s="178"/>
      <c r="M168" s="178"/>
    </row>
    <row r="169" spans="1:13" ht="15" customHeight="1" x14ac:dyDescent="0.2">
      <c r="A169" s="70" t="s">
        <v>188</v>
      </c>
      <c r="B169" s="19" t="s">
        <v>121</v>
      </c>
      <c r="C169" s="25"/>
      <c r="D169" s="26"/>
      <c r="E169" s="23">
        <v>2</v>
      </c>
      <c r="F169" s="24" t="s">
        <v>6</v>
      </c>
      <c r="G169" s="194">
        <v>4000</v>
      </c>
      <c r="H169" s="194" t="s">
        <v>35</v>
      </c>
      <c r="I169" s="176">
        <v>600</v>
      </c>
      <c r="J169" s="177" t="s">
        <v>35</v>
      </c>
      <c r="K169" s="177" t="s">
        <v>35</v>
      </c>
      <c r="L169" s="178"/>
      <c r="M169" s="178"/>
    </row>
    <row r="170" spans="1:13" ht="15" customHeight="1" x14ac:dyDescent="0.2">
      <c r="A170" s="70" t="s">
        <v>189</v>
      </c>
      <c r="B170" s="19" t="s">
        <v>123</v>
      </c>
      <c r="C170" s="25"/>
      <c r="D170" s="26"/>
      <c r="E170" s="23">
        <v>4</v>
      </c>
      <c r="F170" s="24" t="s">
        <v>6</v>
      </c>
      <c r="G170" s="194">
        <v>3000</v>
      </c>
      <c r="H170" s="194" t="s">
        <v>35</v>
      </c>
      <c r="I170" s="176">
        <v>600</v>
      </c>
      <c r="J170" s="177" t="s">
        <v>35</v>
      </c>
      <c r="K170" s="177" t="s">
        <v>35</v>
      </c>
      <c r="L170" s="178"/>
      <c r="M170" s="178"/>
    </row>
    <row r="171" spans="1:13" ht="15" customHeight="1" x14ac:dyDescent="0.2">
      <c r="A171" s="70" t="s">
        <v>190</v>
      </c>
      <c r="B171" s="19" t="s">
        <v>125</v>
      </c>
      <c r="C171" s="25"/>
      <c r="D171" s="26"/>
      <c r="E171" s="23">
        <v>8</v>
      </c>
      <c r="F171" s="24" t="s">
        <v>6</v>
      </c>
      <c r="G171" s="194">
        <v>2000</v>
      </c>
      <c r="H171" s="194" t="s">
        <v>35</v>
      </c>
      <c r="I171" s="176">
        <v>600</v>
      </c>
      <c r="J171" s="177" t="s">
        <v>35</v>
      </c>
      <c r="K171" s="177" t="s">
        <v>35</v>
      </c>
      <c r="L171" s="178"/>
      <c r="M171" s="178"/>
    </row>
    <row r="172" spans="1:13" ht="15" customHeight="1" x14ac:dyDescent="0.2">
      <c r="A172" s="36">
        <v>11.6</v>
      </c>
      <c r="B172" s="19" t="s">
        <v>191</v>
      </c>
      <c r="C172" s="42"/>
      <c r="D172" s="42"/>
      <c r="E172" s="62">
        <v>1</v>
      </c>
      <c r="F172" s="61" t="s">
        <v>18</v>
      </c>
      <c r="G172" s="170">
        <v>0</v>
      </c>
      <c r="H172" s="170">
        <f t="shared" ref="H172:H173" si="51">G172*E172</f>
        <v>0</v>
      </c>
      <c r="I172" s="171">
        <v>25000</v>
      </c>
      <c r="J172" s="171">
        <f t="shared" ref="J172:J173" si="52">I172*E172</f>
        <v>25000</v>
      </c>
      <c r="K172" s="171">
        <f t="shared" ref="K172:K173" si="53">J172+H172</f>
        <v>25000</v>
      </c>
      <c r="L172" s="183"/>
      <c r="M172" s="183"/>
    </row>
    <row r="173" spans="1:13" ht="25.5" customHeight="1" x14ac:dyDescent="0.2">
      <c r="A173" s="36">
        <v>11.7</v>
      </c>
      <c r="B173" s="512" t="s">
        <v>81</v>
      </c>
      <c r="C173" s="512"/>
      <c r="D173" s="512"/>
      <c r="E173" s="62">
        <v>1</v>
      </c>
      <c r="F173" s="61" t="s">
        <v>18</v>
      </c>
      <c r="G173" s="170">
        <v>75000</v>
      </c>
      <c r="H173" s="170">
        <f t="shared" si="51"/>
        <v>75000</v>
      </c>
      <c r="I173" s="171">
        <v>15000</v>
      </c>
      <c r="J173" s="171">
        <f t="shared" si="52"/>
        <v>15000</v>
      </c>
      <c r="K173" s="171">
        <f t="shared" si="53"/>
        <v>90000</v>
      </c>
      <c r="L173" s="183"/>
      <c r="M173" s="183"/>
    </row>
    <row r="174" spans="1:13" s="93" customFormat="1" ht="14.25" customHeight="1" x14ac:dyDescent="0.2">
      <c r="A174" s="511" t="s">
        <v>20</v>
      </c>
      <c r="B174" s="511"/>
      <c r="C174" s="511"/>
      <c r="D174" s="511"/>
      <c r="E174" s="511"/>
      <c r="F174" s="511"/>
      <c r="G174" s="92"/>
      <c r="H174" s="92"/>
      <c r="I174" s="92"/>
      <c r="J174" s="92"/>
      <c r="K174" s="92"/>
      <c r="L174" s="92"/>
      <c r="M174" s="92"/>
    </row>
    <row r="175" spans="1:13" s="107" customFormat="1" ht="15" customHeight="1" x14ac:dyDescent="0.2">
      <c r="A175" s="73">
        <v>12</v>
      </c>
      <c r="B175" s="74" t="s">
        <v>192</v>
      </c>
      <c r="C175" s="96"/>
      <c r="D175" s="59"/>
      <c r="E175" s="127"/>
      <c r="F175" s="127"/>
      <c r="G175" s="99"/>
      <c r="H175" s="105"/>
      <c r="I175" s="100"/>
      <c r="J175" s="128"/>
      <c r="K175" s="128"/>
      <c r="L175" s="129"/>
      <c r="M175" s="128"/>
    </row>
    <row r="176" spans="1:13" ht="15" customHeight="1" x14ac:dyDescent="0.2">
      <c r="A176" s="73">
        <v>12.1</v>
      </c>
      <c r="B176" s="74" t="s">
        <v>193</v>
      </c>
      <c r="C176" s="32"/>
      <c r="D176" s="20"/>
      <c r="E176" s="61"/>
      <c r="F176" s="61"/>
      <c r="G176" s="27"/>
      <c r="H176" s="22"/>
      <c r="I176" s="28"/>
      <c r="J176" s="10"/>
      <c r="K176" s="10"/>
      <c r="L176" s="75"/>
      <c r="M176" s="10"/>
    </row>
    <row r="177" spans="1:13" ht="15" customHeight="1" x14ac:dyDescent="0.2">
      <c r="A177" s="36" t="s">
        <v>194</v>
      </c>
      <c r="B177" s="84" t="s">
        <v>195</v>
      </c>
      <c r="C177" s="34"/>
      <c r="D177" s="34"/>
      <c r="E177" s="23">
        <v>10</v>
      </c>
      <c r="F177" s="23" t="s">
        <v>6</v>
      </c>
      <c r="G177" s="170">
        <v>153000</v>
      </c>
      <c r="H177" s="170">
        <f t="shared" ref="H177:H187" si="54">G177*E177</f>
        <v>1530000</v>
      </c>
      <c r="I177" s="171">
        <v>7500</v>
      </c>
      <c r="J177" s="171">
        <f t="shared" ref="J177:J187" si="55">I177*E177</f>
        <v>75000</v>
      </c>
      <c r="K177" s="171">
        <f t="shared" ref="K177:K187" si="56">J177+H177</f>
        <v>1605000</v>
      </c>
      <c r="L177" s="178" t="s">
        <v>331</v>
      </c>
      <c r="M177" s="178" t="s">
        <v>332</v>
      </c>
    </row>
    <row r="178" spans="1:13" s="7" customFormat="1" ht="14.25" customHeight="1" x14ac:dyDescent="0.2">
      <c r="A178" s="53" t="s">
        <v>196</v>
      </c>
      <c r="B178" s="85" t="s">
        <v>197</v>
      </c>
      <c r="C178" s="85"/>
      <c r="D178" s="85"/>
      <c r="E178" s="54">
        <v>10</v>
      </c>
      <c r="F178" s="54" t="s">
        <v>6</v>
      </c>
      <c r="G178" s="170">
        <v>75000</v>
      </c>
      <c r="H178" s="170">
        <f t="shared" si="54"/>
        <v>750000</v>
      </c>
      <c r="I178" s="171">
        <v>6500</v>
      </c>
      <c r="J178" s="171">
        <f t="shared" si="55"/>
        <v>65000</v>
      </c>
      <c r="K178" s="171">
        <f t="shared" si="56"/>
        <v>815000</v>
      </c>
      <c r="L178" s="178" t="s">
        <v>331</v>
      </c>
      <c r="M178" s="178" t="s">
        <v>332</v>
      </c>
    </row>
    <row r="179" spans="1:13" ht="14.25" customHeight="1" x14ac:dyDescent="0.2">
      <c r="A179" s="36" t="s">
        <v>198</v>
      </c>
      <c r="B179" s="84" t="s">
        <v>199</v>
      </c>
      <c r="C179" s="84"/>
      <c r="D179" s="84"/>
      <c r="E179" s="23">
        <v>2</v>
      </c>
      <c r="F179" s="23" t="s">
        <v>6</v>
      </c>
      <c r="G179" s="170">
        <v>75000</v>
      </c>
      <c r="H179" s="170">
        <f t="shared" si="54"/>
        <v>150000</v>
      </c>
      <c r="I179" s="171">
        <v>6500</v>
      </c>
      <c r="J179" s="171">
        <f t="shared" si="55"/>
        <v>13000</v>
      </c>
      <c r="K179" s="171">
        <f t="shared" si="56"/>
        <v>163000</v>
      </c>
      <c r="L179" s="178" t="s">
        <v>331</v>
      </c>
      <c r="M179" s="178" t="s">
        <v>332</v>
      </c>
    </row>
    <row r="180" spans="1:13" ht="26.45" customHeight="1" x14ac:dyDescent="0.2">
      <c r="A180" s="36" t="s">
        <v>200</v>
      </c>
      <c r="B180" s="512" t="s">
        <v>201</v>
      </c>
      <c r="C180" s="512"/>
      <c r="D180" s="512"/>
      <c r="E180" s="23">
        <v>12</v>
      </c>
      <c r="F180" s="23" t="s">
        <v>6</v>
      </c>
      <c r="G180" s="170">
        <v>55000</v>
      </c>
      <c r="H180" s="170">
        <f t="shared" si="54"/>
        <v>660000</v>
      </c>
      <c r="I180" s="171">
        <v>4500</v>
      </c>
      <c r="J180" s="171">
        <f t="shared" si="55"/>
        <v>54000</v>
      </c>
      <c r="K180" s="171">
        <f t="shared" si="56"/>
        <v>714000</v>
      </c>
      <c r="L180" s="178" t="s">
        <v>331</v>
      </c>
      <c r="M180" s="178" t="s">
        <v>332</v>
      </c>
    </row>
    <row r="181" spans="1:13" ht="26.45" customHeight="1" x14ac:dyDescent="0.2">
      <c r="A181" s="36" t="s">
        <v>202</v>
      </c>
      <c r="B181" s="512" t="s">
        <v>203</v>
      </c>
      <c r="C181" s="512"/>
      <c r="D181" s="512"/>
      <c r="E181" s="23">
        <v>1</v>
      </c>
      <c r="F181" s="23" t="s">
        <v>6</v>
      </c>
      <c r="G181" s="170">
        <v>95000</v>
      </c>
      <c r="H181" s="170">
        <f t="shared" si="54"/>
        <v>95000</v>
      </c>
      <c r="I181" s="171">
        <v>6000</v>
      </c>
      <c r="J181" s="171">
        <f t="shared" si="55"/>
        <v>6000</v>
      </c>
      <c r="K181" s="171">
        <f t="shared" si="56"/>
        <v>101000</v>
      </c>
      <c r="L181" s="178" t="s">
        <v>331</v>
      </c>
      <c r="M181" s="178" t="s">
        <v>332</v>
      </c>
    </row>
    <row r="182" spans="1:13" ht="26.45" customHeight="1" x14ac:dyDescent="0.2">
      <c r="A182" s="36" t="s">
        <v>204</v>
      </c>
      <c r="B182" s="512" t="s">
        <v>205</v>
      </c>
      <c r="C182" s="512"/>
      <c r="D182" s="512"/>
      <c r="E182" s="23">
        <v>1</v>
      </c>
      <c r="F182" s="23" t="s">
        <v>58</v>
      </c>
      <c r="G182" s="170">
        <v>48000</v>
      </c>
      <c r="H182" s="170">
        <f t="shared" si="54"/>
        <v>48000</v>
      </c>
      <c r="I182" s="171">
        <v>4500</v>
      </c>
      <c r="J182" s="171">
        <f t="shared" si="55"/>
        <v>4500</v>
      </c>
      <c r="K182" s="171">
        <f t="shared" si="56"/>
        <v>52500</v>
      </c>
      <c r="L182" s="178" t="s">
        <v>331</v>
      </c>
      <c r="M182" s="178" t="s">
        <v>332</v>
      </c>
    </row>
    <row r="183" spans="1:13" ht="24.75" customHeight="1" x14ac:dyDescent="0.2">
      <c r="A183" s="36" t="s">
        <v>206</v>
      </c>
      <c r="B183" s="512" t="s">
        <v>207</v>
      </c>
      <c r="C183" s="512"/>
      <c r="D183" s="512"/>
      <c r="E183" s="23">
        <v>12</v>
      </c>
      <c r="F183" s="23" t="s">
        <v>6</v>
      </c>
      <c r="G183" s="170">
        <v>14500</v>
      </c>
      <c r="H183" s="170">
        <f t="shared" si="54"/>
        <v>174000</v>
      </c>
      <c r="I183" s="171">
        <v>1500</v>
      </c>
      <c r="J183" s="171">
        <f t="shared" si="55"/>
        <v>18000</v>
      </c>
      <c r="K183" s="171">
        <f t="shared" si="56"/>
        <v>192000</v>
      </c>
      <c r="L183" s="178" t="s">
        <v>331</v>
      </c>
      <c r="M183" s="178" t="s">
        <v>332</v>
      </c>
    </row>
    <row r="184" spans="1:13" ht="15" customHeight="1" x14ac:dyDescent="0.2">
      <c r="A184" s="36" t="s">
        <v>208</v>
      </c>
      <c r="B184" s="84" t="s">
        <v>209</v>
      </c>
      <c r="C184" s="84"/>
      <c r="D184" s="84"/>
      <c r="E184" s="23">
        <v>2</v>
      </c>
      <c r="F184" s="23" t="s">
        <v>6</v>
      </c>
      <c r="G184" s="170">
        <v>2500</v>
      </c>
      <c r="H184" s="170">
        <f t="shared" si="54"/>
        <v>5000</v>
      </c>
      <c r="I184" s="171">
        <v>1000</v>
      </c>
      <c r="J184" s="171">
        <f t="shared" si="55"/>
        <v>2000</v>
      </c>
      <c r="K184" s="171">
        <f t="shared" si="56"/>
        <v>7000</v>
      </c>
      <c r="L184" s="178" t="s">
        <v>331</v>
      </c>
      <c r="M184" s="178" t="s">
        <v>332</v>
      </c>
    </row>
    <row r="185" spans="1:13" ht="24.75" customHeight="1" x14ac:dyDescent="0.2">
      <c r="A185" s="36" t="s">
        <v>210</v>
      </c>
      <c r="B185" s="512" t="s">
        <v>211</v>
      </c>
      <c r="C185" s="512"/>
      <c r="D185" s="512"/>
      <c r="E185" s="23">
        <v>6</v>
      </c>
      <c r="F185" s="23" t="s">
        <v>6</v>
      </c>
      <c r="G185" s="170">
        <v>48000</v>
      </c>
      <c r="H185" s="170">
        <f t="shared" si="54"/>
        <v>288000</v>
      </c>
      <c r="I185" s="171">
        <v>4500</v>
      </c>
      <c r="J185" s="171">
        <f t="shared" si="55"/>
        <v>27000</v>
      </c>
      <c r="K185" s="171">
        <f t="shared" si="56"/>
        <v>315000</v>
      </c>
      <c r="L185" s="178" t="s">
        <v>331</v>
      </c>
      <c r="M185" s="178" t="s">
        <v>332</v>
      </c>
    </row>
    <row r="186" spans="1:13" ht="15" customHeight="1" x14ac:dyDescent="0.2">
      <c r="A186" s="36" t="s">
        <v>212</v>
      </c>
      <c r="B186" s="84" t="s">
        <v>213</v>
      </c>
      <c r="C186" s="34"/>
      <c r="D186" s="34"/>
      <c r="E186" s="23">
        <v>12</v>
      </c>
      <c r="F186" s="23" t="s">
        <v>6</v>
      </c>
      <c r="G186" s="170">
        <v>13700</v>
      </c>
      <c r="H186" s="170">
        <f t="shared" si="54"/>
        <v>164400</v>
      </c>
      <c r="I186" s="171">
        <v>1000</v>
      </c>
      <c r="J186" s="171">
        <f t="shared" si="55"/>
        <v>12000</v>
      </c>
      <c r="K186" s="171">
        <f t="shared" si="56"/>
        <v>176400</v>
      </c>
      <c r="L186" s="178" t="s">
        <v>331</v>
      </c>
      <c r="M186" s="178" t="s">
        <v>332</v>
      </c>
    </row>
    <row r="187" spans="1:13" ht="15" customHeight="1" x14ac:dyDescent="0.2">
      <c r="A187" s="36" t="s">
        <v>214</v>
      </c>
      <c r="B187" s="84" t="s">
        <v>215</v>
      </c>
      <c r="C187" s="34"/>
      <c r="D187" s="34"/>
      <c r="E187" s="23">
        <v>10</v>
      </c>
      <c r="F187" s="23" t="s">
        <v>6</v>
      </c>
      <c r="G187" s="170">
        <v>14500</v>
      </c>
      <c r="H187" s="170">
        <f t="shared" si="54"/>
        <v>145000</v>
      </c>
      <c r="I187" s="171">
        <v>1000</v>
      </c>
      <c r="J187" s="171">
        <f t="shared" si="55"/>
        <v>10000</v>
      </c>
      <c r="K187" s="171">
        <f t="shared" si="56"/>
        <v>155000</v>
      </c>
      <c r="L187" s="178" t="s">
        <v>331</v>
      </c>
      <c r="M187" s="178" t="s">
        <v>332</v>
      </c>
    </row>
    <row r="188" spans="1:13" ht="25.5" customHeight="1" x14ac:dyDescent="0.2">
      <c r="A188" s="73">
        <v>12.2</v>
      </c>
      <c r="B188" s="521" t="s">
        <v>216</v>
      </c>
      <c r="C188" s="521"/>
      <c r="D188" s="521"/>
      <c r="E188" s="521"/>
      <c r="F188" s="521"/>
      <c r="G188" s="521"/>
      <c r="H188" s="521"/>
      <c r="I188" s="521"/>
      <c r="J188" s="521"/>
      <c r="K188" s="521"/>
      <c r="L188" s="29"/>
      <c r="M188" s="29"/>
    </row>
    <row r="189" spans="1:13" ht="15" customHeight="1" x14ac:dyDescent="0.2">
      <c r="A189" s="36" t="s">
        <v>217</v>
      </c>
      <c r="B189" s="84" t="s">
        <v>218</v>
      </c>
      <c r="C189" s="34"/>
      <c r="D189" s="34"/>
      <c r="E189" s="23" t="s">
        <v>7</v>
      </c>
      <c r="F189" s="23" t="s">
        <v>34</v>
      </c>
      <c r="G189" s="194">
        <v>3500</v>
      </c>
      <c r="H189" s="194" t="s">
        <v>35</v>
      </c>
      <c r="I189" s="176">
        <v>600</v>
      </c>
      <c r="J189" s="177" t="s">
        <v>35</v>
      </c>
      <c r="K189" s="177" t="s">
        <v>35</v>
      </c>
      <c r="L189" s="178" t="s">
        <v>300</v>
      </c>
      <c r="M189" s="178" t="s">
        <v>315</v>
      </c>
    </row>
    <row r="190" spans="1:13" ht="15" customHeight="1" x14ac:dyDescent="0.2">
      <c r="A190" s="36" t="s">
        <v>219</v>
      </c>
      <c r="B190" s="84" t="s">
        <v>220</v>
      </c>
      <c r="C190" s="34"/>
      <c r="D190" s="34"/>
      <c r="E190" s="23" t="s">
        <v>7</v>
      </c>
      <c r="F190" s="23" t="s">
        <v>34</v>
      </c>
      <c r="G190" s="194">
        <v>2200</v>
      </c>
      <c r="H190" s="194" t="s">
        <v>35</v>
      </c>
      <c r="I190" s="176">
        <v>600</v>
      </c>
      <c r="J190" s="177" t="s">
        <v>35</v>
      </c>
      <c r="K190" s="177" t="s">
        <v>35</v>
      </c>
      <c r="L190" s="178" t="s">
        <v>300</v>
      </c>
      <c r="M190" s="178" t="s">
        <v>315</v>
      </c>
    </row>
    <row r="191" spans="1:13" ht="15" customHeight="1" x14ac:dyDescent="0.2">
      <c r="A191" s="36" t="s">
        <v>221</v>
      </c>
      <c r="B191" s="84" t="s">
        <v>222</v>
      </c>
      <c r="C191" s="34"/>
      <c r="D191" s="34"/>
      <c r="E191" s="23" t="s">
        <v>7</v>
      </c>
      <c r="F191" s="23" t="s">
        <v>34</v>
      </c>
      <c r="G191" s="194">
        <v>1600</v>
      </c>
      <c r="H191" s="194" t="s">
        <v>35</v>
      </c>
      <c r="I191" s="176">
        <v>600</v>
      </c>
      <c r="J191" s="177" t="s">
        <v>35</v>
      </c>
      <c r="K191" s="177" t="s">
        <v>35</v>
      </c>
      <c r="L191" s="178" t="s">
        <v>300</v>
      </c>
      <c r="M191" s="178" t="s">
        <v>315</v>
      </c>
    </row>
    <row r="192" spans="1:13" ht="15" customHeight="1" x14ac:dyDescent="0.2">
      <c r="A192" s="36" t="s">
        <v>223</v>
      </c>
      <c r="B192" s="84" t="s">
        <v>224</v>
      </c>
      <c r="C192" s="34"/>
      <c r="D192" s="34"/>
      <c r="E192" s="23" t="s">
        <v>7</v>
      </c>
      <c r="F192" s="23" t="s">
        <v>34</v>
      </c>
      <c r="G192" s="194">
        <v>1250</v>
      </c>
      <c r="H192" s="194" t="s">
        <v>35</v>
      </c>
      <c r="I192" s="176">
        <v>600</v>
      </c>
      <c r="J192" s="177" t="s">
        <v>35</v>
      </c>
      <c r="K192" s="177" t="s">
        <v>35</v>
      </c>
      <c r="L192" s="178" t="s">
        <v>300</v>
      </c>
      <c r="M192" s="178" t="s">
        <v>315</v>
      </c>
    </row>
    <row r="193" spans="1:13" ht="14.25" customHeight="1" x14ac:dyDescent="0.2">
      <c r="A193" s="73">
        <v>12.3</v>
      </c>
      <c r="B193" s="74" t="s">
        <v>225</v>
      </c>
      <c r="C193" s="32"/>
      <c r="D193" s="20"/>
      <c r="E193" s="23"/>
      <c r="F193" s="23"/>
      <c r="G193" s="27"/>
      <c r="H193" s="22"/>
      <c r="I193" s="28"/>
      <c r="J193" s="10"/>
      <c r="K193" s="10"/>
      <c r="L193" s="75"/>
      <c r="M193" s="10"/>
    </row>
    <row r="194" spans="1:13" ht="14.25" customHeight="1" x14ac:dyDescent="0.2">
      <c r="A194" s="73" t="s">
        <v>226</v>
      </c>
      <c r="B194" s="74" t="s">
        <v>291</v>
      </c>
      <c r="C194" s="32"/>
      <c r="D194" s="20"/>
      <c r="E194" s="23"/>
      <c r="F194" s="23"/>
      <c r="G194" s="27"/>
      <c r="H194" s="22"/>
      <c r="I194" s="28"/>
      <c r="J194" s="10"/>
      <c r="K194" s="10"/>
      <c r="L194" s="75"/>
      <c r="M194" s="10"/>
    </row>
    <row r="195" spans="1:13" ht="15" customHeight="1" x14ac:dyDescent="0.2">
      <c r="A195" s="36" t="s">
        <v>227</v>
      </c>
      <c r="B195" s="86" t="s">
        <v>228</v>
      </c>
      <c r="C195" s="34"/>
      <c r="D195" s="34"/>
      <c r="E195" s="23">
        <v>22</v>
      </c>
      <c r="F195" s="23" t="s">
        <v>6</v>
      </c>
      <c r="G195" s="170">
        <v>8800</v>
      </c>
      <c r="H195" s="170">
        <f>G195*E195</f>
        <v>193600</v>
      </c>
      <c r="I195" s="171">
        <v>1000</v>
      </c>
      <c r="J195" s="171">
        <f>I195*E195</f>
        <v>22000</v>
      </c>
      <c r="K195" s="171">
        <f>J195+H195</f>
        <v>215600</v>
      </c>
      <c r="L195" s="178" t="s">
        <v>300</v>
      </c>
      <c r="M195" s="178" t="s">
        <v>333</v>
      </c>
    </row>
    <row r="196" spans="1:13" ht="15" customHeight="1" x14ac:dyDescent="0.2">
      <c r="A196" s="73" t="s">
        <v>229</v>
      </c>
      <c r="B196" s="74" t="s">
        <v>230</v>
      </c>
      <c r="C196" s="32"/>
      <c r="D196" s="20"/>
      <c r="E196" s="23"/>
      <c r="F196" s="23"/>
      <c r="G196" s="174"/>
      <c r="H196" s="180"/>
      <c r="I196" s="176"/>
      <c r="J196" s="188"/>
      <c r="K196" s="188"/>
      <c r="L196" s="195"/>
      <c r="M196" s="195"/>
    </row>
    <row r="197" spans="1:13" ht="15" customHeight="1" x14ac:dyDescent="0.2">
      <c r="A197" s="36" t="s">
        <v>231</v>
      </c>
      <c r="B197" s="84" t="s">
        <v>218</v>
      </c>
      <c r="C197" s="34"/>
      <c r="D197" s="34"/>
      <c r="E197" s="23">
        <v>12</v>
      </c>
      <c r="F197" s="24" t="s">
        <v>6</v>
      </c>
      <c r="G197" s="170">
        <v>7500</v>
      </c>
      <c r="H197" s="170">
        <f>G197*E197</f>
        <v>90000</v>
      </c>
      <c r="I197" s="171">
        <v>1000</v>
      </c>
      <c r="J197" s="171">
        <f>I197*E197</f>
        <v>12000</v>
      </c>
      <c r="K197" s="171">
        <f>J197+H197</f>
        <v>102000</v>
      </c>
      <c r="L197" s="178" t="s">
        <v>300</v>
      </c>
      <c r="M197" s="178" t="s">
        <v>333</v>
      </c>
    </row>
    <row r="198" spans="1:13" ht="15" customHeight="1" x14ac:dyDescent="0.2">
      <c r="A198" s="36" t="s">
        <v>232</v>
      </c>
      <c r="B198" s="84" t="s">
        <v>220</v>
      </c>
      <c r="C198" s="34"/>
      <c r="D198" s="34"/>
      <c r="E198" s="23" t="s">
        <v>7</v>
      </c>
      <c r="F198" s="24" t="s">
        <v>4</v>
      </c>
      <c r="G198" s="170">
        <v>7500</v>
      </c>
      <c r="H198" s="194" t="s">
        <v>35</v>
      </c>
      <c r="I198" s="171">
        <v>1000</v>
      </c>
      <c r="J198" s="177" t="s">
        <v>35</v>
      </c>
      <c r="K198" s="177" t="s">
        <v>35</v>
      </c>
      <c r="L198" s="178" t="s">
        <v>300</v>
      </c>
      <c r="M198" s="178" t="s">
        <v>333</v>
      </c>
    </row>
    <row r="199" spans="1:13" ht="15" customHeight="1" x14ac:dyDescent="0.2">
      <c r="A199" s="36">
        <v>12.4</v>
      </c>
      <c r="B199" s="84" t="s">
        <v>292</v>
      </c>
      <c r="C199" s="34"/>
      <c r="D199" s="34"/>
      <c r="E199" s="23">
        <v>6</v>
      </c>
      <c r="F199" s="24" t="s">
        <v>34</v>
      </c>
      <c r="G199" s="170">
        <v>42000</v>
      </c>
      <c r="H199" s="170">
        <f t="shared" ref="H199:H201" si="57">G199*E199</f>
        <v>252000</v>
      </c>
      <c r="I199" s="171">
        <v>1000</v>
      </c>
      <c r="J199" s="171">
        <f t="shared" ref="J199:J201" si="58">I199*E199</f>
        <v>6000</v>
      </c>
      <c r="K199" s="171">
        <f t="shared" ref="K199:K201" si="59">J199+H199</f>
        <v>258000</v>
      </c>
      <c r="L199" s="178" t="s">
        <v>300</v>
      </c>
      <c r="M199" s="178" t="s">
        <v>333</v>
      </c>
    </row>
    <row r="200" spans="1:13" ht="14.45" customHeight="1" x14ac:dyDescent="0.2">
      <c r="A200" s="36">
        <v>12.5</v>
      </c>
      <c r="B200" s="19" t="s">
        <v>233</v>
      </c>
      <c r="C200" s="87"/>
      <c r="D200" s="87"/>
      <c r="E200" s="62">
        <v>1</v>
      </c>
      <c r="F200" s="61" t="s">
        <v>18</v>
      </c>
      <c r="G200" s="170"/>
      <c r="H200" s="170">
        <f t="shared" si="57"/>
        <v>0</v>
      </c>
      <c r="I200" s="171">
        <v>30000</v>
      </c>
      <c r="J200" s="171">
        <f t="shared" si="58"/>
        <v>30000</v>
      </c>
      <c r="K200" s="171">
        <f t="shared" si="59"/>
        <v>30000</v>
      </c>
      <c r="L200" s="183"/>
      <c r="M200" s="183"/>
    </row>
    <row r="201" spans="1:13" ht="25.5" customHeight="1" x14ac:dyDescent="0.2">
      <c r="A201" s="36">
        <v>12.6</v>
      </c>
      <c r="B201" s="512" t="s">
        <v>234</v>
      </c>
      <c r="C201" s="512"/>
      <c r="D201" s="512"/>
      <c r="E201" s="62">
        <v>1</v>
      </c>
      <c r="F201" s="61" t="s">
        <v>18</v>
      </c>
      <c r="G201" s="170">
        <v>50000</v>
      </c>
      <c r="H201" s="170">
        <f t="shared" si="57"/>
        <v>50000</v>
      </c>
      <c r="I201" s="171">
        <v>15000</v>
      </c>
      <c r="J201" s="171">
        <f t="shared" si="58"/>
        <v>15000</v>
      </c>
      <c r="K201" s="171">
        <f t="shared" si="59"/>
        <v>65000</v>
      </c>
      <c r="L201" s="178" t="s">
        <v>300</v>
      </c>
      <c r="M201" s="183" t="s">
        <v>325</v>
      </c>
    </row>
    <row r="202" spans="1:13" s="93" customFormat="1" ht="14.25" customHeight="1" x14ac:dyDescent="0.2">
      <c r="A202" s="511" t="s">
        <v>20</v>
      </c>
      <c r="B202" s="511"/>
      <c r="C202" s="511"/>
      <c r="D202" s="511"/>
      <c r="E202" s="511"/>
      <c r="F202" s="511"/>
      <c r="G202" s="92"/>
      <c r="H202" s="92"/>
      <c r="I202" s="92"/>
      <c r="J202" s="92"/>
      <c r="K202" s="92"/>
      <c r="L202" s="92"/>
      <c r="M202" s="92"/>
    </row>
    <row r="203" spans="1:13" s="107" customFormat="1" ht="15" customHeight="1" x14ac:dyDescent="0.2">
      <c r="A203" s="102">
        <v>13</v>
      </c>
      <c r="B203" s="108" t="s">
        <v>235</v>
      </c>
      <c r="C203" s="109"/>
      <c r="D203" s="59"/>
      <c r="E203" s="105"/>
      <c r="F203" s="105"/>
      <c r="G203" s="99"/>
      <c r="H203" s="106"/>
      <c r="I203" s="100"/>
      <c r="J203" s="111"/>
      <c r="K203" s="111"/>
      <c r="L203" s="111"/>
      <c r="M203" s="111"/>
    </row>
    <row r="204" spans="1:13" ht="15" customHeight="1" x14ac:dyDescent="0.2">
      <c r="A204" s="36">
        <v>13.1</v>
      </c>
      <c r="B204" s="20" t="s">
        <v>236</v>
      </c>
      <c r="C204" s="57"/>
      <c r="D204" s="20"/>
      <c r="E204" s="23">
        <v>1</v>
      </c>
      <c r="F204" s="23" t="s">
        <v>18</v>
      </c>
      <c r="G204" s="170"/>
      <c r="H204" s="170">
        <f>G204*E204</f>
        <v>0</v>
      </c>
      <c r="I204" s="171">
        <v>150000</v>
      </c>
      <c r="J204" s="171">
        <f>I204*E204</f>
        <v>150000</v>
      </c>
      <c r="K204" s="171">
        <f>J204+H204</f>
        <v>150000</v>
      </c>
      <c r="L204" s="196"/>
      <c r="M204" s="196"/>
    </row>
    <row r="205" spans="1:13" s="93" customFormat="1" ht="14.25" customHeight="1" x14ac:dyDescent="0.2">
      <c r="A205" s="511" t="s">
        <v>20</v>
      </c>
      <c r="B205" s="511"/>
      <c r="C205" s="511"/>
      <c r="D205" s="511"/>
      <c r="E205" s="511"/>
      <c r="F205" s="511"/>
      <c r="G205" s="197"/>
      <c r="H205" s="197"/>
      <c r="I205" s="197"/>
      <c r="J205" s="197"/>
      <c r="K205" s="197"/>
      <c r="L205" s="198"/>
      <c r="M205" s="198"/>
    </row>
    <row r="206" spans="1:13" s="107" customFormat="1" ht="15" customHeight="1" x14ac:dyDescent="0.2">
      <c r="A206" s="94">
        <v>14</v>
      </c>
      <c r="B206" s="108" t="s">
        <v>237</v>
      </c>
      <c r="C206" s="109"/>
      <c r="D206" s="59"/>
      <c r="E206" s="105"/>
      <c r="F206" s="105"/>
      <c r="G206" s="199"/>
      <c r="H206" s="200"/>
      <c r="I206" s="201"/>
      <c r="J206" s="202"/>
      <c r="K206" s="202"/>
      <c r="L206" s="203"/>
      <c r="M206" s="203"/>
    </row>
    <row r="207" spans="1:13" ht="15" customHeight="1" x14ac:dyDescent="0.2">
      <c r="A207" s="67">
        <v>14.1</v>
      </c>
      <c r="B207" s="19" t="s">
        <v>238</v>
      </c>
      <c r="C207" s="25"/>
      <c r="D207" s="26"/>
      <c r="E207" s="23">
        <v>1</v>
      </c>
      <c r="F207" s="23" t="s">
        <v>18</v>
      </c>
      <c r="G207" s="170">
        <v>100000</v>
      </c>
      <c r="H207" s="170">
        <f>G207*E207</f>
        <v>100000</v>
      </c>
      <c r="I207" s="171">
        <v>15000</v>
      </c>
      <c r="J207" s="171">
        <f>I207*E207</f>
        <v>15000</v>
      </c>
      <c r="K207" s="171">
        <f>J207+H207</f>
        <v>115000</v>
      </c>
      <c r="L207" s="196" t="s">
        <v>300</v>
      </c>
      <c r="M207" s="196" t="s">
        <v>334</v>
      </c>
    </row>
    <row r="208" spans="1:13" s="93" customFormat="1" ht="14.25" customHeight="1" x14ac:dyDescent="0.2">
      <c r="A208" s="511" t="s">
        <v>20</v>
      </c>
      <c r="B208" s="511"/>
      <c r="C208" s="511"/>
      <c r="D208" s="511"/>
      <c r="E208" s="511"/>
      <c r="F208" s="511"/>
      <c r="G208" s="197"/>
      <c r="H208" s="197"/>
      <c r="I208" s="197"/>
      <c r="J208" s="197"/>
      <c r="K208" s="197"/>
      <c r="L208" s="198"/>
      <c r="M208" s="198"/>
    </row>
    <row r="209" spans="1:13" s="107" customFormat="1" ht="15" customHeight="1" x14ac:dyDescent="0.2">
      <c r="A209" s="73">
        <v>15</v>
      </c>
      <c r="B209" s="108" t="s">
        <v>239</v>
      </c>
      <c r="C209" s="109"/>
      <c r="D209" s="59"/>
      <c r="E209" s="105"/>
      <c r="F209" s="105"/>
      <c r="G209" s="199"/>
      <c r="H209" s="204"/>
      <c r="I209" s="201"/>
      <c r="J209" s="202"/>
      <c r="K209" s="202"/>
      <c r="L209" s="203"/>
      <c r="M209" s="203"/>
    </row>
    <row r="210" spans="1:13" ht="15" customHeight="1" x14ac:dyDescent="0.2">
      <c r="A210" s="36">
        <v>15.1</v>
      </c>
      <c r="B210" s="42" t="s">
        <v>240</v>
      </c>
      <c r="C210" s="42"/>
      <c r="D210" s="42"/>
      <c r="E210" s="23">
        <v>1</v>
      </c>
      <c r="F210" s="23" t="s">
        <v>18</v>
      </c>
      <c r="G210" s="170">
        <v>25000</v>
      </c>
      <c r="H210" s="170">
        <f t="shared" ref="H210:H212" si="60">G210*E210</f>
        <v>25000</v>
      </c>
      <c r="I210" s="171">
        <v>15000</v>
      </c>
      <c r="J210" s="171">
        <f t="shared" ref="J210:J212" si="61">I210*E210</f>
        <v>15000</v>
      </c>
      <c r="K210" s="171">
        <f t="shared" ref="K210:K212" si="62">J210+H210</f>
        <v>40000</v>
      </c>
      <c r="L210" s="178"/>
      <c r="M210" s="178"/>
    </row>
    <row r="211" spans="1:13" ht="15" customHeight="1" x14ac:dyDescent="0.2">
      <c r="A211" s="36">
        <v>15.2</v>
      </c>
      <c r="B211" s="37" t="s">
        <v>241</v>
      </c>
      <c r="C211" s="88"/>
      <c r="D211" s="88"/>
      <c r="E211" s="23">
        <v>1</v>
      </c>
      <c r="F211" s="23" t="s">
        <v>18</v>
      </c>
      <c r="G211" s="170">
        <v>25000</v>
      </c>
      <c r="H211" s="170">
        <f t="shared" si="60"/>
        <v>25000</v>
      </c>
      <c r="I211" s="171">
        <v>15000</v>
      </c>
      <c r="J211" s="171">
        <f t="shared" si="61"/>
        <v>15000</v>
      </c>
      <c r="K211" s="171">
        <f t="shared" si="62"/>
        <v>40000</v>
      </c>
      <c r="L211" s="178"/>
      <c r="M211" s="178"/>
    </row>
    <row r="212" spans="1:13" ht="24.6" customHeight="1" x14ac:dyDescent="0.2">
      <c r="A212" s="36">
        <v>15.3</v>
      </c>
      <c r="B212" s="512" t="s">
        <v>242</v>
      </c>
      <c r="C212" s="512"/>
      <c r="D212" s="512"/>
      <c r="E212" s="23">
        <v>1</v>
      </c>
      <c r="F212" s="23" t="s">
        <v>18</v>
      </c>
      <c r="G212" s="170">
        <v>100000</v>
      </c>
      <c r="H212" s="170">
        <f t="shared" si="60"/>
        <v>100000</v>
      </c>
      <c r="I212" s="171">
        <v>75000</v>
      </c>
      <c r="J212" s="171">
        <f t="shared" si="61"/>
        <v>75000</v>
      </c>
      <c r="K212" s="171">
        <f t="shared" si="62"/>
        <v>175000</v>
      </c>
      <c r="L212" s="178"/>
      <c r="M212" s="178"/>
    </row>
    <row r="213" spans="1:13" s="93" customFormat="1" ht="14.25" customHeight="1" x14ac:dyDescent="0.2">
      <c r="A213" s="511" t="s">
        <v>20</v>
      </c>
      <c r="B213" s="511"/>
      <c r="C213" s="511"/>
      <c r="D213" s="511"/>
      <c r="E213" s="511"/>
      <c r="F213" s="511"/>
      <c r="G213" s="197"/>
      <c r="H213" s="197">
        <f>SUM(H8:H212)</f>
        <v>24397889.16</v>
      </c>
      <c r="I213" s="197"/>
      <c r="J213" s="197">
        <f>SUM(J8:J212)</f>
        <v>3368310.44</v>
      </c>
      <c r="K213" s="197">
        <f>SUM(K8:K212)</f>
        <v>27766199.600000001</v>
      </c>
      <c r="L213" s="198"/>
      <c r="M213" s="198"/>
    </row>
    <row r="214" spans="1:13" ht="14.25" customHeight="1" x14ac:dyDescent="0.2">
      <c r="E214" s="15"/>
      <c r="F214" s="15"/>
      <c r="G214" s="15"/>
      <c r="H214" s="15"/>
      <c r="I214" s="14"/>
      <c r="J214" s="14"/>
    </row>
    <row r="216" spans="1:13" x14ac:dyDescent="0.2">
      <c r="K216" s="226">
        <f>K213+'25FF'!I66</f>
        <v>37410364.600000001</v>
      </c>
    </row>
    <row r="219" spans="1:13" x14ac:dyDescent="0.2">
      <c r="K219" s="226"/>
    </row>
    <row r="223" spans="1:13" ht="15.75" x14ac:dyDescent="0.2">
      <c r="K223" s="227"/>
    </row>
  </sheetData>
  <mergeCells count="48">
    <mergeCell ref="A19:F19"/>
    <mergeCell ref="L6:L7"/>
    <mergeCell ref="A6:A7"/>
    <mergeCell ref="B6:D7"/>
    <mergeCell ref="E6:E7"/>
    <mergeCell ref="F6:F7"/>
    <mergeCell ref="G6:H6"/>
    <mergeCell ref="I6:J6"/>
    <mergeCell ref="B12:D12"/>
    <mergeCell ref="A14:F14"/>
    <mergeCell ref="B16:D16"/>
    <mergeCell ref="A103:F103"/>
    <mergeCell ref="A113:F113"/>
    <mergeCell ref="B115:D115"/>
    <mergeCell ref="B120:D120"/>
    <mergeCell ref="A122:F122"/>
    <mergeCell ref="A213:F213"/>
    <mergeCell ref="M6:M7"/>
    <mergeCell ref="B182:D182"/>
    <mergeCell ref="B183:D183"/>
    <mergeCell ref="B185:D185"/>
    <mergeCell ref="B188:K188"/>
    <mergeCell ref="B201:D201"/>
    <mergeCell ref="A202:F202"/>
    <mergeCell ref="A142:F142"/>
    <mergeCell ref="B145:D145"/>
    <mergeCell ref="B173:D173"/>
    <mergeCell ref="A174:F174"/>
    <mergeCell ref="B180:D180"/>
    <mergeCell ref="B181:D181"/>
    <mergeCell ref="B131:D131"/>
    <mergeCell ref="B133:D133"/>
    <mergeCell ref="A1:M4"/>
    <mergeCell ref="K6:K7"/>
    <mergeCell ref="A205:F205"/>
    <mergeCell ref="A208:F208"/>
    <mergeCell ref="B212:D212"/>
    <mergeCell ref="B134:D134"/>
    <mergeCell ref="B138:D138"/>
    <mergeCell ref="B139:D139"/>
    <mergeCell ref="B140:D140"/>
    <mergeCell ref="A127:F127"/>
    <mergeCell ref="B40:D40"/>
    <mergeCell ref="B44:D44"/>
    <mergeCell ref="A45:F45"/>
    <mergeCell ref="B61:D61"/>
    <mergeCell ref="A62:F62"/>
    <mergeCell ref="A86:F86"/>
  </mergeCells>
  <printOptions horizontalCentered="1" gridLinesSet="0"/>
  <pageMargins left="0.5" right="0.25" top="0.75" bottom="0.48" header="0.3" footer="0.16"/>
  <pageSetup paperSize="9" scale="65" firstPageNumber="5" fitToHeight="9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50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B8EA-AE36-4473-866F-0EA19F47B961}">
  <sheetPr>
    <pageSetUpPr fitToPage="1"/>
  </sheetPr>
  <dimension ref="A1:BE141"/>
  <sheetViews>
    <sheetView showGridLines="0" topLeftCell="A43" zoomScale="110" zoomScaleNormal="110" zoomScaleSheetLayoutView="90" workbookViewId="0">
      <selection activeCell="F70" sqref="F70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38" customWidth="1"/>
    <col min="5" max="7" width="11.28515625" style="141" customWidth="1"/>
    <col min="8" max="8" width="11.28515625" style="140" customWidth="1"/>
    <col min="9" max="9" width="11.28515625" style="1" customWidth="1"/>
    <col min="10" max="11" width="12.28515625" style="1" customWidth="1"/>
    <col min="12" max="255" width="9.140625" style="1"/>
    <col min="256" max="256" width="8.7109375" style="1" customWidth="1"/>
    <col min="257" max="257" width="65.7109375" style="1" customWidth="1"/>
    <col min="258" max="258" width="11" style="1" customWidth="1"/>
    <col min="259" max="259" width="5.28515625" style="1" customWidth="1"/>
    <col min="260" max="265" width="11.28515625" style="1" customWidth="1"/>
    <col min="266" max="267" width="12.28515625" style="1" customWidth="1"/>
    <col min="268" max="511" width="9.140625" style="1"/>
    <col min="512" max="512" width="8.7109375" style="1" customWidth="1"/>
    <col min="513" max="513" width="65.7109375" style="1" customWidth="1"/>
    <col min="514" max="514" width="11" style="1" customWidth="1"/>
    <col min="515" max="515" width="5.28515625" style="1" customWidth="1"/>
    <col min="516" max="521" width="11.28515625" style="1" customWidth="1"/>
    <col min="522" max="523" width="12.28515625" style="1" customWidth="1"/>
    <col min="524" max="767" width="9.140625" style="1"/>
    <col min="768" max="768" width="8.7109375" style="1" customWidth="1"/>
    <col min="769" max="769" width="65.7109375" style="1" customWidth="1"/>
    <col min="770" max="770" width="11" style="1" customWidth="1"/>
    <col min="771" max="771" width="5.28515625" style="1" customWidth="1"/>
    <col min="772" max="777" width="11.28515625" style="1" customWidth="1"/>
    <col min="778" max="779" width="12.28515625" style="1" customWidth="1"/>
    <col min="780" max="1023" width="9.140625" style="1"/>
    <col min="1024" max="1024" width="8.7109375" style="1" customWidth="1"/>
    <col min="1025" max="1025" width="65.7109375" style="1" customWidth="1"/>
    <col min="1026" max="1026" width="11" style="1" customWidth="1"/>
    <col min="1027" max="1027" width="5.28515625" style="1" customWidth="1"/>
    <col min="1028" max="1033" width="11.28515625" style="1" customWidth="1"/>
    <col min="1034" max="1035" width="12.28515625" style="1" customWidth="1"/>
    <col min="1036" max="1279" width="9.140625" style="1"/>
    <col min="1280" max="1280" width="8.7109375" style="1" customWidth="1"/>
    <col min="1281" max="1281" width="65.7109375" style="1" customWidth="1"/>
    <col min="1282" max="1282" width="11" style="1" customWidth="1"/>
    <col min="1283" max="1283" width="5.28515625" style="1" customWidth="1"/>
    <col min="1284" max="1289" width="11.28515625" style="1" customWidth="1"/>
    <col min="1290" max="1291" width="12.28515625" style="1" customWidth="1"/>
    <col min="1292" max="1535" width="9.140625" style="1"/>
    <col min="1536" max="1536" width="8.7109375" style="1" customWidth="1"/>
    <col min="1537" max="1537" width="65.7109375" style="1" customWidth="1"/>
    <col min="1538" max="1538" width="11" style="1" customWidth="1"/>
    <col min="1539" max="1539" width="5.28515625" style="1" customWidth="1"/>
    <col min="1540" max="1545" width="11.28515625" style="1" customWidth="1"/>
    <col min="1546" max="1547" width="12.28515625" style="1" customWidth="1"/>
    <col min="1548" max="1791" width="9.140625" style="1"/>
    <col min="1792" max="1792" width="8.7109375" style="1" customWidth="1"/>
    <col min="1793" max="1793" width="65.7109375" style="1" customWidth="1"/>
    <col min="1794" max="1794" width="11" style="1" customWidth="1"/>
    <col min="1795" max="1795" width="5.28515625" style="1" customWidth="1"/>
    <col min="1796" max="1801" width="11.28515625" style="1" customWidth="1"/>
    <col min="1802" max="1803" width="12.28515625" style="1" customWidth="1"/>
    <col min="1804" max="2047" width="9.140625" style="1"/>
    <col min="2048" max="2048" width="8.7109375" style="1" customWidth="1"/>
    <col min="2049" max="2049" width="65.7109375" style="1" customWidth="1"/>
    <col min="2050" max="2050" width="11" style="1" customWidth="1"/>
    <col min="2051" max="2051" width="5.28515625" style="1" customWidth="1"/>
    <col min="2052" max="2057" width="11.28515625" style="1" customWidth="1"/>
    <col min="2058" max="2059" width="12.28515625" style="1" customWidth="1"/>
    <col min="2060" max="2303" width="9.140625" style="1"/>
    <col min="2304" max="2304" width="8.7109375" style="1" customWidth="1"/>
    <col min="2305" max="2305" width="65.7109375" style="1" customWidth="1"/>
    <col min="2306" max="2306" width="11" style="1" customWidth="1"/>
    <col min="2307" max="2307" width="5.28515625" style="1" customWidth="1"/>
    <col min="2308" max="2313" width="11.28515625" style="1" customWidth="1"/>
    <col min="2314" max="2315" width="12.28515625" style="1" customWidth="1"/>
    <col min="2316" max="2559" width="9.140625" style="1"/>
    <col min="2560" max="2560" width="8.7109375" style="1" customWidth="1"/>
    <col min="2561" max="2561" width="65.7109375" style="1" customWidth="1"/>
    <col min="2562" max="2562" width="11" style="1" customWidth="1"/>
    <col min="2563" max="2563" width="5.28515625" style="1" customWidth="1"/>
    <col min="2564" max="2569" width="11.28515625" style="1" customWidth="1"/>
    <col min="2570" max="2571" width="12.28515625" style="1" customWidth="1"/>
    <col min="2572" max="2815" width="9.140625" style="1"/>
    <col min="2816" max="2816" width="8.7109375" style="1" customWidth="1"/>
    <col min="2817" max="2817" width="65.7109375" style="1" customWidth="1"/>
    <col min="2818" max="2818" width="11" style="1" customWidth="1"/>
    <col min="2819" max="2819" width="5.28515625" style="1" customWidth="1"/>
    <col min="2820" max="2825" width="11.28515625" style="1" customWidth="1"/>
    <col min="2826" max="2827" width="12.28515625" style="1" customWidth="1"/>
    <col min="2828" max="3071" width="9.140625" style="1"/>
    <col min="3072" max="3072" width="8.7109375" style="1" customWidth="1"/>
    <col min="3073" max="3073" width="65.7109375" style="1" customWidth="1"/>
    <col min="3074" max="3074" width="11" style="1" customWidth="1"/>
    <col min="3075" max="3075" width="5.28515625" style="1" customWidth="1"/>
    <col min="3076" max="3081" width="11.28515625" style="1" customWidth="1"/>
    <col min="3082" max="3083" width="12.28515625" style="1" customWidth="1"/>
    <col min="3084" max="3327" width="9.140625" style="1"/>
    <col min="3328" max="3328" width="8.7109375" style="1" customWidth="1"/>
    <col min="3329" max="3329" width="65.7109375" style="1" customWidth="1"/>
    <col min="3330" max="3330" width="11" style="1" customWidth="1"/>
    <col min="3331" max="3331" width="5.28515625" style="1" customWidth="1"/>
    <col min="3332" max="3337" width="11.28515625" style="1" customWidth="1"/>
    <col min="3338" max="3339" width="12.28515625" style="1" customWidth="1"/>
    <col min="3340" max="3583" width="9.140625" style="1"/>
    <col min="3584" max="3584" width="8.7109375" style="1" customWidth="1"/>
    <col min="3585" max="3585" width="65.7109375" style="1" customWidth="1"/>
    <col min="3586" max="3586" width="11" style="1" customWidth="1"/>
    <col min="3587" max="3587" width="5.28515625" style="1" customWidth="1"/>
    <col min="3588" max="3593" width="11.28515625" style="1" customWidth="1"/>
    <col min="3594" max="3595" width="12.28515625" style="1" customWidth="1"/>
    <col min="3596" max="3839" width="9.140625" style="1"/>
    <col min="3840" max="3840" width="8.7109375" style="1" customWidth="1"/>
    <col min="3841" max="3841" width="65.7109375" style="1" customWidth="1"/>
    <col min="3842" max="3842" width="11" style="1" customWidth="1"/>
    <col min="3843" max="3843" width="5.28515625" style="1" customWidth="1"/>
    <col min="3844" max="3849" width="11.28515625" style="1" customWidth="1"/>
    <col min="3850" max="3851" width="12.28515625" style="1" customWidth="1"/>
    <col min="3852" max="4095" width="9.140625" style="1"/>
    <col min="4096" max="4096" width="8.7109375" style="1" customWidth="1"/>
    <col min="4097" max="4097" width="65.7109375" style="1" customWidth="1"/>
    <col min="4098" max="4098" width="11" style="1" customWidth="1"/>
    <col min="4099" max="4099" width="5.28515625" style="1" customWidth="1"/>
    <col min="4100" max="4105" width="11.28515625" style="1" customWidth="1"/>
    <col min="4106" max="4107" width="12.28515625" style="1" customWidth="1"/>
    <col min="4108" max="4351" width="9.140625" style="1"/>
    <col min="4352" max="4352" width="8.7109375" style="1" customWidth="1"/>
    <col min="4353" max="4353" width="65.7109375" style="1" customWidth="1"/>
    <col min="4354" max="4354" width="11" style="1" customWidth="1"/>
    <col min="4355" max="4355" width="5.28515625" style="1" customWidth="1"/>
    <col min="4356" max="4361" width="11.28515625" style="1" customWidth="1"/>
    <col min="4362" max="4363" width="12.28515625" style="1" customWidth="1"/>
    <col min="4364" max="4607" width="9.140625" style="1"/>
    <col min="4608" max="4608" width="8.7109375" style="1" customWidth="1"/>
    <col min="4609" max="4609" width="65.7109375" style="1" customWidth="1"/>
    <col min="4610" max="4610" width="11" style="1" customWidth="1"/>
    <col min="4611" max="4611" width="5.28515625" style="1" customWidth="1"/>
    <col min="4612" max="4617" width="11.28515625" style="1" customWidth="1"/>
    <col min="4618" max="4619" width="12.28515625" style="1" customWidth="1"/>
    <col min="4620" max="4863" width="9.140625" style="1"/>
    <col min="4864" max="4864" width="8.7109375" style="1" customWidth="1"/>
    <col min="4865" max="4865" width="65.7109375" style="1" customWidth="1"/>
    <col min="4866" max="4866" width="11" style="1" customWidth="1"/>
    <col min="4867" max="4867" width="5.28515625" style="1" customWidth="1"/>
    <col min="4868" max="4873" width="11.28515625" style="1" customWidth="1"/>
    <col min="4874" max="4875" width="12.28515625" style="1" customWidth="1"/>
    <col min="4876" max="5119" width="9.140625" style="1"/>
    <col min="5120" max="5120" width="8.7109375" style="1" customWidth="1"/>
    <col min="5121" max="5121" width="65.7109375" style="1" customWidth="1"/>
    <col min="5122" max="5122" width="11" style="1" customWidth="1"/>
    <col min="5123" max="5123" width="5.28515625" style="1" customWidth="1"/>
    <col min="5124" max="5129" width="11.28515625" style="1" customWidth="1"/>
    <col min="5130" max="5131" width="12.28515625" style="1" customWidth="1"/>
    <col min="5132" max="5375" width="9.140625" style="1"/>
    <col min="5376" max="5376" width="8.7109375" style="1" customWidth="1"/>
    <col min="5377" max="5377" width="65.7109375" style="1" customWidth="1"/>
    <col min="5378" max="5378" width="11" style="1" customWidth="1"/>
    <col min="5379" max="5379" width="5.28515625" style="1" customWidth="1"/>
    <col min="5380" max="5385" width="11.28515625" style="1" customWidth="1"/>
    <col min="5386" max="5387" width="12.28515625" style="1" customWidth="1"/>
    <col min="5388" max="5631" width="9.140625" style="1"/>
    <col min="5632" max="5632" width="8.7109375" style="1" customWidth="1"/>
    <col min="5633" max="5633" width="65.7109375" style="1" customWidth="1"/>
    <col min="5634" max="5634" width="11" style="1" customWidth="1"/>
    <col min="5635" max="5635" width="5.28515625" style="1" customWidth="1"/>
    <col min="5636" max="5641" width="11.28515625" style="1" customWidth="1"/>
    <col min="5642" max="5643" width="12.28515625" style="1" customWidth="1"/>
    <col min="5644" max="5887" width="9.140625" style="1"/>
    <col min="5888" max="5888" width="8.7109375" style="1" customWidth="1"/>
    <col min="5889" max="5889" width="65.7109375" style="1" customWidth="1"/>
    <col min="5890" max="5890" width="11" style="1" customWidth="1"/>
    <col min="5891" max="5891" width="5.28515625" style="1" customWidth="1"/>
    <col min="5892" max="5897" width="11.28515625" style="1" customWidth="1"/>
    <col min="5898" max="5899" width="12.28515625" style="1" customWidth="1"/>
    <col min="5900" max="6143" width="9.140625" style="1"/>
    <col min="6144" max="6144" width="8.7109375" style="1" customWidth="1"/>
    <col min="6145" max="6145" width="65.7109375" style="1" customWidth="1"/>
    <col min="6146" max="6146" width="11" style="1" customWidth="1"/>
    <col min="6147" max="6147" width="5.28515625" style="1" customWidth="1"/>
    <col min="6148" max="6153" width="11.28515625" style="1" customWidth="1"/>
    <col min="6154" max="6155" width="12.28515625" style="1" customWidth="1"/>
    <col min="6156" max="6399" width="9.140625" style="1"/>
    <col min="6400" max="6400" width="8.7109375" style="1" customWidth="1"/>
    <col min="6401" max="6401" width="65.7109375" style="1" customWidth="1"/>
    <col min="6402" max="6402" width="11" style="1" customWidth="1"/>
    <col min="6403" max="6403" width="5.28515625" style="1" customWidth="1"/>
    <col min="6404" max="6409" width="11.28515625" style="1" customWidth="1"/>
    <col min="6410" max="6411" width="12.28515625" style="1" customWidth="1"/>
    <col min="6412" max="6655" width="9.140625" style="1"/>
    <col min="6656" max="6656" width="8.7109375" style="1" customWidth="1"/>
    <col min="6657" max="6657" width="65.7109375" style="1" customWidth="1"/>
    <col min="6658" max="6658" width="11" style="1" customWidth="1"/>
    <col min="6659" max="6659" width="5.28515625" style="1" customWidth="1"/>
    <col min="6660" max="6665" width="11.28515625" style="1" customWidth="1"/>
    <col min="6666" max="6667" width="12.28515625" style="1" customWidth="1"/>
    <col min="6668" max="6911" width="9.140625" style="1"/>
    <col min="6912" max="6912" width="8.7109375" style="1" customWidth="1"/>
    <col min="6913" max="6913" width="65.7109375" style="1" customWidth="1"/>
    <col min="6914" max="6914" width="11" style="1" customWidth="1"/>
    <col min="6915" max="6915" width="5.28515625" style="1" customWidth="1"/>
    <col min="6916" max="6921" width="11.28515625" style="1" customWidth="1"/>
    <col min="6922" max="6923" width="12.28515625" style="1" customWidth="1"/>
    <col min="6924" max="7167" width="9.140625" style="1"/>
    <col min="7168" max="7168" width="8.7109375" style="1" customWidth="1"/>
    <col min="7169" max="7169" width="65.7109375" style="1" customWidth="1"/>
    <col min="7170" max="7170" width="11" style="1" customWidth="1"/>
    <col min="7171" max="7171" width="5.28515625" style="1" customWidth="1"/>
    <col min="7172" max="7177" width="11.28515625" style="1" customWidth="1"/>
    <col min="7178" max="7179" width="12.28515625" style="1" customWidth="1"/>
    <col min="7180" max="7423" width="9.140625" style="1"/>
    <col min="7424" max="7424" width="8.7109375" style="1" customWidth="1"/>
    <col min="7425" max="7425" width="65.7109375" style="1" customWidth="1"/>
    <col min="7426" max="7426" width="11" style="1" customWidth="1"/>
    <col min="7427" max="7427" width="5.28515625" style="1" customWidth="1"/>
    <col min="7428" max="7433" width="11.28515625" style="1" customWidth="1"/>
    <col min="7434" max="7435" width="12.28515625" style="1" customWidth="1"/>
    <col min="7436" max="7679" width="9.140625" style="1"/>
    <col min="7680" max="7680" width="8.7109375" style="1" customWidth="1"/>
    <col min="7681" max="7681" width="65.7109375" style="1" customWidth="1"/>
    <col min="7682" max="7682" width="11" style="1" customWidth="1"/>
    <col min="7683" max="7683" width="5.28515625" style="1" customWidth="1"/>
    <col min="7684" max="7689" width="11.28515625" style="1" customWidth="1"/>
    <col min="7690" max="7691" width="12.28515625" style="1" customWidth="1"/>
    <col min="7692" max="7935" width="9.140625" style="1"/>
    <col min="7936" max="7936" width="8.7109375" style="1" customWidth="1"/>
    <col min="7937" max="7937" width="65.7109375" style="1" customWidth="1"/>
    <col min="7938" max="7938" width="11" style="1" customWidth="1"/>
    <col min="7939" max="7939" width="5.28515625" style="1" customWidth="1"/>
    <col min="7940" max="7945" width="11.28515625" style="1" customWidth="1"/>
    <col min="7946" max="7947" width="12.28515625" style="1" customWidth="1"/>
    <col min="7948" max="8191" width="9.140625" style="1"/>
    <col min="8192" max="8192" width="8.7109375" style="1" customWidth="1"/>
    <col min="8193" max="8193" width="65.7109375" style="1" customWidth="1"/>
    <col min="8194" max="8194" width="11" style="1" customWidth="1"/>
    <col min="8195" max="8195" width="5.28515625" style="1" customWidth="1"/>
    <col min="8196" max="8201" width="11.28515625" style="1" customWidth="1"/>
    <col min="8202" max="8203" width="12.28515625" style="1" customWidth="1"/>
    <col min="8204" max="8447" width="9.140625" style="1"/>
    <col min="8448" max="8448" width="8.7109375" style="1" customWidth="1"/>
    <col min="8449" max="8449" width="65.7109375" style="1" customWidth="1"/>
    <col min="8450" max="8450" width="11" style="1" customWidth="1"/>
    <col min="8451" max="8451" width="5.28515625" style="1" customWidth="1"/>
    <col min="8452" max="8457" width="11.28515625" style="1" customWidth="1"/>
    <col min="8458" max="8459" width="12.28515625" style="1" customWidth="1"/>
    <col min="8460" max="8703" width="9.140625" style="1"/>
    <col min="8704" max="8704" width="8.7109375" style="1" customWidth="1"/>
    <col min="8705" max="8705" width="65.7109375" style="1" customWidth="1"/>
    <col min="8706" max="8706" width="11" style="1" customWidth="1"/>
    <col min="8707" max="8707" width="5.28515625" style="1" customWidth="1"/>
    <col min="8708" max="8713" width="11.28515625" style="1" customWidth="1"/>
    <col min="8714" max="8715" width="12.28515625" style="1" customWidth="1"/>
    <col min="8716" max="8959" width="9.140625" style="1"/>
    <col min="8960" max="8960" width="8.7109375" style="1" customWidth="1"/>
    <col min="8961" max="8961" width="65.7109375" style="1" customWidth="1"/>
    <col min="8962" max="8962" width="11" style="1" customWidth="1"/>
    <col min="8963" max="8963" width="5.28515625" style="1" customWidth="1"/>
    <col min="8964" max="8969" width="11.28515625" style="1" customWidth="1"/>
    <col min="8970" max="8971" width="12.28515625" style="1" customWidth="1"/>
    <col min="8972" max="9215" width="9.140625" style="1"/>
    <col min="9216" max="9216" width="8.7109375" style="1" customWidth="1"/>
    <col min="9217" max="9217" width="65.7109375" style="1" customWidth="1"/>
    <col min="9218" max="9218" width="11" style="1" customWidth="1"/>
    <col min="9219" max="9219" width="5.28515625" style="1" customWidth="1"/>
    <col min="9220" max="9225" width="11.28515625" style="1" customWidth="1"/>
    <col min="9226" max="9227" width="12.28515625" style="1" customWidth="1"/>
    <col min="9228" max="9471" width="9.140625" style="1"/>
    <col min="9472" max="9472" width="8.7109375" style="1" customWidth="1"/>
    <col min="9473" max="9473" width="65.7109375" style="1" customWidth="1"/>
    <col min="9474" max="9474" width="11" style="1" customWidth="1"/>
    <col min="9475" max="9475" width="5.28515625" style="1" customWidth="1"/>
    <col min="9476" max="9481" width="11.28515625" style="1" customWidth="1"/>
    <col min="9482" max="9483" width="12.28515625" style="1" customWidth="1"/>
    <col min="9484" max="9727" width="9.140625" style="1"/>
    <col min="9728" max="9728" width="8.7109375" style="1" customWidth="1"/>
    <col min="9729" max="9729" width="65.7109375" style="1" customWidth="1"/>
    <col min="9730" max="9730" width="11" style="1" customWidth="1"/>
    <col min="9731" max="9731" width="5.28515625" style="1" customWidth="1"/>
    <col min="9732" max="9737" width="11.28515625" style="1" customWidth="1"/>
    <col min="9738" max="9739" width="12.28515625" style="1" customWidth="1"/>
    <col min="9740" max="9983" width="9.140625" style="1"/>
    <col min="9984" max="9984" width="8.7109375" style="1" customWidth="1"/>
    <col min="9985" max="9985" width="65.7109375" style="1" customWidth="1"/>
    <col min="9986" max="9986" width="11" style="1" customWidth="1"/>
    <col min="9987" max="9987" width="5.28515625" style="1" customWidth="1"/>
    <col min="9988" max="9993" width="11.28515625" style="1" customWidth="1"/>
    <col min="9994" max="9995" width="12.28515625" style="1" customWidth="1"/>
    <col min="9996" max="10239" width="9.140625" style="1"/>
    <col min="10240" max="10240" width="8.7109375" style="1" customWidth="1"/>
    <col min="10241" max="10241" width="65.7109375" style="1" customWidth="1"/>
    <col min="10242" max="10242" width="11" style="1" customWidth="1"/>
    <col min="10243" max="10243" width="5.28515625" style="1" customWidth="1"/>
    <col min="10244" max="10249" width="11.28515625" style="1" customWidth="1"/>
    <col min="10250" max="10251" width="12.28515625" style="1" customWidth="1"/>
    <col min="10252" max="10495" width="9.140625" style="1"/>
    <col min="10496" max="10496" width="8.7109375" style="1" customWidth="1"/>
    <col min="10497" max="10497" width="65.7109375" style="1" customWidth="1"/>
    <col min="10498" max="10498" width="11" style="1" customWidth="1"/>
    <col min="10499" max="10499" width="5.28515625" style="1" customWidth="1"/>
    <col min="10500" max="10505" width="11.28515625" style="1" customWidth="1"/>
    <col min="10506" max="10507" width="12.28515625" style="1" customWidth="1"/>
    <col min="10508" max="10751" width="9.140625" style="1"/>
    <col min="10752" max="10752" width="8.7109375" style="1" customWidth="1"/>
    <col min="10753" max="10753" width="65.7109375" style="1" customWidth="1"/>
    <col min="10754" max="10754" width="11" style="1" customWidth="1"/>
    <col min="10755" max="10755" width="5.28515625" style="1" customWidth="1"/>
    <col min="10756" max="10761" width="11.28515625" style="1" customWidth="1"/>
    <col min="10762" max="10763" width="12.28515625" style="1" customWidth="1"/>
    <col min="10764" max="11007" width="9.140625" style="1"/>
    <col min="11008" max="11008" width="8.7109375" style="1" customWidth="1"/>
    <col min="11009" max="11009" width="65.7109375" style="1" customWidth="1"/>
    <col min="11010" max="11010" width="11" style="1" customWidth="1"/>
    <col min="11011" max="11011" width="5.28515625" style="1" customWidth="1"/>
    <col min="11012" max="11017" width="11.28515625" style="1" customWidth="1"/>
    <col min="11018" max="11019" width="12.28515625" style="1" customWidth="1"/>
    <col min="11020" max="11263" width="9.140625" style="1"/>
    <col min="11264" max="11264" width="8.7109375" style="1" customWidth="1"/>
    <col min="11265" max="11265" width="65.7109375" style="1" customWidth="1"/>
    <col min="11266" max="11266" width="11" style="1" customWidth="1"/>
    <col min="11267" max="11267" width="5.28515625" style="1" customWidth="1"/>
    <col min="11268" max="11273" width="11.28515625" style="1" customWidth="1"/>
    <col min="11274" max="11275" width="12.28515625" style="1" customWidth="1"/>
    <col min="11276" max="11519" width="9.140625" style="1"/>
    <col min="11520" max="11520" width="8.7109375" style="1" customWidth="1"/>
    <col min="11521" max="11521" width="65.7109375" style="1" customWidth="1"/>
    <col min="11522" max="11522" width="11" style="1" customWidth="1"/>
    <col min="11523" max="11523" width="5.28515625" style="1" customWidth="1"/>
    <col min="11524" max="11529" width="11.28515625" style="1" customWidth="1"/>
    <col min="11530" max="11531" width="12.28515625" style="1" customWidth="1"/>
    <col min="11532" max="11775" width="9.140625" style="1"/>
    <col min="11776" max="11776" width="8.7109375" style="1" customWidth="1"/>
    <col min="11777" max="11777" width="65.7109375" style="1" customWidth="1"/>
    <col min="11778" max="11778" width="11" style="1" customWidth="1"/>
    <col min="11779" max="11779" width="5.28515625" style="1" customWidth="1"/>
    <col min="11780" max="11785" width="11.28515625" style="1" customWidth="1"/>
    <col min="11786" max="11787" width="12.28515625" style="1" customWidth="1"/>
    <col min="11788" max="12031" width="9.140625" style="1"/>
    <col min="12032" max="12032" width="8.7109375" style="1" customWidth="1"/>
    <col min="12033" max="12033" width="65.7109375" style="1" customWidth="1"/>
    <col min="12034" max="12034" width="11" style="1" customWidth="1"/>
    <col min="12035" max="12035" width="5.28515625" style="1" customWidth="1"/>
    <col min="12036" max="12041" width="11.28515625" style="1" customWidth="1"/>
    <col min="12042" max="12043" width="12.28515625" style="1" customWidth="1"/>
    <col min="12044" max="12287" width="9.140625" style="1"/>
    <col min="12288" max="12288" width="8.7109375" style="1" customWidth="1"/>
    <col min="12289" max="12289" width="65.7109375" style="1" customWidth="1"/>
    <col min="12290" max="12290" width="11" style="1" customWidth="1"/>
    <col min="12291" max="12291" width="5.28515625" style="1" customWidth="1"/>
    <col min="12292" max="12297" width="11.28515625" style="1" customWidth="1"/>
    <col min="12298" max="12299" width="12.28515625" style="1" customWidth="1"/>
    <col min="12300" max="12543" width="9.140625" style="1"/>
    <col min="12544" max="12544" width="8.7109375" style="1" customWidth="1"/>
    <col min="12545" max="12545" width="65.7109375" style="1" customWidth="1"/>
    <col min="12546" max="12546" width="11" style="1" customWidth="1"/>
    <col min="12547" max="12547" width="5.28515625" style="1" customWidth="1"/>
    <col min="12548" max="12553" width="11.28515625" style="1" customWidth="1"/>
    <col min="12554" max="12555" width="12.28515625" style="1" customWidth="1"/>
    <col min="12556" max="12799" width="9.140625" style="1"/>
    <col min="12800" max="12800" width="8.7109375" style="1" customWidth="1"/>
    <col min="12801" max="12801" width="65.7109375" style="1" customWidth="1"/>
    <col min="12802" max="12802" width="11" style="1" customWidth="1"/>
    <col min="12803" max="12803" width="5.28515625" style="1" customWidth="1"/>
    <col min="12804" max="12809" width="11.28515625" style="1" customWidth="1"/>
    <col min="12810" max="12811" width="12.28515625" style="1" customWidth="1"/>
    <col min="12812" max="13055" width="9.140625" style="1"/>
    <col min="13056" max="13056" width="8.7109375" style="1" customWidth="1"/>
    <col min="13057" max="13057" width="65.7109375" style="1" customWidth="1"/>
    <col min="13058" max="13058" width="11" style="1" customWidth="1"/>
    <col min="13059" max="13059" width="5.28515625" style="1" customWidth="1"/>
    <col min="13060" max="13065" width="11.28515625" style="1" customWidth="1"/>
    <col min="13066" max="13067" width="12.28515625" style="1" customWidth="1"/>
    <col min="13068" max="13311" width="9.140625" style="1"/>
    <col min="13312" max="13312" width="8.7109375" style="1" customWidth="1"/>
    <col min="13313" max="13313" width="65.7109375" style="1" customWidth="1"/>
    <col min="13314" max="13314" width="11" style="1" customWidth="1"/>
    <col min="13315" max="13315" width="5.28515625" style="1" customWidth="1"/>
    <col min="13316" max="13321" width="11.28515625" style="1" customWidth="1"/>
    <col min="13322" max="13323" width="12.28515625" style="1" customWidth="1"/>
    <col min="13324" max="13567" width="9.140625" style="1"/>
    <col min="13568" max="13568" width="8.7109375" style="1" customWidth="1"/>
    <col min="13569" max="13569" width="65.7109375" style="1" customWidth="1"/>
    <col min="13570" max="13570" width="11" style="1" customWidth="1"/>
    <col min="13571" max="13571" width="5.28515625" style="1" customWidth="1"/>
    <col min="13572" max="13577" width="11.28515625" style="1" customWidth="1"/>
    <col min="13578" max="13579" width="12.28515625" style="1" customWidth="1"/>
    <col min="13580" max="13823" width="9.140625" style="1"/>
    <col min="13824" max="13824" width="8.7109375" style="1" customWidth="1"/>
    <col min="13825" max="13825" width="65.7109375" style="1" customWidth="1"/>
    <col min="13826" max="13826" width="11" style="1" customWidth="1"/>
    <col min="13827" max="13827" width="5.28515625" style="1" customWidth="1"/>
    <col min="13828" max="13833" width="11.28515625" style="1" customWidth="1"/>
    <col min="13834" max="13835" width="12.28515625" style="1" customWidth="1"/>
    <col min="13836" max="14079" width="9.140625" style="1"/>
    <col min="14080" max="14080" width="8.7109375" style="1" customWidth="1"/>
    <col min="14081" max="14081" width="65.7109375" style="1" customWidth="1"/>
    <col min="14082" max="14082" width="11" style="1" customWidth="1"/>
    <col min="14083" max="14083" width="5.28515625" style="1" customWidth="1"/>
    <col min="14084" max="14089" width="11.28515625" style="1" customWidth="1"/>
    <col min="14090" max="14091" width="12.28515625" style="1" customWidth="1"/>
    <col min="14092" max="14335" width="9.140625" style="1"/>
    <col min="14336" max="14336" width="8.7109375" style="1" customWidth="1"/>
    <col min="14337" max="14337" width="65.7109375" style="1" customWidth="1"/>
    <col min="14338" max="14338" width="11" style="1" customWidth="1"/>
    <col min="14339" max="14339" width="5.28515625" style="1" customWidth="1"/>
    <col min="14340" max="14345" width="11.28515625" style="1" customWidth="1"/>
    <col min="14346" max="14347" width="12.28515625" style="1" customWidth="1"/>
    <col min="14348" max="14591" width="9.140625" style="1"/>
    <col min="14592" max="14592" width="8.7109375" style="1" customWidth="1"/>
    <col min="14593" max="14593" width="65.7109375" style="1" customWidth="1"/>
    <col min="14594" max="14594" width="11" style="1" customWidth="1"/>
    <col min="14595" max="14595" width="5.28515625" style="1" customWidth="1"/>
    <col min="14596" max="14601" width="11.28515625" style="1" customWidth="1"/>
    <col min="14602" max="14603" width="12.28515625" style="1" customWidth="1"/>
    <col min="14604" max="14847" width="9.140625" style="1"/>
    <col min="14848" max="14848" width="8.7109375" style="1" customWidth="1"/>
    <col min="14849" max="14849" width="65.7109375" style="1" customWidth="1"/>
    <col min="14850" max="14850" width="11" style="1" customWidth="1"/>
    <col min="14851" max="14851" width="5.28515625" style="1" customWidth="1"/>
    <col min="14852" max="14857" width="11.28515625" style="1" customWidth="1"/>
    <col min="14858" max="14859" width="12.28515625" style="1" customWidth="1"/>
    <col min="14860" max="15103" width="9.140625" style="1"/>
    <col min="15104" max="15104" width="8.7109375" style="1" customWidth="1"/>
    <col min="15105" max="15105" width="65.7109375" style="1" customWidth="1"/>
    <col min="15106" max="15106" width="11" style="1" customWidth="1"/>
    <col min="15107" max="15107" width="5.28515625" style="1" customWidth="1"/>
    <col min="15108" max="15113" width="11.28515625" style="1" customWidth="1"/>
    <col min="15114" max="15115" width="12.28515625" style="1" customWidth="1"/>
    <col min="15116" max="15359" width="9.140625" style="1"/>
    <col min="15360" max="15360" width="8.7109375" style="1" customWidth="1"/>
    <col min="15361" max="15361" width="65.7109375" style="1" customWidth="1"/>
    <col min="15362" max="15362" width="11" style="1" customWidth="1"/>
    <col min="15363" max="15363" width="5.28515625" style="1" customWidth="1"/>
    <col min="15364" max="15369" width="11.28515625" style="1" customWidth="1"/>
    <col min="15370" max="15371" width="12.28515625" style="1" customWidth="1"/>
    <col min="15372" max="15615" width="9.140625" style="1"/>
    <col min="15616" max="15616" width="8.7109375" style="1" customWidth="1"/>
    <col min="15617" max="15617" width="65.7109375" style="1" customWidth="1"/>
    <col min="15618" max="15618" width="11" style="1" customWidth="1"/>
    <col min="15619" max="15619" width="5.28515625" style="1" customWidth="1"/>
    <col min="15620" max="15625" width="11.28515625" style="1" customWidth="1"/>
    <col min="15626" max="15627" width="12.28515625" style="1" customWidth="1"/>
    <col min="15628" max="15871" width="9.140625" style="1"/>
    <col min="15872" max="15872" width="8.7109375" style="1" customWidth="1"/>
    <col min="15873" max="15873" width="65.7109375" style="1" customWidth="1"/>
    <col min="15874" max="15874" width="11" style="1" customWidth="1"/>
    <col min="15875" max="15875" width="5.28515625" style="1" customWidth="1"/>
    <col min="15876" max="15881" width="11.28515625" style="1" customWidth="1"/>
    <col min="15882" max="15883" width="12.28515625" style="1" customWidth="1"/>
    <col min="15884" max="16127" width="9.140625" style="1"/>
    <col min="16128" max="16128" width="8.7109375" style="1" customWidth="1"/>
    <col min="16129" max="16129" width="65.7109375" style="1" customWidth="1"/>
    <col min="16130" max="16130" width="11" style="1" customWidth="1"/>
    <col min="16131" max="16131" width="5.28515625" style="1" customWidth="1"/>
    <col min="16132" max="16137" width="11.28515625" style="1" customWidth="1"/>
    <col min="16138" max="16139" width="12.28515625" style="1" customWidth="1"/>
    <col min="16140" max="16384" width="9.140625" style="1"/>
  </cols>
  <sheetData>
    <row r="1" spans="1:57" x14ac:dyDescent="0.2">
      <c r="A1" s="527" t="s">
        <v>294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</row>
    <row r="2" spans="1:57" x14ac:dyDescent="0.2">
      <c r="A2" s="527"/>
      <c r="B2" s="528"/>
      <c r="C2" s="528"/>
      <c r="D2" s="528"/>
      <c r="E2" s="528"/>
      <c r="F2" s="528"/>
      <c r="G2" s="528"/>
      <c r="H2" s="528"/>
      <c r="I2" s="528"/>
      <c r="J2" s="528"/>
      <c r="K2" s="528"/>
    </row>
    <row r="3" spans="1:57" x14ac:dyDescent="0.2">
      <c r="A3" s="527"/>
      <c r="B3" s="528"/>
      <c r="C3" s="528"/>
      <c r="D3" s="528"/>
      <c r="E3" s="528"/>
      <c r="F3" s="528"/>
      <c r="G3" s="528"/>
      <c r="H3" s="528"/>
      <c r="I3" s="528"/>
      <c r="J3" s="528"/>
      <c r="K3" s="528"/>
    </row>
    <row r="4" spans="1:57" ht="5.45" customHeight="1" x14ac:dyDescent="0.2">
      <c r="A4" s="500"/>
      <c r="B4" s="500"/>
      <c r="C4" s="500"/>
      <c r="D4" s="500"/>
      <c r="E4" s="500"/>
      <c r="F4" s="500"/>
      <c r="G4" s="500"/>
      <c r="H4" s="500"/>
      <c r="I4" s="500"/>
    </row>
    <row r="5" spans="1:57" s="133" customFormat="1" ht="9.9499999999999993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s="134" customFormat="1" ht="13.7" customHeight="1" x14ac:dyDescent="0.2">
      <c r="A6" s="507" t="s">
        <v>8</v>
      </c>
      <c r="B6" s="507" t="s">
        <v>0</v>
      </c>
      <c r="C6" s="507" t="s">
        <v>243</v>
      </c>
      <c r="D6" s="507" t="s">
        <v>10</v>
      </c>
      <c r="E6" s="509" t="s">
        <v>11</v>
      </c>
      <c r="F6" s="509"/>
      <c r="G6" s="509" t="s">
        <v>12</v>
      </c>
      <c r="H6" s="509"/>
      <c r="I6" s="509" t="s">
        <v>3</v>
      </c>
      <c r="J6" s="522" t="s">
        <v>286</v>
      </c>
      <c r="K6" s="522" t="s">
        <v>293</v>
      </c>
    </row>
    <row r="7" spans="1:57" s="134" customFormat="1" ht="13.7" customHeight="1" x14ac:dyDescent="0.2">
      <c r="A7" s="507"/>
      <c r="B7" s="507"/>
      <c r="C7" s="507"/>
      <c r="D7" s="507"/>
      <c r="E7" s="17" t="s">
        <v>13</v>
      </c>
      <c r="F7" s="17" t="s">
        <v>3</v>
      </c>
      <c r="G7" s="17" t="s">
        <v>13</v>
      </c>
      <c r="H7" s="17" t="s">
        <v>3</v>
      </c>
      <c r="I7" s="509"/>
      <c r="J7" s="522"/>
      <c r="K7" s="522"/>
    </row>
    <row r="8" spans="1:57" s="136" customFormat="1" ht="15" customHeight="1" x14ac:dyDescent="0.2">
      <c r="A8" s="147">
        <v>1</v>
      </c>
      <c r="B8" s="157" t="s">
        <v>244</v>
      </c>
      <c r="C8" s="157"/>
      <c r="D8" s="158"/>
      <c r="E8" s="159"/>
      <c r="F8" s="159"/>
      <c r="G8" s="159"/>
      <c r="H8" s="160"/>
      <c r="I8" s="159"/>
      <c r="J8" s="159"/>
      <c r="K8" s="159"/>
    </row>
    <row r="9" spans="1:57" s="135" customFormat="1" ht="15" customHeight="1" x14ac:dyDescent="0.2">
      <c r="A9" s="130">
        <v>1.1000000000000001</v>
      </c>
      <c r="B9" s="32" t="s">
        <v>245</v>
      </c>
      <c r="C9" s="142">
        <v>249</v>
      </c>
      <c r="D9" s="33" t="s">
        <v>6</v>
      </c>
      <c r="E9" s="170">
        <v>2800</v>
      </c>
      <c r="F9" s="170">
        <f t="shared" ref="F9:F14" si="0">E9*C9</f>
        <v>697200</v>
      </c>
      <c r="G9" s="171">
        <v>1000</v>
      </c>
      <c r="H9" s="171">
        <f t="shared" ref="H9:H14" si="1">G9*C9</f>
        <v>249000</v>
      </c>
      <c r="I9" s="171">
        <f t="shared" ref="I9:I14" si="2">H9+F9</f>
        <v>946200</v>
      </c>
      <c r="J9" s="205" t="s">
        <v>327</v>
      </c>
      <c r="K9" s="205" t="s">
        <v>335</v>
      </c>
    </row>
    <row r="10" spans="1:57" s="135" customFormat="1" ht="15" customHeight="1" x14ac:dyDescent="0.2">
      <c r="A10" s="130">
        <v>1.2</v>
      </c>
      <c r="B10" s="32" t="s">
        <v>246</v>
      </c>
      <c r="C10" s="142">
        <v>60</v>
      </c>
      <c r="D10" s="33" t="s">
        <v>6</v>
      </c>
      <c r="E10" s="170">
        <v>7500</v>
      </c>
      <c r="F10" s="170">
        <f t="shared" si="0"/>
        <v>450000</v>
      </c>
      <c r="G10" s="171">
        <v>1000</v>
      </c>
      <c r="H10" s="171">
        <f t="shared" si="1"/>
        <v>60000</v>
      </c>
      <c r="I10" s="171">
        <f t="shared" si="2"/>
        <v>510000</v>
      </c>
      <c r="J10" s="205" t="s">
        <v>327</v>
      </c>
      <c r="K10" s="205" t="s">
        <v>335</v>
      </c>
    </row>
    <row r="11" spans="1:57" ht="15" customHeight="1" x14ac:dyDescent="0.2">
      <c r="A11" s="130">
        <v>1.3</v>
      </c>
      <c r="B11" s="32" t="s">
        <v>247</v>
      </c>
      <c r="C11" s="142">
        <v>22</v>
      </c>
      <c r="D11" s="33" t="s">
        <v>6</v>
      </c>
      <c r="E11" s="170">
        <v>4500</v>
      </c>
      <c r="F11" s="170">
        <f t="shared" si="0"/>
        <v>99000</v>
      </c>
      <c r="G11" s="171">
        <v>1000</v>
      </c>
      <c r="H11" s="171">
        <f t="shared" si="1"/>
        <v>22000</v>
      </c>
      <c r="I11" s="171">
        <f t="shared" si="2"/>
        <v>121000</v>
      </c>
      <c r="J11" s="205" t="s">
        <v>327</v>
      </c>
      <c r="K11" s="205" t="s">
        <v>335</v>
      </c>
    </row>
    <row r="12" spans="1:57" ht="15" customHeight="1" x14ac:dyDescent="0.2">
      <c r="A12" s="130">
        <v>1.4</v>
      </c>
      <c r="B12" s="32" t="s">
        <v>248</v>
      </c>
      <c r="C12" s="142">
        <v>1</v>
      </c>
      <c r="D12" s="33" t="s">
        <v>6</v>
      </c>
      <c r="E12" s="170">
        <v>35000</v>
      </c>
      <c r="F12" s="170">
        <f t="shared" si="0"/>
        <v>35000</v>
      </c>
      <c r="G12" s="171">
        <v>3000</v>
      </c>
      <c r="H12" s="171">
        <f t="shared" si="1"/>
        <v>3000</v>
      </c>
      <c r="I12" s="171">
        <f t="shared" si="2"/>
        <v>38000</v>
      </c>
      <c r="J12" s="205" t="s">
        <v>327</v>
      </c>
      <c r="K12" s="205" t="s">
        <v>335</v>
      </c>
    </row>
    <row r="13" spans="1:57" ht="15" customHeight="1" x14ac:dyDescent="0.2">
      <c r="A13" s="130">
        <v>1.5</v>
      </c>
      <c r="B13" s="32" t="s">
        <v>249</v>
      </c>
      <c r="C13" s="142">
        <v>1</v>
      </c>
      <c r="D13" s="33" t="s">
        <v>4</v>
      </c>
      <c r="E13" s="170">
        <v>45000</v>
      </c>
      <c r="F13" s="170">
        <f t="shared" si="0"/>
        <v>45000</v>
      </c>
      <c r="G13" s="171">
        <v>2000</v>
      </c>
      <c r="H13" s="171">
        <f t="shared" si="1"/>
        <v>2000</v>
      </c>
      <c r="I13" s="171">
        <f t="shared" si="2"/>
        <v>47000</v>
      </c>
      <c r="J13" s="205" t="s">
        <v>327</v>
      </c>
      <c r="K13" s="205" t="s">
        <v>335</v>
      </c>
    </row>
    <row r="14" spans="1:57" ht="15" customHeight="1" x14ac:dyDescent="0.2">
      <c r="A14" s="130">
        <v>1.6</v>
      </c>
      <c r="B14" s="32" t="s">
        <v>250</v>
      </c>
      <c r="C14" s="142">
        <v>1</v>
      </c>
      <c r="D14" s="33" t="s">
        <v>4</v>
      </c>
      <c r="E14" s="170">
        <v>40000</v>
      </c>
      <c r="F14" s="170">
        <f t="shared" si="0"/>
        <v>40000</v>
      </c>
      <c r="G14" s="171">
        <v>2000</v>
      </c>
      <c r="H14" s="171">
        <f t="shared" si="1"/>
        <v>2000</v>
      </c>
      <c r="I14" s="171">
        <f t="shared" si="2"/>
        <v>42000</v>
      </c>
      <c r="J14" s="205" t="s">
        <v>327</v>
      </c>
      <c r="K14" s="205" t="s">
        <v>335</v>
      </c>
    </row>
    <row r="15" spans="1:57" s="163" customFormat="1" ht="15" customHeight="1" x14ac:dyDescent="0.2">
      <c r="A15" s="523" t="s">
        <v>251</v>
      </c>
      <c r="B15" s="523"/>
      <c r="C15" s="523"/>
      <c r="D15" s="523"/>
      <c r="E15" s="206"/>
      <c r="F15" s="206"/>
      <c r="G15" s="206"/>
      <c r="H15" s="206"/>
      <c r="I15" s="207"/>
      <c r="J15" s="208"/>
      <c r="K15" s="208"/>
    </row>
    <row r="16" spans="1:57" s="136" customFormat="1" ht="15" customHeight="1" x14ac:dyDescent="0.2">
      <c r="A16" s="147">
        <v>2</v>
      </c>
      <c r="B16" s="96" t="s">
        <v>252</v>
      </c>
      <c r="C16" s="96"/>
      <c r="D16" s="97"/>
      <c r="E16" s="209"/>
      <c r="F16" s="209"/>
      <c r="G16" s="209"/>
      <c r="H16" s="210"/>
      <c r="I16" s="209"/>
      <c r="J16" s="211"/>
      <c r="K16" s="211"/>
    </row>
    <row r="17" spans="1:11" s="135" customFormat="1" ht="15" customHeight="1" x14ac:dyDescent="0.2">
      <c r="A17" s="130">
        <v>2.1</v>
      </c>
      <c r="B17" s="145" t="s">
        <v>253</v>
      </c>
      <c r="C17" s="142">
        <f>C10</f>
        <v>60</v>
      </c>
      <c r="D17" s="146" t="s">
        <v>6</v>
      </c>
      <c r="E17" s="170">
        <v>11500</v>
      </c>
      <c r="F17" s="170">
        <f t="shared" ref="F17" si="3">E17*C17</f>
        <v>690000</v>
      </c>
      <c r="G17" s="171">
        <v>1000</v>
      </c>
      <c r="H17" s="171">
        <f t="shared" ref="H17" si="4">G17*C17</f>
        <v>60000</v>
      </c>
      <c r="I17" s="171">
        <f t="shared" ref="I17" si="5">H17+F17</f>
        <v>750000</v>
      </c>
      <c r="J17" s="205" t="s">
        <v>327</v>
      </c>
      <c r="K17" s="205" t="s">
        <v>336</v>
      </c>
    </row>
    <row r="18" spans="1:11" s="163" customFormat="1" ht="15" customHeight="1" x14ac:dyDescent="0.2">
      <c r="A18" s="523" t="s">
        <v>251</v>
      </c>
      <c r="B18" s="523"/>
      <c r="C18" s="523"/>
      <c r="D18" s="523"/>
      <c r="E18" s="206"/>
      <c r="F18" s="206"/>
      <c r="G18" s="206"/>
      <c r="H18" s="206"/>
      <c r="I18" s="207"/>
      <c r="J18" s="208"/>
      <c r="K18" s="208"/>
    </row>
    <row r="19" spans="1:11" s="136" customFormat="1" ht="15" customHeight="1" x14ac:dyDescent="0.2">
      <c r="A19" s="147">
        <v>3</v>
      </c>
      <c r="B19" s="96" t="s">
        <v>254</v>
      </c>
      <c r="C19" s="96"/>
      <c r="D19" s="98"/>
      <c r="E19" s="212"/>
      <c r="F19" s="213"/>
      <c r="G19" s="213"/>
      <c r="H19" s="213"/>
      <c r="I19" s="214"/>
      <c r="J19" s="215"/>
      <c r="K19" s="215"/>
    </row>
    <row r="20" spans="1:11" s="135" customFormat="1" ht="15" customHeight="1" x14ac:dyDescent="0.2">
      <c r="A20" s="130">
        <v>3.1</v>
      </c>
      <c r="B20" s="32" t="s">
        <v>255</v>
      </c>
      <c r="C20" s="142">
        <v>2</v>
      </c>
      <c r="D20" s="146" t="s">
        <v>6</v>
      </c>
      <c r="E20" s="170">
        <v>14500</v>
      </c>
      <c r="F20" s="170">
        <f t="shared" ref="F20:F21" si="6">E20*C20</f>
        <v>29000</v>
      </c>
      <c r="G20" s="171">
        <v>700</v>
      </c>
      <c r="H20" s="171">
        <f t="shared" ref="H20:H21" si="7">G20*C20</f>
        <v>1400</v>
      </c>
      <c r="I20" s="171">
        <f t="shared" ref="I20:I21" si="8">H20+F20</f>
        <v>30400</v>
      </c>
      <c r="J20" s="205" t="s">
        <v>327</v>
      </c>
      <c r="K20" s="205" t="s">
        <v>337</v>
      </c>
    </row>
    <row r="21" spans="1:11" s="135" customFormat="1" ht="15" customHeight="1" x14ac:dyDescent="0.2">
      <c r="A21" s="130">
        <v>3.2</v>
      </c>
      <c r="B21" s="32" t="s">
        <v>297</v>
      </c>
      <c r="C21" s="142">
        <v>2</v>
      </c>
      <c r="D21" s="146" t="s">
        <v>6</v>
      </c>
      <c r="E21" s="170">
        <v>25500</v>
      </c>
      <c r="F21" s="170">
        <f t="shared" si="6"/>
        <v>51000</v>
      </c>
      <c r="G21" s="171">
        <v>700</v>
      </c>
      <c r="H21" s="171">
        <f t="shared" si="7"/>
        <v>1400</v>
      </c>
      <c r="I21" s="171">
        <f t="shared" si="8"/>
        <v>52400</v>
      </c>
      <c r="J21" s="205" t="s">
        <v>327</v>
      </c>
      <c r="K21" s="205" t="s">
        <v>337</v>
      </c>
    </row>
    <row r="22" spans="1:11" s="163" customFormat="1" ht="15" customHeight="1" x14ac:dyDescent="0.2">
      <c r="A22" s="523" t="s">
        <v>251</v>
      </c>
      <c r="B22" s="523"/>
      <c r="C22" s="523"/>
      <c r="D22" s="523"/>
      <c r="E22" s="161"/>
      <c r="F22" s="161"/>
      <c r="G22" s="161"/>
      <c r="H22" s="161"/>
      <c r="I22" s="162"/>
      <c r="J22" s="161"/>
      <c r="K22" s="162"/>
    </row>
    <row r="23" spans="1:11" s="101" customFormat="1" ht="15" customHeight="1" x14ac:dyDescent="0.2">
      <c r="A23" s="147">
        <v>4</v>
      </c>
      <c r="B23" s="96" t="s">
        <v>256</v>
      </c>
      <c r="C23" s="96"/>
      <c r="D23" s="98"/>
      <c r="E23" s="98"/>
      <c r="F23" s="98"/>
      <c r="G23" s="98"/>
      <c r="H23" s="98"/>
      <c r="I23" s="98"/>
      <c r="J23" s="98"/>
      <c r="K23" s="98"/>
    </row>
    <row r="24" spans="1:11" s="135" customFormat="1" ht="15" customHeight="1" x14ac:dyDescent="0.2">
      <c r="A24" s="147">
        <v>4.0999999999999996</v>
      </c>
      <c r="B24" s="96" t="s">
        <v>257</v>
      </c>
      <c r="C24" s="96"/>
      <c r="D24" s="146"/>
      <c r="E24" s="143"/>
      <c r="F24" s="144"/>
      <c r="G24" s="144"/>
      <c r="H24" s="144"/>
      <c r="I24" s="144"/>
      <c r="J24" s="144"/>
      <c r="K24" s="144"/>
    </row>
    <row r="25" spans="1:11" s="135" customFormat="1" ht="15" customHeight="1" x14ac:dyDescent="0.2">
      <c r="A25" s="130" t="s">
        <v>64</v>
      </c>
      <c r="B25" s="148" t="s">
        <v>258</v>
      </c>
      <c r="C25" s="142" t="s">
        <v>7</v>
      </c>
      <c r="D25" s="146" t="s">
        <v>34</v>
      </c>
      <c r="E25" s="216">
        <v>12500</v>
      </c>
      <c r="F25" s="217" t="s">
        <v>35</v>
      </c>
      <c r="G25" s="217">
        <v>1250</v>
      </c>
      <c r="H25" s="217" t="s">
        <v>35</v>
      </c>
      <c r="I25" s="217" t="s">
        <v>35</v>
      </c>
      <c r="J25" s="205" t="s">
        <v>338</v>
      </c>
      <c r="K25" s="205" t="s">
        <v>339</v>
      </c>
    </row>
    <row r="26" spans="1:11" s="135" customFormat="1" ht="15" customHeight="1" x14ac:dyDescent="0.2">
      <c r="A26" s="130" t="s">
        <v>66</v>
      </c>
      <c r="B26" s="148" t="s">
        <v>259</v>
      </c>
      <c r="C26" s="142">
        <v>100</v>
      </c>
      <c r="D26" s="146" t="s">
        <v>34</v>
      </c>
      <c r="E26" s="170">
        <v>9800</v>
      </c>
      <c r="F26" s="170">
        <f t="shared" ref="F26" si="9">E26*C26</f>
        <v>980000</v>
      </c>
      <c r="G26" s="171">
        <v>880</v>
      </c>
      <c r="H26" s="171">
        <f t="shared" ref="H26" si="10">G26*C26</f>
        <v>88000</v>
      </c>
      <c r="I26" s="171">
        <f t="shared" ref="I26" si="11">H26+F26</f>
        <v>1068000</v>
      </c>
      <c r="J26" s="205" t="s">
        <v>338</v>
      </c>
      <c r="K26" s="205" t="s">
        <v>339</v>
      </c>
    </row>
    <row r="27" spans="1:11" s="135" customFormat="1" ht="15" customHeight="1" x14ac:dyDescent="0.2">
      <c r="A27" s="130" t="s">
        <v>68</v>
      </c>
      <c r="B27" s="148" t="s">
        <v>295</v>
      </c>
      <c r="C27" s="142" t="s">
        <v>7</v>
      </c>
      <c r="D27" s="146" t="s">
        <v>34</v>
      </c>
      <c r="E27" s="216">
        <v>7800</v>
      </c>
      <c r="F27" s="217" t="s">
        <v>35</v>
      </c>
      <c r="G27" s="217">
        <v>800</v>
      </c>
      <c r="H27" s="217" t="s">
        <v>35</v>
      </c>
      <c r="I27" s="217" t="s">
        <v>35</v>
      </c>
      <c r="J27" s="205" t="s">
        <v>338</v>
      </c>
      <c r="K27" s="205" t="s">
        <v>339</v>
      </c>
    </row>
    <row r="28" spans="1:11" s="135" customFormat="1" ht="15" customHeight="1" x14ac:dyDescent="0.2">
      <c r="A28" s="147">
        <v>4.2</v>
      </c>
      <c r="B28" s="96" t="s">
        <v>260</v>
      </c>
      <c r="C28" s="96"/>
      <c r="D28" s="146"/>
      <c r="E28" s="216"/>
      <c r="F28" s="217"/>
      <c r="G28" s="217"/>
      <c r="H28" s="217"/>
      <c r="I28" s="217"/>
      <c r="J28" s="205"/>
      <c r="K28" s="205"/>
    </row>
    <row r="29" spans="1:11" s="135" customFormat="1" ht="15" customHeight="1" x14ac:dyDescent="0.2">
      <c r="A29" s="130" t="s">
        <v>73</v>
      </c>
      <c r="B29" s="148" t="s">
        <v>261</v>
      </c>
      <c r="C29" s="142">
        <v>173</v>
      </c>
      <c r="D29" s="146" t="s">
        <v>34</v>
      </c>
      <c r="E29" s="170">
        <v>4700</v>
      </c>
      <c r="F29" s="170">
        <f t="shared" ref="F29:F32" si="12">E29*C29</f>
        <v>813100</v>
      </c>
      <c r="G29" s="171">
        <v>710</v>
      </c>
      <c r="H29" s="171">
        <f t="shared" ref="H29:H32" si="13">G29*C29</f>
        <v>122830</v>
      </c>
      <c r="I29" s="171">
        <f t="shared" ref="I29:I32" si="14">H29+F29</f>
        <v>935930</v>
      </c>
      <c r="J29" s="205" t="s">
        <v>338</v>
      </c>
      <c r="K29" s="205" t="s">
        <v>339</v>
      </c>
    </row>
    <row r="30" spans="1:11" s="135" customFormat="1" ht="15" customHeight="1" x14ac:dyDescent="0.2">
      <c r="A30" s="130" t="s">
        <v>74</v>
      </c>
      <c r="B30" s="148" t="s">
        <v>296</v>
      </c>
      <c r="C30" s="142">
        <v>145</v>
      </c>
      <c r="D30" s="146" t="s">
        <v>34</v>
      </c>
      <c r="E30" s="170">
        <v>3390</v>
      </c>
      <c r="F30" s="170">
        <f t="shared" si="12"/>
        <v>491550</v>
      </c>
      <c r="G30" s="171">
        <v>700</v>
      </c>
      <c r="H30" s="171">
        <f t="shared" si="13"/>
        <v>101500</v>
      </c>
      <c r="I30" s="171">
        <f t="shared" si="14"/>
        <v>593050</v>
      </c>
      <c r="J30" s="205" t="s">
        <v>338</v>
      </c>
      <c r="K30" s="205" t="s">
        <v>339</v>
      </c>
    </row>
    <row r="31" spans="1:11" s="135" customFormat="1" ht="15" customHeight="1" x14ac:dyDescent="0.2">
      <c r="A31" s="130" t="s">
        <v>75</v>
      </c>
      <c r="B31" s="148" t="s">
        <v>262</v>
      </c>
      <c r="C31" s="142">
        <v>143</v>
      </c>
      <c r="D31" s="146" t="s">
        <v>34</v>
      </c>
      <c r="E31" s="170">
        <v>2900</v>
      </c>
      <c r="F31" s="170">
        <f t="shared" si="12"/>
        <v>414700</v>
      </c>
      <c r="G31" s="171">
        <v>690</v>
      </c>
      <c r="H31" s="171">
        <f t="shared" si="13"/>
        <v>98670</v>
      </c>
      <c r="I31" s="171">
        <f t="shared" si="14"/>
        <v>513370</v>
      </c>
      <c r="J31" s="205" t="s">
        <v>338</v>
      </c>
      <c r="K31" s="205" t="s">
        <v>339</v>
      </c>
    </row>
    <row r="32" spans="1:11" s="135" customFormat="1" ht="15" customHeight="1" x14ac:dyDescent="0.2">
      <c r="A32" s="130" t="s">
        <v>76</v>
      </c>
      <c r="B32" s="148" t="s">
        <v>263</v>
      </c>
      <c r="C32" s="142">
        <v>565</v>
      </c>
      <c r="D32" s="146" t="s">
        <v>34</v>
      </c>
      <c r="E32" s="170">
        <v>2100</v>
      </c>
      <c r="F32" s="170">
        <f t="shared" si="12"/>
        <v>1186500</v>
      </c>
      <c r="G32" s="171">
        <v>680</v>
      </c>
      <c r="H32" s="171">
        <f t="shared" si="13"/>
        <v>384200</v>
      </c>
      <c r="I32" s="171">
        <f t="shared" si="14"/>
        <v>1570700</v>
      </c>
      <c r="J32" s="205" t="s">
        <v>338</v>
      </c>
      <c r="K32" s="205" t="s">
        <v>339</v>
      </c>
    </row>
    <row r="33" spans="1:11" s="163" customFormat="1" ht="15" customHeight="1" x14ac:dyDescent="0.2">
      <c r="A33" s="523" t="s">
        <v>251</v>
      </c>
      <c r="B33" s="523"/>
      <c r="C33" s="523"/>
      <c r="D33" s="523"/>
      <c r="E33" s="161"/>
      <c r="F33" s="161"/>
      <c r="G33" s="161"/>
      <c r="H33" s="161"/>
      <c r="I33" s="162"/>
      <c r="J33" s="161"/>
      <c r="K33" s="162"/>
    </row>
    <row r="34" spans="1:11" s="136" customFormat="1" ht="15" customHeight="1" x14ac:dyDescent="0.2">
      <c r="A34" s="147">
        <v>5</v>
      </c>
      <c r="B34" s="96" t="s">
        <v>264</v>
      </c>
      <c r="C34" s="96"/>
      <c r="D34" s="97"/>
      <c r="E34" s="151"/>
      <c r="F34" s="151"/>
      <c r="G34" s="151"/>
      <c r="H34" s="151"/>
      <c r="I34" s="164"/>
      <c r="J34" s="151"/>
      <c r="K34" s="164"/>
    </row>
    <row r="35" spans="1:11" ht="15" customHeight="1" x14ac:dyDescent="0.2">
      <c r="A35" s="130">
        <v>5.0999999999999996</v>
      </c>
      <c r="B35" s="32" t="s">
        <v>265</v>
      </c>
      <c r="C35" s="142">
        <v>2</v>
      </c>
      <c r="D35" s="146" t="s">
        <v>6</v>
      </c>
      <c r="E35" s="170">
        <v>95000</v>
      </c>
      <c r="F35" s="170">
        <f t="shared" ref="F35" si="15">E35*C35</f>
        <v>190000</v>
      </c>
      <c r="G35" s="171">
        <v>5000</v>
      </c>
      <c r="H35" s="171">
        <f t="shared" ref="H35" si="16">G35*C35</f>
        <v>10000</v>
      </c>
      <c r="I35" s="171">
        <f t="shared" ref="I35" si="17">H35+F35</f>
        <v>200000</v>
      </c>
      <c r="J35" s="205" t="s">
        <v>327</v>
      </c>
      <c r="K35" s="205" t="s">
        <v>340</v>
      </c>
    </row>
    <row r="36" spans="1:11" s="163" customFormat="1" ht="15" customHeight="1" x14ac:dyDescent="0.2">
      <c r="A36" s="523" t="s">
        <v>251</v>
      </c>
      <c r="B36" s="523"/>
      <c r="C36" s="523"/>
      <c r="D36" s="523"/>
      <c r="E36" s="161"/>
      <c r="F36" s="161"/>
      <c r="G36" s="161"/>
      <c r="H36" s="161"/>
      <c r="I36" s="162"/>
      <c r="J36" s="161"/>
      <c r="K36" s="162"/>
    </row>
    <row r="37" spans="1:11" s="136" customFormat="1" ht="15" customHeight="1" x14ac:dyDescent="0.2">
      <c r="A37" s="147">
        <v>6</v>
      </c>
      <c r="B37" s="96" t="s">
        <v>266</v>
      </c>
      <c r="C37" s="96"/>
      <c r="D37" s="97"/>
      <c r="E37" s="151"/>
      <c r="F37" s="151"/>
      <c r="G37" s="151"/>
      <c r="H37" s="151"/>
      <c r="I37" s="164"/>
      <c r="J37" s="151"/>
      <c r="K37" s="164"/>
    </row>
    <row r="38" spans="1:11" s="136" customFormat="1" ht="15" customHeight="1" x14ac:dyDescent="0.2">
      <c r="A38" s="147">
        <v>6.1</v>
      </c>
      <c r="B38" s="149" t="s">
        <v>267</v>
      </c>
      <c r="C38" s="149"/>
      <c r="D38" s="150"/>
      <c r="E38" s="151"/>
      <c r="F38" s="151"/>
      <c r="G38" s="151"/>
      <c r="H38" s="151"/>
      <c r="I38" s="151"/>
      <c r="J38" s="151"/>
      <c r="K38" s="151"/>
    </row>
    <row r="39" spans="1:11" s="137" customFormat="1" ht="15" customHeight="1" x14ac:dyDescent="0.2">
      <c r="A39" s="152" t="s">
        <v>268</v>
      </c>
      <c r="B39" s="148" t="s">
        <v>258</v>
      </c>
      <c r="C39" s="142" t="s">
        <v>7</v>
      </c>
      <c r="D39" s="55" t="s">
        <v>4</v>
      </c>
      <c r="E39" s="216"/>
      <c r="F39" s="217" t="s">
        <v>35</v>
      </c>
      <c r="G39" s="217"/>
      <c r="H39" s="217" t="s">
        <v>35</v>
      </c>
      <c r="I39" s="217" t="s">
        <v>35</v>
      </c>
      <c r="J39" s="205" t="s">
        <v>341</v>
      </c>
      <c r="K39" s="205" t="s">
        <v>342</v>
      </c>
    </row>
    <row r="40" spans="1:11" s="137" customFormat="1" ht="15" customHeight="1" x14ac:dyDescent="0.2">
      <c r="A40" s="152" t="s">
        <v>269</v>
      </c>
      <c r="B40" s="148" t="s">
        <v>259</v>
      </c>
      <c r="C40" s="142">
        <v>11</v>
      </c>
      <c r="D40" s="55" t="s">
        <v>6</v>
      </c>
      <c r="E40" s="170">
        <v>9875</v>
      </c>
      <c r="F40" s="170">
        <f t="shared" ref="F40" si="18">E40*C40</f>
        <v>108625</v>
      </c>
      <c r="G40" s="171">
        <v>3000</v>
      </c>
      <c r="H40" s="171">
        <f t="shared" ref="H40" si="19">G40*C40</f>
        <v>33000</v>
      </c>
      <c r="I40" s="171">
        <f t="shared" ref="I40" si="20">H40+F40</f>
        <v>141625</v>
      </c>
      <c r="J40" s="205" t="s">
        <v>341</v>
      </c>
      <c r="K40" s="205" t="s">
        <v>342</v>
      </c>
    </row>
    <row r="41" spans="1:11" s="137" customFormat="1" ht="15" customHeight="1" x14ac:dyDescent="0.2">
      <c r="A41" s="152" t="s">
        <v>270</v>
      </c>
      <c r="B41" s="148" t="s">
        <v>295</v>
      </c>
      <c r="C41" s="142" t="s">
        <v>7</v>
      </c>
      <c r="D41" s="55" t="s">
        <v>4</v>
      </c>
      <c r="E41" s="216"/>
      <c r="F41" s="217" t="s">
        <v>35</v>
      </c>
      <c r="G41" s="217"/>
      <c r="H41" s="217" t="s">
        <v>35</v>
      </c>
      <c r="I41" s="217" t="s">
        <v>35</v>
      </c>
      <c r="J41" s="205" t="s">
        <v>341</v>
      </c>
      <c r="K41" s="205" t="s">
        <v>342</v>
      </c>
    </row>
    <row r="42" spans="1:11" s="136" customFormat="1" ht="15" customHeight="1" x14ac:dyDescent="0.2">
      <c r="A42" s="153">
        <v>6.2</v>
      </c>
      <c r="B42" s="149" t="s">
        <v>271</v>
      </c>
      <c r="C42" s="149"/>
      <c r="D42" s="150"/>
      <c r="E42" s="218"/>
      <c r="F42" s="218"/>
      <c r="G42" s="218"/>
      <c r="H42" s="218"/>
      <c r="I42" s="218"/>
      <c r="J42" s="205"/>
      <c r="K42" s="205"/>
    </row>
    <row r="43" spans="1:11" s="137" customFormat="1" ht="15" customHeight="1" x14ac:dyDescent="0.2">
      <c r="A43" s="152" t="s">
        <v>272</v>
      </c>
      <c r="B43" s="148" t="s">
        <v>258</v>
      </c>
      <c r="C43" s="142" t="s">
        <v>7</v>
      </c>
      <c r="D43" s="55" t="s">
        <v>4</v>
      </c>
      <c r="E43" s="216"/>
      <c r="F43" s="217" t="s">
        <v>35</v>
      </c>
      <c r="G43" s="217"/>
      <c r="H43" s="217" t="s">
        <v>35</v>
      </c>
      <c r="I43" s="217" t="s">
        <v>35</v>
      </c>
      <c r="J43" s="205" t="s">
        <v>341</v>
      </c>
      <c r="K43" s="205" t="s">
        <v>342</v>
      </c>
    </row>
    <row r="44" spans="1:11" s="137" customFormat="1" ht="15" customHeight="1" x14ac:dyDescent="0.2">
      <c r="A44" s="152" t="s">
        <v>273</v>
      </c>
      <c r="B44" s="148" t="s">
        <v>259</v>
      </c>
      <c r="C44" s="142">
        <v>7</v>
      </c>
      <c r="D44" s="55" t="s">
        <v>6</v>
      </c>
      <c r="E44" s="170">
        <v>12250</v>
      </c>
      <c r="F44" s="170">
        <f t="shared" ref="F44" si="21">E44*C44</f>
        <v>85750</v>
      </c>
      <c r="G44" s="171">
        <v>3000</v>
      </c>
      <c r="H44" s="171">
        <f t="shared" ref="H44" si="22">G44*C44</f>
        <v>21000</v>
      </c>
      <c r="I44" s="171">
        <f t="shared" ref="I44" si="23">H44+F44</f>
        <v>106750</v>
      </c>
      <c r="J44" s="205" t="s">
        <v>341</v>
      </c>
      <c r="K44" s="205" t="s">
        <v>342</v>
      </c>
    </row>
    <row r="45" spans="1:11" s="136" customFormat="1" ht="15" customHeight="1" x14ac:dyDescent="0.2">
      <c r="A45" s="152" t="s">
        <v>274</v>
      </c>
      <c r="B45" s="148" t="s">
        <v>295</v>
      </c>
      <c r="C45" s="142" t="s">
        <v>7</v>
      </c>
      <c r="D45" s="55" t="s">
        <v>4</v>
      </c>
      <c r="E45" s="216"/>
      <c r="F45" s="217" t="s">
        <v>35</v>
      </c>
      <c r="G45" s="217"/>
      <c r="H45" s="217" t="s">
        <v>35</v>
      </c>
      <c r="I45" s="217" t="s">
        <v>35</v>
      </c>
      <c r="J45" s="205" t="s">
        <v>341</v>
      </c>
      <c r="K45" s="205" t="s">
        <v>342</v>
      </c>
    </row>
    <row r="46" spans="1:11" s="136" customFormat="1" ht="15" customHeight="1" x14ac:dyDescent="0.2">
      <c r="A46" s="154">
        <v>6.3</v>
      </c>
      <c r="B46" s="149" t="s">
        <v>275</v>
      </c>
      <c r="C46" s="149"/>
      <c r="D46" s="150"/>
      <c r="E46" s="218"/>
      <c r="F46" s="218"/>
      <c r="G46" s="218"/>
      <c r="H46" s="218"/>
      <c r="I46" s="218"/>
      <c r="J46" s="205"/>
      <c r="K46" s="205"/>
    </row>
    <row r="47" spans="1:11" s="136" customFormat="1" ht="15" customHeight="1" x14ac:dyDescent="0.2">
      <c r="A47" s="152" t="s">
        <v>110</v>
      </c>
      <c r="B47" s="148" t="s">
        <v>261</v>
      </c>
      <c r="C47" s="142">
        <v>17</v>
      </c>
      <c r="D47" s="55" t="s">
        <v>6</v>
      </c>
      <c r="E47" s="170">
        <v>5820</v>
      </c>
      <c r="F47" s="170">
        <f t="shared" ref="F47:F50" si="24">E47*C47</f>
        <v>98940</v>
      </c>
      <c r="G47" s="171">
        <v>1500</v>
      </c>
      <c r="H47" s="171">
        <f t="shared" ref="H47:H50" si="25">G47*C47</f>
        <v>25500</v>
      </c>
      <c r="I47" s="171">
        <f t="shared" ref="I47:I50" si="26">H47+F47</f>
        <v>124440</v>
      </c>
      <c r="J47" s="205" t="s">
        <v>341</v>
      </c>
      <c r="K47" s="205" t="s">
        <v>342</v>
      </c>
    </row>
    <row r="48" spans="1:11" s="137" customFormat="1" ht="15" customHeight="1" x14ac:dyDescent="0.2">
      <c r="A48" s="152" t="s">
        <v>111</v>
      </c>
      <c r="B48" s="148" t="s">
        <v>296</v>
      </c>
      <c r="C48" s="142">
        <v>30</v>
      </c>
      <c r="D48" s="55" t="s">
        <v>6</v>
      </c>
      <c r="E48" s="170">
        <v>5300</v>
      </c>
      <c r="F48" s="170">
        <f t="shared" si="24"/>
        <v>159000</v>
      </c>
      <c r="G48" s="171">
        <v>1500</v>
      </c>
      <c r="H48" s="171">
        <f t="shared" si="25"/>
        <v>45000</v>
      </c>
      <c r="I48" s="171">
        <f t="shared" si="26"/>
        <v>204000</v>
      </c>
      <c r="J48" s="205" t="s">
        <v>341</v>
      </c>
      <c r="K48" s="205" t="s">
        <v>342</v>
      </c>
    </row>
    <row r="49" spans="1:11" s="137" customFormat="1" ht="15" customHeight="1" x14ac:dyDescent="0.2">
      <c r="A49" s="152" t="s">
        <v>112</v>
      </c>
      <c r="B49" s="148" t="s">
        <v>262</v>
      </c>
      <c r="C49" s="142">
        <v>25</v>
      </c>
      <c r="D49" s="55" t="s">
        <v>6</v>
      </c>
      <c r="E49" s="170">
        <v>5200</v>
      </c>
      <c r="F49" s="170">
        <f t="shared" si="24"/>
        <v>130000</v>
      </c>
      <c r="G49" s="171">
        <v>1500</v>
      </c>
      <c r="H49" s="171">
        <f t="shared" si="25"/>
        <v>37500</v>
      </c>
      <c r="I49" s="171">
        <f t="shared" si="26"/>
        <v>167500</v>
      </c>
      <c r="J49" s="205" t="s">
        <v>341</v>
      </c>
      <c r="K49" s="205" t="s">
        <v>342</v>
      </c>
    </row>
    <row r="50" spans="1:11" s="137" customFormat="1" ht="15" customHeight="1" x14ac:dyDescent="0.2">
      <c r="A50" s="152" t="s">
        <v>113</v>
      </c>
      <c r="B50" s="148" t="s">
        <v>263</v>
      </c>
      <c r="C50" s="142">
        <v>86</v>
      </c>
      <c r="D50" s="55" t="s">
        <v>6</v>
      </c>
      <c r="E50" s="170">
        <v>4800</v>
      </c>
      <c r="F50" s="170">
        <f t="shared" si="24"/>
        <v>412800</v>
      </c>
      <c r="G50" s="171">
        <v>1500</v>
      </c>
      <c r="H50" s="171">
        <f t="shared" si="25"/>
        <v>129000</v>
      </c>
      <c r="I50" s="171">
        <f t="shared" si="26"/>
        <v>541800</v>
      </c>
      <c r="J50" s="205" t="s">
        <v>341</v>
      </c>
      <c r="K50" s="205" t="s">
        <v>342</v>
      </c>
    </row>
    <row r="51" spans="1:11" s="163" customFormat="1" ht="15" customHeight="1" x14ac:dyDescent="0.2">
      <c r="A51" s="523" t="s">
        <v>251</v>
      </c>
      <c r="B51" s="523"/>
      <c r="C51" s="523"/>
      <c r="D51" s="523"/>
      <c r="E51" s="161"/>
      <c r="F51" s="161"/>
      <c r="G51" s="161"/>
      <c r="H51" s="161"/>
      <c r="I51" s="162"/>
      <c r="J51" s="161"/>
      <c r="K51" s="162"/>
    </row>
    <row r="52" spans="1:11" s="168" customFormat="1" ht="15" customHeight="1" x14ac:dyDescent="0.2">
      <c r="A52" s="165">
        <v>7</v>
      </c>
      <c r="B52" s="166" t="s">
        <v>276</v>
      </c>
      <c r="C52" s="166"/>
      <c r="D52" s="167"/>
      <c r="E52" s="167"/>
      <c r="F52" s="167"/>
      <c r="G52" s="167"/>
      <c r="H52" s="167"/>
      <c r="I52" s="167"/>
      <c r="J52" s="167"/>
      <c r="K52" s="167"/>
    </row>
    <row r="53" spans="1:11" s="137" customFormat="1" ht="15" customHeight="1" x14ac:dyDescent="0.2">
      <c r="A53" s="131">
        <v>7.1</v>
      </c>
      <c r="B53" s="132" t="s">
        <v>277</v>
      </c>
      <c r="C53" s="155">
        <v>1</v>
      </c>
      <c r="D53" s="146" t="s">
        <v>18</v>
      </c>
      <c r="E53" s="170">
        <v>0</v>
      </c>
      <c r="F53" s="170">
        <f t="shared" ref="F53" si="27">E53*C53</f>
        <v>0</v>
      </c>
      <c r="G53" s="171">
        <v>25000</v>
      </c>
      <c r="H53" s="171">
        <f t="shared" ref="H53" si="28">G53*C53</f>
        <v>25000</v>
      </c>
      <c r="I53" s="171">
        <f t="shared" ref="I53" si="29">H53+F53</f>
        <v>25000</v>
      </c>
      <c r="J53" s="219"/>
      <c r="K53" s="219"/>
    </row>
    <row r="54" spans="1:11" s="163" customFormat="1" ht="15" customHeight="1" x14ac:dyDescent="0.2">
      <c r="A54" s="523" t="s">
        <v>251</v>
      </c>
      <c r="B54" s="523"/>
      <c r="C54" s="523"/>
      <c r="D54" s="523"/>
      <c r="E54" s="220"/>
      <c r="F54" s="220"/>
      <c r="G54" s="220"/>
      <c r="H54" s="220"/>
      <c r="I54" s="221"/>
      <c r="J54" s="222"/>
      <c r="K54" s="222"/>
    </row>
    <row r="55" spans="1:11" s="136" customFormat="1" ht="15" customHeight="1" x14ac:dyDescent="0.2">
      <c r="A55" s="147">
        <v>8</v>
      </c>
      <c r="B55" s="96" t="s">
        <v>278</v>
      </c>
      <c r="C55" s="96"/>
      <c r="D55" s="169"/>
      <c r="E55" s="218"/>
      <c r="F55" s="218"/>
      <c r="G55" s="209"/>
      <c r="H55" s="209"/>
      <c r="I55" s="214"/>
      <c r="J55" s="211"/>
      <c r="K55" s="211"/>
    </row>
    <row r="56" spans="1:11" s="136" customFormat="1" ht="15" customHeight="1" x14ac:dyDescent="0.2">
      <c r="A56" s="130">
        <v>8.1</v>
      </c>
      <c r="B56" s="34" t="s">
        <v>279</v>
      </c>
      <c r="C56" s="142">
        <v>1</v>
      </c>
      <c r="D56" s="146" t="s">
        <v>18</v>
      </c>
      <c r="E56" s="170">
        <v>200000</v>
      </c>
      <c r="F56" s="170">
        <f t="shared" ref="F56" si="30">E56*C56</f>
        <v>200000</v>
      </c>
      <c r="G56" s="171">
        <v>35000</v>
      </c>
      <c r="H56" s="171">
        <f t="shared" ref="H56" si="31">G56*C56</f>
        <v>35000</v>
      </c>
      <c r="I56" s="171">
        <f t="shared" ref="I56" si="32">H56+F56</f>
        <v>235000</v>
      </c>
      <c r="J56" s="196" t="s">
        <v>300</v>
      </c>
      <c r="K56" s="196" t="s">
        <v>334</v>
      </c>
    </row>
    <row r="57" spans="1:11" s="163" customFormat="1" ht="15" customHeight="1" x14ac:dyDescent="0.2">
      <c r="A57" s="523" t="s">
        <v>251</v>
      </c>
      <c r="B57" s="523"/>
      <c r="C57" s="523"/>
      <c r="D57" s="523"/>
      <c r="E57" s="223"/>
      <c r="F57" s="223"/>
      <c r="G57" s="223"/>
      <c r="H57" s="223"/>
      <c r="I57" s="224"/>
      <c r="J57" s="225"/>
      <c r="K57" s="225"/>
    </row>
    <row r="58" spans="1:11" s="136" customFormat="1" ht="15" customHeight="1" x14ac:dyDescent="0.2">
      <c r="A58" s="147">
        <v>9</v>
      </c>
      <c r="B58" s="96" t="s">
        <v>280</v>
      </c>
      <c r="C58" s="96"/>
      <c r="D58" s="98"/>
      <c r="E58" s="212"/>
      <c r="F58" s="213"/>
      <c r="G58" s="213"/>
      <c r="H58" s="213"/>
      <c r="I58" s="214"/>
      <c r="J58" s="215"/>
      <c r="K58" s="215"/>
    </row>
    <row r="59" spans="1:11" s="135" customFormat="1" ht="15" customHeight="1" x14ac:dyDescent="0.2">
      <c r="A59" s="130">
        <v>9.1</v>
      </c>
      <c r="B59" s="32" t="s">
        <v>281</v>
      </c>
      <c r="C59" s="142">
        <v>1</v>
      </c>
      <c r="D59" s="33" t="s">
        <v>18</v>
      </c>
      <c r="E59" s="170">
        <v>375000</v>
      </c>
      <c r="F59" s="170">
        <f t="shared" ref="F59" si="33">E59*C59</f>
        <v>375000</v>
      </c>
      <c r="G59" s="171">
        <v>55000</v>
      </c>
      <c r="H59" s="171">
        <f t="shared" ref="H59" si="34">G59*C59</f>
        <v>55000</v>
      </c>
      <c r="I59" s="171">
        <f t="shared" ref="I59" si="35">H59+F59</f>
        <v>430000</v>
      </c>
      <c r="J59" s="205" t="s">
        <v>338</v>
      </c>
      <c r="K59" s="205" t="s">
        <v>342</v>
      </c>
    </row>
    <row r="60" spans="1:11" s="163" customFormat="1" ht="15" customHeight="1" x14ac:dyDescent="0.2">
      <c r="A60" s="523" t="s">
        <v>251</v>
      </c>
      <c r="B60" s="523"/>
      <c r="C60" s="523"/>
      <c r="D60" s="523"/>
      <c r="E60" s="206"/>
      <c r="F60" s="206"/>
      <c r="G60" s="206"/>
      <c r="H60" s="206"/>
      <c r="I60" s="207"/>
      <c r="J60" s="208"/>
      <c r="K60" s="208"/>
    </row>
    <row r="61" spans="1:11" s="136" customFormat="1" ht="15" customHeight="1" x14ac:dyDescent="0.2">
      <c r="A61" s="147">
        <v>10</v>
      </c>
      <c r="B61" s="96" t="s">
        <v>239</v>
      </c>
      <c r="C61" s="96"/>
      <c r="D61" s="98"/>
      <c r="E61" s="212"/>
      <c r="F61" s="212"/>
      <c r="G61" s="213"/>
      <c r="H61" s="213"/>
      <c r="I61" s="214"/>
      <c r="J61" s="215"/>
      <c r="K61" s="215"/>
    </row>
    <row r="62" spans="1:11" s="135" customFormat="1" ht="15" customHeight="1" x14ac:dyDescent="0.2">
      <c r="A62" s="130">
        <v>10.1</v>
      </c>
      <c r="B62" s="32" t="s">
        <v>282</v>
      </c>
      <c r="C62" s="142">
        <v>1</v>
      </c>
      <c r="D62" s="33" t="s">
        <v>18</v>
      </c>
      <c r="E62" s="170"/>
      <c r="F62" s="170">
        <f t="shared" ref="F62:F65" si="36">E62*C62</f>
        <v>0</v>
      </c>
      <c r="G62" s="171">
        <v>50000</v>
      </c>
      <c r="H62" s="171">
        <f t="shared" ref="H62:H65" si="37">G62*C62</f>
        <v>50000</v>
      </c>
      <c r="I62" s="171">
        <f t="shared" ref="I62:I65" si="38">H62+F62</f>
        <v>50000</v>
      </c>
      <c r="J62" s="205"/>
      <c r="K62" s="205"/>
    </row>
    <row r="63" spans="1:11" s="135" customFormat="1" ht="15" customHeight="1" x14ac:dyDescent="0.2">
      <c r="A63" s="130">
        <v>10.199999999999999</v>
      </c>
      <c r="B63" s="156" t="s">
        <v>283</v>
      </c>
      <c r="C63" s="142">
        <v>1</v>
      </c>
      <c r="D63" s="33" t="s">
        <v>18</v>
      </c>
      <c r="E63" s="170"/>
      <c r="F63" s="170">
        <f t="shared" si="36"/>
        <v>0</v>
      </c>
      <c r="G63" s="171">
        <v>25000</v>
      </c>
      <c r="H63" s="171">
        <f t="shared" si="37"/>
        <v>25000</v>
      </c>
      <c r="I63" s="171">
        <f t="shared" si="38"/>
        <v>25000</v>
      </c>
      <c r="J63" s="205"/>
      <c r="K63" s="205"/>
    </row>
    <row r="64" spans="1:11" ht="25.5" customHeight="1" x14ac:dyDescent="0.2">
      <c r="A64" s="130">
        <v>10.3</v>
      </c>
      <c r="B64" s="76" t="s">
        <v>284</v>
      </c>
      <c r="C64" s="142">
        <v>1</v>
      </c>
      <c r="D64" s="33" t="s">
        <v>18</v>
      </c>
      <c r="E64" s="170">
        <v>100000</v>
      </c>
      <c r="F64" s="170">
        <f t="shared" si="36"/>
        <v>100000</v>
      </c>
      <c r="G64" s="171">
        <v>25000</v>
      </c>
      <c r="H64" s="171">
        <f t="shared" si="37"/>
        <v>25000</v>
      </c>
      <c r="I64" s="171">
        <f t="shared" si="38"/>
        <v>125000</v>
      </c>
      <c r="J64" s="205"/>
      <c r="K64" s="205"/>
    </row>
    <row r="65" spans="1:11" ht="15" customHeight="1" x14ac:dyDescent="0.2">
      <c r="A65" s="130">
        <v>10.4</v>
      </c>
      <c r="B65" s="32" t="s">
        <v>285</v>
      </c>
      <c r="C65" s="142">
        <v>1</v>
      </c>
      <c r="D65" s="33" t="s">
        <v>18</v>
      </c>
      <c r="E65" s="170">
        <v>25000</v>
      </c>
      <c r="F65" s="170">
        <f t="shared" si="36"/>
        <v>25000</v>
      </c>
      <c r="G65" s="171">
        <v>25000</v>
      </c>
      <c r="H65" s="171">
        <f t="shared" si="37"/>
        <v>25000</v>
      </c>
      <c r="I65" s="171">
        <f t="shared" si="38"/>
        <v>50000</v>
      </c>
      <c r="J65" s="205"/>
      <c r="K65" s="205"/>
    </row>
    <row r="66" spans="1:11" s="163" customFormat="1" ht="15" customHeight="1" x14ac:dyDescent="0.2">
      <c r="A66" s="523" t="s">
        <v>251</v>
      </c>
      <c r="B66" s="523"/>
      <c r="C66" s="523"/>
      <c r="D66" s="523"/>
      <c r="E66" s="206"/>
      <c r="F66" s="207">
        <f>SUM(F8:F65)</f>
        <v>7907165</v>
      </c>
      <c r="G66" s="206"/>
      <c r="H66" s="207">
        <f>SUM(H8:H65)</f>
        <v>1737000</v>
      </c>
      <c r="I66" s="207">
        <f>SUM(I8:I65)</f>
        <v>9644165</v>
      </c>
      <c r="J66" s="208"/>
      <c r="K66" s="208"/>
    </row>
    <row r="67" spans="1:11" x14ac:dyDescent="0.2">
      <c r="E67" s="139"/>
      <c r="F67" s="139"/>
      <c r="G67" s="139"/>
    </row>
    <row r="68" spans="1:11" x14ac:dyDescent="0.2">
      <c r="E68" s="139"/>
      <c r="F68" s="139"/>
      <c r="G68" s="139"/>
    </row>
    <row r="69" spans="1:11" x14ac:dyDescent="0.2">
      <c r="E69" s="139"/>
      <c r="F69" s="139"/>
      <c r="G69" s="139"/>
      <c r="I69" s="228"/>
    </row>
    <row r="70" spans="1:11" x14ac:dyDescent="0.2">
      <c r="E70" s="139"/>
      <c r="F70" s="139"/>
      <c r="G70" s="139"/>
    </row>
    <row r="71" spans="1:11" x14ac:dyDescent="0.2">
      <c r="E71" s="139"/>
      <c r="F71" s="139"/>
      <c r="G71" s="139"/>
    </row>
    <row r="72" spans="1:11" x14ac:dyDescent="0.2">
      <c r="E72" s="139"/>
      <c r="F72" s="139"/>
      <c r="G72" s="139"/>
    </row>
    <row r="73" spans="1:11" x14ac:dyDescent="0.2">
      <c r="E73" s="139"/>
      <c r="F73" s="139"/>
      <c r="G73" s="139"/>
    </row>
    <row r="74" spans="1:11" x14ac:dyDescent="0.2">
      <c r="E74" s="139"/>
      <c r="F74" s="139"/>
      <c r="G74" s="139"/>
    </row>
    <row r="75" spans="1:11" x14ac:dyDescent="0.2">
      <c r="E75" s="139"/>
      <c r="F75" s="139"/>
      <c r="G75" s="139"/>
    </row>
    <row r="76" spans="1:11" x14ac:dyDescent="0.2">
      <c r="E76" s="139"/>
      <c r="F76" s="139"/>
      <c r="G76" s="139"/>
    </row>
    <row r="77" spans="1:11" x14ac:dyDescent="0.2">
      <c r="E77" s="139"/>
      <c r="F77" s="139"/>
      <c r="G77" s="139"/>
    </row>
    <row r="78" spans="1:11" x14ac:dyDescent="0.2">
      <c r="E78" s="139"/>
      <c r="F78" s="139"/>
      <c r="G78" s="139"/>
    </row>
    <row r="79" spans="1:11" x14ac:dyDescent="0.2">
      <c r="E79" s="139"/>
      <c r="F79" s="139"/>
      <c r="G79" s="139"/>
    </row>
    <row r="80" spans="1:11" x14ac:dyDescent="0.2">
      <c r="E80" s="139"/>
      <c r="F80" s="139"/>
      <c r="G80" s="139"/>
    </row>
    <row r="81" spans="5:7" x14ac:dyDescent="0.2">
      <c r="E81" s="139"/>
      <c r="F81" s="139"/>
      <c r="G81" s="139"/>
    </row>
    <row r="82" spans="5:7" x14ac:dyDescent="0.2">
      <c r="E82" s="139"/>
      <c r="F82" s="139"/>
      <c r="G82" s="139"/>
    </row>
    <row r="83" spans="5:7" x14ac:dyDescent="0.2">
      <c r="E83" s="139"/>
      <c r="F83" s="139"/>
      <c r="G83" s="139"/>
    </row>
    <row r="84" spans="5:7" x14ac:dyDescent="0.2">
      <c r="E84" s="139"/>
      <c r="F84" s="139"/>
      <c r="G84" s="139"/>
    </row>
    <row r="85" spans="5:7" x14ac:dyDescent="0.2">
      <c r="E85" s="139"/>
      <c r="F85" s="139"/>
      <c r="G85" s="139"/>
    </row>
    <row r="86" spans="5:7" x14ac:dyDescent="0.2">
      <c r="E86" s="139"/>
      <c r="F86" s="139"/>
      <c r="G86" s="139"/>
    </row>
    <row r="87" spans="5:7" x14ac:dyDescent="0.2">
      <c r="E87" s="139"/>
      <c r="F87" s="139"/>
      <c r="G87" s="139"/>
    </row>
    <row r="88" spans="5:7" x14ac:dyDescent="0.2">
      <c r="E88" s="139"/>
      <c r="F88" s="139"/>
      <c r="G88" s="139"/>
    </row>
    <row r="89" spans="5:7" x14ac:dyDescent="0.2">
      <c r="E89" s="139"/>
      <c r="F89" s="139"/>
      <c r="G89" s="139"/>
    </row>
    <row r="90" spans="5:7" x14ac:dyDescent="0.2">
      <c r="E90" s="139"/>
      <c r="F90" s="139"/>
      <c r="G90" s="139"/>
    </row>
    <row r="91" spans="5:7" x14ac:dyDescent="0.2">
      <c r="E91" s="139"/>
      <c r="F91" s="139"/>
      <c r="G91" s="139"/>
    </row>
    <row r="92" spans="5:7" x14ac:dyDescent="0.2">
      <c r="E92" s="139"/>
      <c r="F92" s="139"/>
      <c r="G92" s="139"/>
    </row>
    <row r="93" spans="5:7" x14ac:dyDescent="0.2">
      <c r="E93" s="139"/>
      <c r="F93" s="139"/>
      <c r="G93" s="139"/>
    </row>
    <row r="94" spans="5:7" x14ac:dyDescent="0.2">
      <c r="E94" s="139"/>
      <c r="F94" s="139"/>
      <c r="G94" s="139"/>
    </row>
    <row r="95" spans="5:7" x14ac:dyDescent="0.2">
      <c r="E95" s="139"/>
      <c r="F95" s="139"/>
      <c r="G95" s="139"/>
    </row>
    <row r="96" spans="5:7" x14ac:dyDescent="0.2">
      <c r="E96" s="139"/>
      <c r="F96" s="139"/>
      <c r="G96" s="139"/>
    </row>
    <row r="97" spans="5:7" x14ac:dyDescent="0.2">
      <c r="E97" s="139"/>
      <c r="F97" s="139"/>
      <c r="G97" s="139"/>
    </row>
    <row r="98" spans="5:7" x14ac:dyDescent="0.2">
      <c r="E98" s="139"/>
      <c r="F98" s="139"/>
      <c r="G98" s="139"/>
    </row>
    <row r="99" spans="5:7" x14ac:dyDescent="0.2">
      <c r="E99" s="139"/>
      <c r="F99" s="139"/>
      <c r="G99" s="139"/>
    </row>
    <row r="100" spans="5:7" x14ac:dyDescent="0.2">
      <c r="E100" s="139"/>
      <c r="F100" s="139"/>
      <c r="G100" s="139"/>
    </row>
    <row r="101" spans="5:7" x14ac:dyDescent="0.2">
      <c r="E101" s="139"/>
      <c r="F101" s="139"/>
      <c r="G101" s="139"/>
    </row>
    <row r="102" spans="5:7" x14ac:dyDescent="0.2">
      <c r="E102" s="139"/>
      <c r="F102" s="139"/>
      <c r="G102" s="139"/>
    </row>
    <row r="103" spans="5:7" x14ac:dyDescent="0.2">
      <c r="E103" s="139"/>
      <c r="F103" s="139"/>
      <c r="G103" s="139"/>
    </row>
    <row r="104" spans="5:7" x14ac:dyDescent="0.2">
      <c r="E104" s="139"/>
      <c r="F104" s="139"/>
      <c r="G104" s="139"/>
    </row>
    <row r="105" spans="5:7" x14ac:dyDescent="0.2">
      <c r="E105" s="139"/>
      <c r="F105" s="139"/>
      <c r="G105" s="139"/>
    </row>
    <row r="106" spans="5:7" x14ac:dyDescent="0.2">
      <c r="E106" s="139"/>
      <c r="F106" s="139"/>
      <c r="G106" s="139"/>
    </row>
    <row r="107" spans="5:7" x14ac:dyDescent="0.2">
      <c r="E107" s="139"/>
      <c r="F107" s="139"/>
      <c r="G107" s="139"/>
    </row>
    <row r="108" spans="5:7" x14ac:dyDescent="0.2">
      <c r="E108" s="139"/>
      <c r="F108" s="139"/>
      <c r="G108" s="139"/>
    </row>
    <row r="109" spans="5:7" x14ac:dyDescent="0.2">
      <c r="E109" s="139"/>
      <c r="F109" s="139"/>
      <c r="G109" s="139"/>
    </row>
    <row r="110" spans="5:7" x14ac:dyDescent="0.2">
      <c r="E110" s="139"/>
      <c r="F110" s="139"/>
      <c r="G110" s="139"/>
    </row>
    <row r="111" spans="5:7" x14ac:dyDescent="0.2">
      <c r="E111" s="139"/>
      <c r="F111" s="139"/>
      <c r="G111" s="139"/>
    </row>
    <row r="112" spans="5:7" x14ac:dyDescent="0.2">
      <c r="E112" s="139"/>
      <c r="F112" s="139"/>
      <c r="G112" s="139"/>
    </row>
    <row r="113" spans="5:7" x14ac:dyDescent="0.2">
      <c r="E113" s="139"/>
      <c r="F113" s="139"/>
      <c r="G113" s="139"/>
    </row>
    <row r="114" spans="5:7" x14ac:dyDescent="0.2">
      <c r="E114" s="139"/>
      <c r="F114" s="139"/>
      <c r="G114" s="139"/>
    </row>
    <row r="115" spans="5:7" x14ac:dyDescent="0.2">
      <c r="E115" s="139"/>
      <c r="F115" s="139"/>
      <c r="G115" s="139"/>
    </row>
    <row r="116" spans="5:7" x14ac:dyDescent="0.2">
      <c r="E116" s="139"/>
      <c r="F116" s="139"/>
      <c r="G116" s="139"/>
    </row>
    <row r="117" spans="5:7" x14ac:dyDescent="0.2">
      <c r="E117" s="139"/>
      <c r="F117" s="139"/>
      <c r="G117" s="139"/>
    </row>
    <row r="118" spans="5:7" x14ac:dyDescent="0.2">
      <c r="E118" s="139"/>
      <c r="F118" s="139"/>
      <c r="G118" s="139"/>
    </row>
    <row r="119" spans="5:7" x14ac:dyDescent="0.2">
      <c r="E119" s="139"/>
      <c r="F119" s="139"/>
      <c r="G119" s="139"/>
    </row>
    <row r="120" spans="5:7" x14ac:dyDescent="0.2">
      <c r="E120" s="139"/>
      <c r="F120" s="139"/>
      <c r="G120" s="139"/>
    </row>
    <row r="121" spans="5:7" x14ac:dyDescent="0.2">
      <c r="E121" s="139"/>
      <c r="F121" s="139"/>
      <c r="G121" s="139"/>
    </row>
    <row r="122" spans="5:7" x14ac:dyDescent="0.2">
      <c r="E122" s="139"/>
      <c r="F122" s="139"/>
      <c r="G122" s="139"/>
    </row>
    <row r="123" spans="5:7" x14ac:dyDescent="0.2">
      <c r="E123" s="139"/>
      <c r="F123" s="139"/>
      <c r="G123" s="139"/>
    </row>
    <row r="124" spans="5:7" x14ac:dyDescent="0.2">
      <c r="E124" s="139"/>
      <c r="F124" s="139"/>
      <c r="G124" s="139"/>
    </row>
    <row r="125" spans="5:7" x14ac:dyDescent="0.2">
      <c r="E125" s="139"/>
      <c r="F125" s="139"/>
      <c r="G125" s="139"/>
    </row>
    <row r="126" spans="5:7" x14ac:dyDescent="0.2">
      <c r="E126" s="139"/>
      <c r="F126" s="139"/>
      <c r="G126" s="139"/>
    </row>
    <row r="127" spans="5:7" x14ac:dyDescent="0.2">
      <c r="E127" s="139"/>
      <c r="F127" s="139"/>
      <c r="G127" s="139"/>
    </row>
    <row r="128" spans="5:7" x14ac:dyDescent="0.2">
      <c r="E128" s="139"/>
      <c r="F128" s="139"/>
      <c r="G128" s="139"/>
    </row>
    <row r="129" spans="5:7" x14ac:dyDescent="0.2">
      <c r="E129" s="139"/>
      <c r="F129" s="139"/>
      <c r="G129" s="139"/>
    </row>
    <row r="130" spans="5:7" x14ac:dyDescent="0.2">
      <c r="E130" s="139"/>
      <c r="F130" s="139"/>
      <c r="G130" s="139"/>
    </row>
    <row r="131" spans="5:7" x14ac:dyDescent="0.2">
      <c r="E131" s="139"/>
      <c r="F131" s="139"/>
      <c r="G131" s="139"/>
    </row>
    <row r="132" spans="5:7" x14ac:dyDescent="0.2">
      <c r="E132" s="139"/>
      <c r="F132" s="139"/>
      <c r="G132" s="139"/>
    </row>
    <row r="133" spans="5:7" x14ac:dyDescent="0.2">
      <c r="E133" s="139"/>
      <c r="F133" s="139"/>
      <c r="G133" s="139"/>
    </row>
    <row r="134" spans="5:7" x14ac:dyDescent="0.2">
      <c r="E134" s="139"/>
      <c r="F134" s="139"/>
      <c r="G134" s="139"/>
    </row>
    <row r="135" spans="5:7" x14ac:dyDescent="0.2">
      <c r="E135" s="139"/>
      <c r="F135" s="139"/>
      <c r="G135" s="139"/>
    </row>
    <row r="136" spans="5:7" x14ac:dyDescent="0.2">
      <c r="E136" s="139"/>
      <c r="F136" s="139"/>
      <c r="G136" s="139"/>
    </row>
    <row r="137" spans="5:7" x14ac:dyDescent="0.2">
      <c r="E137" s="139"/>
      <c r="F137" s="139"/>
      <c r="G137" s="139"/>
    </row>
    <row r="138" spans="5:7" x14ac:dyDescent="0.2">
      <c r="E138" s="139"/>
      <c r="F138" s="139"/>
      <c r="G138" s="139"/>
    </row>
    <row r="139" spans="5:7" x14ac:dyDescent="0.2">
      <c r="E139" s="139"/>
      <c r="F139" s="139"/>
      <c r="G139" s="139"/>
    </row>
    <row r="140" spans="5:7" x14ac:dyDescent="0.2">
      <c r="E140" s="139"/>
      <c r="F140" s="139"/>
      <c r="G140" s="139"/>
    </row>
    <row r="141" spans="5:7" x14ac:dyDescent="0.2">
      <c r="E141" s="139"/>
      <c r="F141" s="139"/>
      <c r="G141" s="139"/>
    </row>
  </sheetData>
  <mergeCells count="21">
    <mergeCell ref="A66:D66"/>
    <mergeCell ref="K6:K7"/>
    <mergeCell ref="A15:D15"/>
    <mergeCell ref="A18:D18"/>
    <mergeCell ref="A22:D22"/>
    <mergeCell ref="A33:D33"/>
    <mergeCell ref="A36:D36"/>
    <mergeCell ref="A51:D51"/>
    <mergeCell ref="J6:J7"/>
    <mergeCell ref="A6:A7"/>
    <mergeCell ref="B6:B7"/>
    <mergeCell ref="C6:C7"/>
    <mergeCell ref="D6:D7"/>
    <mergeCell ref="E6:F6"/>
    <mergeCell ref="G6:H6"/>
    <mergeCell ref="A1:K3"/>
    <mergeCell ref="I6:I7"/>
    <mergeCell ref="A54:D54"/>
    <mergeCell ref="A57:D57"/>
    <mergeCell ref="A60:D60"/>
    <mergeCell ref="A4:I4"/>
  </mergeCells>
  <printOptions horizontalCentered="1"/>
  <pageMargins left="0.5" right="0.25" top="0.75" bottom="0.51" header="0.3" footer="0.16"/>
  <pageSetup paperSize="9" scale="83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Props1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21HVAC</vt:lpstr>
      <vt:lpstr>21FF</vt:lpstr>
      <vt:lpstr>22HVAC</vt:lpstr>
      <vt:lpstr>22F</vt:lpstr>
      <vt:lpstr>25 HVAC</vt:lpstr>
      <vt:lpstr>25FF</vt:lpstr>
      <vt:lpstr>'21FF'!Print_Area</vt:lpstr>
      <vt:lpstr>'21HVAC'!Print_Area</vt:lpstr>
      <vt:lpstr>'22F'!Print_Area</vt:lpstr>
      <vt:lpstr>'22HVAC'!Print_Area</vt:lpstr>
      <vt:lpstr>'25FF'!Print_Area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2023-09-08T08:05:37Z</cp:lastPrinted>
  <dcterms:created xsi:type="dcterms:W3CDTF">2009-01-02T20:16:08Z</dcterms:created>
  <dcterms:modified xsi:type="dcterms:W3CDTF">2023-11-24T05:45:13Z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