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Pioneer\Projects 2023\Meezan Bank Head Office\"/>
    </mc:Choice>
  </mc:AlternateContent>
  <xr:revisionPtr revIDLastSave="0" documentId="8_{B2D69E57-6811-45AD-9BB0-3222DF38E1B6}" xr6:coauthVersionLast="47" xr6:coauthVersionMax="47" xr10:uidLastSave="{00000000-0000-0000-0000-000000000000}"/>
  <bookViews>
    <workbookView xWindow="-120" yWindow="-120" windowWidth="29040" windowHeight="15840" xr2:uid="{00000000-000D-0000-FFFF-FFFF00000000}"/>
  </bookViews>
  <sheets>
    <sheet name="Table 1" sheetId="1" r:id="rId1"/>
  </sheets>
  <definedNames>
    <definedName name="_xlnm.Print_Titles" localSheetId="0">'Table 1'!$1:$6</definedName>
  </definedNames>
  <calcPr calcId="181029"/>
</workbook>
</file>

<file path=xl/calcChain.xml><?xml version="1.0" encoding="utf-8"?>
<calcChain xmlns="http://schemas.openxmlformats.org/spreadsheetml/2006/main">
  <c r="L112" i="1" l="1"/>
  <c r="L111" i="1"/>
  <c r="L110" i="1"/>
  <c r="L109" i="1"/>
  <c r="F74" i="1" l="1"/>
  <c r="H74" i="1"/>
  <c r="H22" i="1"/>
  <c r="F22" i="1"/>
  <c r="H105" i="1"/>
  <c r="F105" i="1"/>
  <c r="H104" i="1"/>
  <c r="F104" i="1"/>
  <c r="H103" i="1"/>
  <c r="F103" i="1"/>
  <c r="H102" i="1"/>
  <c r="F102" i="1"/>
  <c r="H101" i="1"/>
  <c r="I101" i="1" s="1"/>
  <c r="F101" i="1"/>
  <c r="H100" i="1"/>
  <c r="F100" i="1"/>
  <c r="H99" i="1"/>
  <c r="F99" i="1"/>
  <c r="H98" i="1"/>
  <c r="I98" i="1" s="1"/>
  <c r="F98" i="1"/>
  <c r="H96" i="1"/>
  <c r="F96" i="1"/>
  <c r="H95" i="1"/>
  <c r="F95" i="1"/>
  <c r="H94" i="1"/>
  <c r="F94" i="1"/>
  <c r="H92" i="1"/>
  <c r="F92" i="1"/>
  <c r="H91" i="1"/>
  <c r="F91" i="1"/>
  <c r="H90" i="1"/>
  <c r="F90" i="1"/>
  <c r="I90" i="1" s="1"/>
  <c r="H89" i="1"/>
  <c r="I89" i="1" s="1"/>
  <c r="F89" i="1"/>
  <c r="H88" i="1"/>
  <c r="F88" i="1"/>
  <c r="H87" i="1"/>
  <c r="F87" i="1"/>
  <c r="H86" i="1"/>
  <c r="F86" i="1"/>
  <c r="H84" i="1"/>
  <c r="I84" i="1" s="1"/>
  <c r="F84" i="1"/>
  <c r="H82" i="1"/>
  <c r="F82" i="1"/>
  <c r="H80" i="1"/>
  <c r="F80" i="1"/>
  <c r="H78" i="1"/>
  <c r="F78" i="1"/>
  <c r="H76" i="1"/>
  <c r="F76" i="1"/>
  <c r="F75" i="1"/>
  <c r="H73" i="1"/>
  <c r="F73" i="1"/>
  <c r="H72" i="1"/>
  <c r="I72" i="1" s="1"/>
  <c r="F72" i="1"/>
  <c r="H71" i="1"/>
  <c r="F71" i="1"/>
  <c r="H69" i="1"/>
  <c r="F69" i="1"/>
  <c r="H68" i="1"/>
  <c r="F68" i="1"/>
  <c r="H67" i="1"/>
  <c r="I67" i="1" s="1"/>
  <c r="F67" i="1"/>
  <c r="H66" i="1"/>
  <c r="F66" i="1"/>
  <c r="H65" i="1"/>
  <c r="I65" i="1" s="1"/>
  <c r="F65" i="1"/>
  <c r="H64" i="1"/>
  <c r="F64" i="1"/>
  <c r="H63" i="1"/>
  <c r="F63" i="1"/>
  <c r="H62" i="1"/>
  <c r="F62" i="1"/>
  <c r="I62" i="1" s="1"/>
  <c r="H61" i="1"/>
  <c r="F61" i="1"/>
  <c r="H60" i="1"/>
  <c r="F60" i="1"/>
  <c r="H59" i="1"/>
  <c r="F59" i="1"/>
  <c r="H58" i="1"/>
  <c r="F58" i="1"/>
  <c r="H57" i="1"/>
  <c r="F57" i="1"/>
  <c r="H56" i="1"/>
  <c r="F56" i="1"/>
  <c r="I56" i="1" s="1"/>
  <c r="H55" i="1"/>
  <c r="F55" i="1"/>
  <c r="H54" i="1"/>
  <c r="F54" i="1"/>
  <c r="I54" i="1" s="1"/>
  <c r="H52" i="1"/>
  <c r="F52" i="1"/>
  <c r="H51" i="1"/>
  <c r="F51" i="1"/>
  <c r="H49" i="1"/>
  <c r="F49" i="1"/>
  <c r="H47" i="1"/>
  <c r="F47" i="1"/>
  <c r="I47" i="1" s="1"/>
  <c r="H44" i="1"/>
  <c r="F44" i="1"/>
  <c r="H43" i="1"/>
  <c r="F43" i="1"/>
  <c r="H42" i="1"/>
  <c r="F42" i="1"/>
  <c r="I42" i="1" s="1"/>
  <c r="H40" i="1"/>
  <c r="F40" i="1"/>
  <c r="I38" i="1"/>
  <c r="H37" i="1"/>
  <c r="F37" i="1"/>
  <c r="H36" i="1"/>
  <c r="F36" i="1"/>
  <c r="H35" i="1"/>
  <c r="F35" i="1"/>
  <c r="I35" i="1" s="1"/>
  <c r="H33" i="1"/>
  <c r="F33" i="1"/>
  <c r="H32" i="1"/>
  <c r="F32" i="1"/>
  <c r="H31" i="1"/>
  <c r="F31" i="1"/>
  <c r="H30" i="1"/>
  <c r="F30" i="1"/>
  <c r="H29" i="1"/>
  <c r="F29" i="1"/>
  <c r="H28" i="1"/>
  <c r="F28" i="1"/>
  <c r="H26" i="1"/>
  <c r="F26" i="1"/>
  <c r="H25" i="1"/>
  <c r="F25" i="1"/>
  <c r="H24" i="1"/>
  <c r="I24" i="1" s="1"/>
  <c r="F24" i="1"/>
  <c r="H23" i="1"/>
  <c r="F23" i="1"/>
  <c r="I23" i="1" s="1"/>
  <c r="H20" i="1"/>
  <c r="F20" i="1"/>
  <c r="H19" i="1"/>
  <c r="F19" i="1"/>
  <c r="H18" i="1"/>
  <c r="F18" i="1"/>
  <c r="H16" i="1"/>
  <c r="F16" i="1"/>
  <c r="H15" i="1"/>
  <c r="I15" i="1" s="1"/>
  <c r="F15" i="1"/>
  <c r="H14" i="1"/>
  <c r="F14" i="1"/>
  <c r="H11" i="1"/>
  <c r="F11" i="1"/>
  <c r="H10" i="1"/>
  <c r="F10" i="1"/>
  <c r="H9" i="1"/>
  <c r="I9" i="1" s="1"/>
  <c r="F9" i="1"/>
  <c r="I87" i="1" l="1"/>
  <c r="I69" i="1"/>
  <c r="H106" i="1"/>
  <c r="F106" i="1"/>
  <c r="I102" i="1"/>
  <c r="I100" i="1"/>
  <c r="I99" i="1"/>
  <c r="I96" i="1"/>
  <c r="I95" i="1"/>
  <c r="I51" i="1"/>
  <c r="I49" i="1"/>
  <c r="I105" i="1"/>
  <c r="I104" i="1"/>
  <c r="I103" i="1"/>
  <c r="I91" i="1"/>
  <c r="I88" i="1"/>
  <c r="I86" i="1"/>
  <c r="I82" i="1"/>
  <c r="I76" i="1"/>
  <c r="I80" i="1"/>
  <c r="I78" i="1"/>
  <c r="I74" i="1"/>
  <c r="I73" i="1"/>
  <c r="I71" i="1"/>
  <c r="I68" i="1"/>
  <c r="I66" i="1"/>
  <c r="I64" i="1"/>
  <c r="I60" i="1"/>
  <c r="I59" i="1"/>
  <c r="I57" i="1"/>
  <c r="I52" i="1"/>
  <c r="I46" i="1"/>
  <c r="I45" i="1"/>
  <c r="I44" i="1"/>
  <c r="I39" i="1"/>
  <c r="I37" i="1"/>
  <c r="I36" i="1"/>
  <c r="I29" i="1"/>
  <c r="I28" i="1"/>
  <c r="I26" i="1"/>
  <c r="I25" i="1"/>
  <c r="I20" i="1"/>
  <c r="I10" i="1"/>
  <c r="I22" i="1"/>
  <c r="I19" i="1"/>
  <c r="I18" i="1"/>
  <c r="I16" i="1"/>
  <c r="I14" i="1"/>
  <c r="I30" i="1"/>
  <c r="I32" i="1"/>
  <c r="I40" i="1"/>
  <c r="I43" i="1"/>
  <c r="I58" i="1"/>
  <c r="I61" i="1"/>
  <c r="I63" i="1"/>
  <c r="I94" i="1"/>
  <c r="I11" i="1"/>
  <c r="I31" i="1"/>
  <c r="I33" i="1"/>
  <c r="I55" i="1"/>
  <c r="I92" i="1"/>
  <c r="I106" i="1" l="1"/>
  <c r="I107" i="1" s="1"/>
  <c r="I108" i="1" s="1"/>
</calcChain>
</file>

<file path=xl/sharedStrings.xml><?xml version="1.0" encoding="utf-8"?>
<sst xmlns="http://schemas.openxmlformats.org/spreadsheetml/2006/main" count="218" uniqueCount="111">
  <si>
    <t>S.NO.</t>
  </si>
  <si>
    <t>DESCRIPTION</t>
  </si>
  <si>
    <t>UNIT</t>
  </si>
  <si>
    <t>QTY</t>
  </si>
  <si>
    <t>MATERIAL</t>
  </si>
  <si>
    <t>LABOUR</t>
  </si>
  <si>
    <t>TOTAL</t>
  </si>
  <si>
    <t>RATE</t>
  </si>
  <si>
    <t>AMOUNT</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</si>
  <si>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</si>
  <si>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</si>
  <si>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</si>
  <si>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</si>
  <si>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</si>
  <si>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</si>
  <si>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</si>
  <si>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</si>
  <si>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</si>
  <si>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</si>
  <si>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</si>
  <si>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</si>
  <si>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</si>
  <si>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</si>
  <si>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</si>
  <si>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</si>
  <si>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</si>
  <si>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</si>
  <si>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</si>
  <si>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</si>
  <si>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</si>
  <si>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</si>
  <si>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</si>
  <si>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</si>
  <si>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</si>
  <si>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</si>
  <si>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</si>
  <si>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</si>
  <si>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</si>
  <si>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</si>
  <si>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</si>
  <si>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</si>
  <si>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</si>
  <si>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</si>
  <si>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</si>
  <si>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</si>
  <si>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</si>
  <si>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</si>
  <si>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</si>
  <si>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</si>
  <si>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</si>
  <si>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</si>
  <si>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</si>
  <si>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</si>
  <si>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</si>
  <si>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</si>
  <si>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</si>
  <si>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</si>
  <si>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</si>
  <si>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</si>
  <si>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</si>
  <si>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</si>
  <si>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</si>
  <si>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</si>
  <si>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</si>
  <si>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</si>
  <si>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</si>
  <si>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</si>
  <si>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</si>
  <si>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r>
      <rPr>
        <sz val="12"/>
        <rFont val="Calibri"/>
        <family val="2"/>
        <scheme val="minor"/>
      </rPr>
      <t>Supply  &amp;  installation  of  aluminum  fabricated  powder  coated  Fresh  &amp; Exhaust  Air  louvers  including  supply  of  wooden  frame,  rain  protection sheet  bird  mesh  etc  complete  in  all  respects  ready  to  operate  as  per
specification, drawings and as per instruction of Consultant.</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</si>
  <si>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</si>
  <si>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</si>
  <si>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</si>
  <si>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</si>
  <si>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</si>
  <si>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</si>
  <si>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</si>
  <si>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</si>
  <si>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</si>
  <si>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</si>
  <si>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</si>
  <si>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</si>
  <si>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</si>
  <si>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</si>
  <si>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</si>
  <si>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</si>
  <si>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</si>
  <si>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</si>
  <si>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</si>
  <si>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</si>
  <si>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</si>
  <si>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</si>
  <si>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</si>
  <si>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</si>
  <si>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</si>
  <si>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</si>
  <si>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</si>
  <si>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</si>
  <si>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</si>
  <si>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</si>
  <si>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</si>
  <si>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</si>
  <si>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</si>
  <si>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</si>
  <si>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</si>
  <si>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</si>
  <si>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</si>
  <si>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</si>
  <si>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Total Cost of after discount.</t>
  </si>
  <si>
    <t>Discount 10%</t>
  </si>
  <si>
    <t>8% SRB</t>
  </si>
  <si>
    <t>7%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</si>
</sst>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2" x14ac:knownFonts="1">
    <font>
      <sz val="10"/>
      <color rgb="FF000000"/>
      <name val="Times New Roman"/>
      <charset val="204"/>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5">
    <xf numFmtId="0" fontId="0" fillId="0" borderId="0" xfId="0" applyAlignment="1">
      <alignment horizontal="left" vertical="top"/>
    </xf>
    <xf numFmtId="0" fontId="3" fillId="0" borderId="0" xfId="0" applyFont="1" applyAlignment="1">
      <alignment horizontal="left" vertical="top"/>
    </xf>
    <xf numFmtId="0" fontId="4" fillId="0" borderId="1" xfId="0" applyFont="1" applyBorder="1" applyAlignment="1">
      <alignment horizontal="center" vertical="center" wrapText="1"/>
    </xf>
    <xf numFmtId="1" fontId="3" fillId="0" borderId="1" xfId="0" applyNumberFormat="1" applyFont="1" applyBorder="1" applyAlignment="1">
      <alignment horizontal="center" vertical="center" shrinkToFit="1"/>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0" xfId="0" applyFont="1" applyAlignment="1">
      <alignment horizontal="left" vertical="top"/>
    </xf>
    <xf numFmtId="165" fontId="3" fillId="0" borderId="1" xfId="1" applyNumberFormat="1" applyFont="1" applyBorder="1" applyAlignment="1">
      <alignment horizontal="right" vertical="center" wrapText="1"/>
    </xf>
    <xf numFmtId="165" fontId="3" fillId="0" borderId="1" xfId="1" applyNumberFormat="1" applyFont="1" applyBorder="1" applyAlignment="1">
      <alignment vertical="center" wrapText="1"/>
    </xf>
    <xf numFmtId="0" fontId="3" fillId="0" borderId="1" xfId="0" applyFont="1" applyBorder="1" applyAlignment="1">
      <alignment vertical="center" wrapText="1"/>
    </xf>
    <xf numFmtId="3" fontId="3" fillId="0" borderId="1" xfId="0" applyNumberFormat="1" applyFont="1" applyBorder="1" applyAlignment="1">
      <alignment horizontal="center" vertical="center" shrinkToFit="1"/>
    </xf>
    <xf numFmtId="165" fontId="8" fillId="0" borderId="1" xfId="1" applyNumberFormat="1" applyFont="1" applyBorder="1" applyAlignment="1">
      <alignment horizontal="right" vertical="center" wrapText="1"/>
    </xf>
    <xf numFmtId="0" fontId="3" fillId="0" borderId="1" xfId="0" applyFont="1" applyBorder="1" applyAlignment="1">
      <alignment horizontal="center" vertical="center" wrapText="1"/>
    </xf>
    <xf numFmtId="0" fontId="3" fillId="0" borderId="0" xfId="0" applyFont="1" applyAlignment="1">
      <alignment horizontal="center" vertical="top"/>
    </xf>
    <xf numFmtId="0" fontId="4" fillId="0" borderId="1" xfId="0" applyFont="1" applyBorder="1" applyAlignment="1">
      <alignment horizontal="left" vertical="center" wrapText="1"/>
    </xf>
    <xf numFmtId="0" fontId="3" fillId="0" borderId="0" xfId="0" applyFont="1" applyAlignment="1">
      <alignment horizontal="left" vertical="center"/>
    </xf>
    <xf numFmtId="0" fontId="3" fillId="0" borderId="1" xfId="0" applyFont="1" applyBorder="1" applyAlignment="1">
      <alignment horizontal="left" vertical="center" wrapText="1"/>
    </xf>
    <xf numFmtId="164" fontId="3" fillId="0" borderId="1" xfId="0" applyNumberFormat="1" applyFont="1" applyBorder="1" applyAlignment="1">
      <alignment horizontal="center" vertical="center" shrinkToFit="1"/>
    </xf>
    <xf numFmtId="2" fontId="3" fillId="0" borderId="1" xfId="0" applyNumberFormat="1" applyFont="1" applyBorder="1" applyAlignment="1">
      <alignment horizontal="center" vertical="center" shrinkToFit="1"/>
    </xf>
    <xf numFmtId="0" fontId="10" fillId="0" borderId="0" xfId="0" applyFont="1" applyAlignment="1">
      <alignment horizontal="left" vertical="top"/>
    </xf>
    <xf numFmtId="0" fontId="10" fillId="0" borderId="0" xfId="0" applyFont="1" applyAlignment="1">
      <alignment horizontal="center" vertical="center" wrapText="1"/>
    </xf>
    <xf numFmtId="0" fontId="10" fillId="0" borderId="0" xfId="0" applyFont="1" applyAlignment="1">
      <alignment horizontal="left" vertical="center" wrapText="1"/>
    </xf>
    <xf numFmtId="0" fontId="11" fillId="0" borderId="0" xfId="0" applyFont="1" applyAlignment="1">
      <alignment horizontal="right" vertical="top" wrapText="1"/>
    </xf>
    <xf numFmtId="0" fontId="6" fillId="0" borderId="1" xfId="0" applyFont="1" applyBorder="1" applyAlignment="1">
      <alignment vertical="center" wrapText="1"/>
    </xf>
    <xf numFmtId="165" fontId="3" fillId="0" borderId="0" xfId="0" applyNumberFormat="1" applyFont="1" applyAlignment="1">
      <alignment horizontal="left" vertical="top"/>
    </xf>
    <xf numFmtId="15" fontId="11" fillId="0" borderId="0" xfId="0" applyNumberFormat="1" applyFont="1" applyAlignment="1">
      <alignment horizontal="right" vertical="top" wrapText="1"/>
    </xf>
    <xf numFmtId="165" fontId="3" fillId="0" borderId="0" xfId="0" applyNumberFormat="1" applyFont="1" applyAlignment="1">
      <alignment horizontal="left"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9" fillId="0" borderId="0" xfId="0" applyFont="1" applyAlignment="1">
      <alignment horizontal="left" vertical="top" wrapText="1"/>
    </xf>
    <xf numFmtId="0" fontId="11" fillId="0" borderId="0" xfId="0" applyFont="1" applyAlignment="1">
      <alignment horizontal="left" vertical="top" wrapText="1"/>
    </xf>
    <xf numFmtId="0" fontId="6" fillId="0" borderId="1" xfId="0" applyFont="1" applyBorder="1" applyAlignment="1">
      <alignment horizontal="center" vertical="center" wrapText="1"/>
    </xf>
    <xf numFmtId="0" fontId="11" fillId="0" borderId="2" xfId="0" applyFont="1" applyBorder="1" applyAlignment="1">
      <alignment horizontal="left" vertical="top" wrapText="1"/>
    </xf>
    <xf numFmtId="165" fontId="7" fillId="0" borderId="0" xfId="1" applyNumberFormat="1" applyFont="1" applyAlignment="1">
      <alignment horizontal="left"/>
    </xf>
    <xf numFmtId="165" fontId="3" fillId="0" borderId="0" xfId="1" applyNumberFormat="1" applyFont="1" applyAlignment="1">
      <alignment horizontal="lef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6"/>
  <sheetViews>
    <sheetView tabSelected="1" topLeftCell="A97" zoomScaleNormal="100" workbookViewId="0">
      <selection activeCell="E106" sqref="E106"/>
    </sheetView>
  </sheetViews>
  <sheetFormatPr defaultRowHeight="15.75" x14ac:dyDescent="0.2"/>
  <cols>
    <col min="1" max="1" width="9.83203125" style="13" bestFit="1" customWidth="1"/>
    <col min="2" max="2" width="79.5" style="1" customWidth="1"/>
    <col min="3" max="3" width="8.5" style="4" customWidth="1"/>
    <col min="4" max="4" width="8.5" style="4" bestFit="1" customWidth="1"/>
    <col min="5" max="5" width="12.83203125" style="1" customWidth="1"/>
    <col min="6" max="6" width="17.5" style="1" customWidth="1"/>
    <col min="7" max="7" width="12.83203125" style="1" customWidth="1"/>
    <col min="8" max="8" width="16.83203125" style="1" customWidth="1"/>
    <col min="9" max="9" width="22" style="1" customWidth="1"/>
    <col min="10" max="10" width="9.33203125" style="1"/>
    <col min="11" max="11" width="11.6640625" style="1" customWidth="1"/>
    <col min="12" max="12" width="23.1640625" style="1" bestFit="1" customWidth="1"/>
    <col min="13" max="16384" width="9.33203125" style="1"/>
  </cols>
  <sheetData>
    <row r="1" spans="1:9" s="19" customFormat="1" ht="21" x14ac:dyDescent="0.2">
      <c r="A1" s="29" t="s">
        <v>10</v>
      </c>
      <c r="B1" s="29"/>
      <c r="C1" s="29"/>
      <c r="D1" s="29"/>
      <c r="E1" s="29"/>
      <c r="F1" s="29"/>
      <c r="G1" s="29"/>
      <c r="H1" s="29"/>
      <c r="I1" s="29"/>
    </row>
    <row r="2" spans="1:9" s="19" customFormat="1" ht="21" x14ac:dyDescent="0.2">
      <c r="A2" s="30" t="s">
        <v>13</v>
      </c>
      <c r="B2" s="30"/>
      <c r="C2" s="30"/>
      <c r="D2" s="30"/>
      <c r="E2" s="30"/>
      <c r="F2" s="30"/>
      <c r="G2" s="30"/>
      <c r="H2" s="30"/>
      <c r="I2" s="30"/>
    </row>
    <row r="3" spans="1:9" s="19" customFormat="1" ht="21" x14ac:dyDescent="0.2">
      <c r="A3" s="29" t="s">
        <v>11</v>
      </c>
      <c r="B3" s="29"/>
      <c r="C3" s="20"/>
      <c r="D3" s="20"/>
      <c r="E3" s="21"/>
      <c r="F3" s="21"/>
      <c r="G3" s="21"/>
      <c r="H3" s="21"/>
      <c r="I3" s="25">
        <v>44999</v>
      </c>
    </row>
    <row r="4" spans="1:9" s="19" customFormat="1" ht="21" x14ac:dyDescent="0.2">
      <c r="A4" s="32" t="s">
        <v>14</v>
      </c>
      <c r="B4" s="32"/>
      <c r="C4" s="20"/>
      <c r="D4" s="20"/>
      <c r="E4" s="21"/>
      <c r="F4" s="21"/>
      <c r="G4" s="21"/>
      <c r="H4" s="21"/>
      <c r="I4" s="22"/>
    </row>
    <row r="5" spans="1:9" s="6" customFormat="1" ht="17.25" customHeight="1" x14ac:dyDescent="0.2">
      <c r="A5" s="31" t="s">
        <v>0</v>
      </c>
      <c r="B5" s="31" t="s">
        <v>1</v>
      </c>
      <c r="C5" s="31" t="s">
        <v>2</v>
      </c>
      <c r="D5" s="31" t="s">
        <v>3</v>
      </c>
      <c r="E5" s="31" t="s">
        <v>4</v>
      </c>
      <c r="F5" s="31"/>
      <c r="G5" s="31" t="s">
        <v>5</v>
      </c>
      <c r="H5" s="31"/>
      <c r="I5" s="5" t="s">
        <v>6</v>
      </c>
    </row>
    <row r="6" spans="1:9" s="6" customFormat="1" ht="17.25" customHeight="1" x14ac:dyDescent="0.2">
      <c r="A6" s="31"/>
      <c r="B6" s="31"/>
      <c r="C6" s="31"/>
      <c r="D6" s="31"/>
      <c r="E6" s="5" t="s">
        <v>7</v>
      </c>
      <c r="F6" s="5" t="s">
        <v>8</v>
      </c>
      <c r="G6" s="5" t="s">
        <v>7</v>
      </c>
      <c r="H6" s="5" t="s">
        <v>8</v>
      </c>
      <c r="I6" s="5" t="s">
        <v>9</v>
      </c>
    </row>
    <row r="7" spans="1:9" s="15" customFormat="1" ht="31.5" x14ac:dyDescent="0.2">
      <c r="A7" s="12"/>
      <c r="B7" s="14" t="s">
        <v>15</v>
      </c>
      <c r="C7" s="2"/>
      <c r="D7" s="3"/>
      <c r="E7" s="9"/>
      <c r="F7" s="9"/>
      <c r="G7" s="9"/>
      <c r="H7" s="9"/>
      <c r="I7" s="9"/>
    </row>
    <row r="8" spans="1:9" s="15" customFormat="1" ht="157.5" x14ac:dyDescent="0.2">
      <c r="A8" s="3">
        <v>1</v>
      </c>
      <c r="B8" s="16" t="s">
        <v>16</v>
      </c>
      <c r="C8" s="2"/>
      <c r="D8" s="3"/>
      <c r="E8" s="9"/>
      <c r="F8" s="9"/>
      <c r="G8" s="9"/>
      <c r="H8" s="9"/>
      <c r="I8" s="9"/>
    </row>
    <row r="9" spans="1:9" s="15" customFormat="1" x14ac:dyDescent="0.2">
      <c r="A9" s="17">
        <v>1.1000000000000001</v>
      </c>
      <c r="B9" s="14" t="s">
        <v>17</v>
      </c>
      <c r="C9" s="2" t="s">
        <v>18</v>
      </c>
      <c r="D9" s="3">
        <v>1</v>
      </c>
      <c r="E9" s="7">
        <v>55000</v>
      </c>
      <c r="F9" s="7">
        <f>E9*D9</f>
        <v>55000</v>
      </c>
      <c r="G9" s="7">
        <v>40000</v>
      </c>
      <c r="H9" s="7">
        <f>G9*D9</f>
        <v>40000</v>
      </c>
      <c r="I9" s="7">
        <f>H9+F9</f>
        <v>95000</v>
      </c>
    </row>
    <row r="10" spans="1:9" s="15" customFormat="1" x14ac:dyDescent="0.2">
      <c r="A10" s="17">
        <v>1.2</v>
      </c>
      <c r="B10" s="14" t="s">
        <v>19</v>
      </c>
      <c r="C10" s="2" t="s">
        <v>18</v>
      </c>
      <c r="D10" s="3">
        <v>1</v>
      </c>
      <c r="E10" s="7">
        <v>60000</v>
      </c>
      <c r="F10" s="7">
        <f t="shared" ref="F10:F11" si="0">E10*D10</f>
        <v>60000</v>
      </c>
      <c r="G10" s="7">
        <v>45000</v>
      </c>
      <c r="H10" s="7">
        <f t="shared" ref="H10:H11" si="1">G10*D10</f>
        <v>45000</v>
      </c>
      <c r="I10" s="7">
        <f t="shared" ref="I10:I11" si="2">H10+F10</f>
        <v>105000</v>
      </c>
    </row>
    <row r="11" spans="1:9" s="15" customFormat="1" x14ac:dyDescent="0.2">
      <c r="A11" s="17">
        <v>1.3</v>
      </c>
      <c r="B11" s="14" t="s">
        <v>20</v>
      </c>
      <c r="C11" s="2" t="s">
        <v>21</v>
      </c>
      <c r="D11" s="3">
        <v>5</v>
      </c>
      <c r="E11" s="7">
        <v>65000</v>
      </c>
      <c r="F11" s="7">
        <f t="shared" si="0"/>
        <v>325000</v>
      </c>
      <c r="G11" s="7">
        <v>50000</v>
      </c>
      <c r="H11" s="7">
        <f t="shared" si="1"/>
        <v>250000</v>
      </c>
      <c r="I11" s="7">
        <f t="shared" si="2"/>
        <v>575000</v>
      </c>
    </row>
    <row r="12" spans="1:9" s="15" customFormat="1" ht="63" x14ac:dyDescent="0.2">
      <c r="A12" s="3">
        <v>2</v>
      </c>
      <c r="B12" s="14" t="s">
        <v>22</v>
      </c>
      <c r="C12" s="2"/>
      <c r="D12" s="3"/>
      <c r="E12" s="9"/>
      <c r="F12" s="9"/>
      <c r="G12" s="9"/>
      <c r="H12" s="9"/>
      <c r="I12" s="9"/>
    </row>
    <row r="13" spans="1:9" s="15" customFormat="1" x14ac:dyDescent="0.2">
      <c r="A13" s="17">
        <v>2.1</v>
      </c>
      <c r="B13" s="14" t="s">
        <v>23</v>
      </c>
      <c r="C13" s="2"/>
      <c r="D13" s="3"/>
      <c r="E13" s="9"/>
      <c r="F13" s="9"/>
      <c r="G13" s="9"/>
      <c r="H13" s="9"/>
      <c r="I13" s="9"/>
    </row>
    <row r="14" spans="1:9" s="15" customFormat="1" x14ac:dyDescent="0.2">
      <c r="A14" s="2" t="s">
        <v>24</v>
      </c>
      <c r="B14" s="14" t="s">
        <v>25</v>
      </c>
      <c r="C14" s="2" t="s">
        <v>21</v>
      </c>
      <c r="D14" s="3">
        <v>4</v>
      </c>
      <c r="E14" s="7">
        <v>15450</v>
      </c>
      <c r="F14" s="7">
        <f t="shared" ref="F14:F16" si="3">E14*D14</f>
        <v>61800</v>
      </c>
      <c r="G14" s="7">
        <v>4000</v>
      </c>
      <c r="H14" s="7">
        <f t="shared" ref="H14:H16" si="4">G14*D14</f>
        <v>16000</v>
      </c>
      <c r="I14" s="7">
        <f t="shared" ref="I14:I16" si="5">H14+F14</f>
        <v>77800</v>
      </c>
    </row>
    <row r="15" spans="1:9" s="15" customFormat="1" x14ac:dyDescent="0.2">
      <c r="A15" s="2" t="s">
        <v>26</v>
      </c>
      <c r="B15" s="14" t="s">
        <v>27</v>
      </c>
      <c r="C15" s="2" t="s">
        <v>21</v>
      </c>
      <c r="D15" s="3">
        <v>4</v>
      </c>
      <c r="E15" s="7">
        <v>18375</v>
      </c>
      <c r="F15" s="7">
        <f t="shared" si="3"/>
        <v>73500</v>
      </c>
      <c r="G15" s="7">
        <v>4000</v>
      </c>
      <c r="H15" s="7">
        <f t="shared" si="4"/>
        <v>16000</v>
      </c>
      <c r="I15" s="7">
        <f t="shared" si="5"/>
        <v>89500</v>
      </c>
    </row>
    <row r="16" spans="1:9" s="15" customFormat="1" x14ac:dyDescent="0.2">
      <c r="A16" s="2" t="s">
        <v>28</v>
      </c>
      <c r="B16" s="14" t="s">
        <v>29</v>
      </c>
      <c r="C16" s="2" t="s">
        <v>21</v>
      </c>
      <c r="D16" s="3">
        <v>20</v>
      </c>
      <c r="E16" s="7">
        <v>32500</v>
      </c>
      <c r="F16" s="7">
        <f t="shared" si="3"/>
        <v>650000</v>
      </c>
      <c r="G16" s="7">
        <v>5000</v>
      </c>
      <c r="H16" s="7">
        <f t="shared" si="4"/>
        <v>100000</v>
      </c>
      <c r="I16" s="7">
        <f t="shared" si="5"/>
        <v>750000</v>
      </c>
    </row>
    <row r="17" spans="1:9" s="15" customFormat="1" x14ac:dyDescent="0.2">
      <c r="A17" s="17">
        <v>2.2000000000000002</v>
      </c>
      <c r="B17" s="14" t="s">
        <v>30</v>
      </c>
      <c r="C17" s="2"/>
      <c r="D17" s="3"/>
      <c r="E17" s="9"/>
      <c r="F17" s="9"/>
      <c r="G17" s="9"/>
      <c r="H17" s="9"/>
      <c r="I17" s="9"/>
    </row>
    <row r="18" spans="1:9" s="15" customFormat="1" x14ac:dyDescent="0.2">
      <c r="A18" s="2" t="s">
        <v>24</v>
      </c>
      <c r="B18" s="14" t="s">
        <v>31</v>
      </c>
      <c r="C18" s="2" t="s">
        <v>18</v>
      </c>
      <c r="D18" s="3">
        <v>1</v>
      </c>
      <c r="E18" s="7">
        <v>30420</v>
      </c>
      <c r="F18" s="7">
        <f t="shared" ref="F18:F20" si="6">E18*D18</f>
        <v>30420</v>
      </c>
      <c r="G18" s="7">
        <v>4000</v>
      </c>
      <c r="H18" s="7">
        <f t="shared" ref="H18:H20" si="7">G18*D18</f>
        <v>4000</v>
      </c>
      <c r="I18" s="7">
        <f t="shared" ref="I18:I20" si="8">H18+F18</f>
        <v>34420</v>
      </c>
    </row>
    <row r="19" spans="1:9" s="15" customFormat="1" x14ac:dyDescent="0.2">
      <c r="A19" s="2" t="s">
        <v>26</v>
      </c>
      <c r="B19" s="14" t="s">
        <v>32</v>
      </c>
      <c r="C19" s="2" t="s">
        <v>18</v>
      </c>
      <c r="D19" s="3">
        <v>1</v>
      </c>
      <c r="E19" s="7">
        <v>40950</v>
      </c>
      <c r="F19" s="7">
        <f t="shared" si="6"/>
        <v>40950</v>
      </c>
      <c r="G19" s="7">
        <v>4000</v>
      </c>
      <c r="H19" s="7">
        <f t="shared" si="7"/>
        <v>4000</v>
      </c>
      <c r="I19" s="7">
        <f t="shared" si="8"/>
        <v>44950</v>
      </c>
    </row>
    <row r="20" spans="1:9" s="15" customFormat="1" x14ac:dyDescent="0.2">
      <c r="A20" s="2" t="s">
        <v>28</v>
      </c>
      <c r="B20" s="14" t="s">
        <v>33</v>
      </c>
      <c r="C20" s="2" t="s">
        <v>21</v>
      </c>
      <c r="D20" s="3">
        <v>5</v>
      </c>
      <c r="E20" s="7">
        <v>58500</v>
      </c>
      <c r="F20" s="7">
        <f t="shared" si="6"/>
        <v>292500</v>
      </c>
      <c r="G20" s="7">
        <v>5000</v>
      </c>
      <c r="H20" s="7">
        <f t="shared" si="7"/>
        <v>25000</v>
      </c>
      <c r="I20" s="7">
        <f t="shared" si="8"/>
        <v>317500</v>
      </c>
    </row>
    <row r="21" spans="1:9" s="15" customFormat="1" x14ac:dyDescent="0.2">
      <c r="A21" s="17">
        <v>2.2999999999999998</v>
      </c>
      <c r="B21" s="14" t="s">
        <v>34</v>
      </c>
      <c r="C21" s="2"/>
      <c r="D21" s="3"/>
      <c r="E21" s="9"/>
      <c r="F21" s="9"/>
      <c r="G21" s="9"/>
      <c r="H21" s="9"/>
      <c r="I21" s="9"/>
    </row>
    <row r="22" spans="1:9" s="15" customFormat="1" x14ac:dyDescent="0.2">
      <c r="A22" s="2" t="s">
        <v>24</v>
      </c>
      <c r="B22" s="14" t="s">
        <v>31</v>
      </c>
      <c r="C22" s="2" t="s">
        <v>18</v>
      </c>
      <c r="D22" s="3">
        <v>1</v>
      </c>
      <c r="E22" s="7">
        <v>80400</v>
      </c>
      <c r="F22" s="7">
        <f t="shared" ref="F22" si="9">E22*D22</f>
        <v>80400</v>
      </c>
      <c r="G22" s="7">
        <v>4000</v>
      </c>
      <c r="H22" s="7">
        <f t="shared" ref="H22" si="10">G22*D22</f>
        <v>4000</v>
      </c>
      <c r="I22" s="7">
        <f t="shared" ref="I22" si="11">H22+F22</f>
        <v>84400</v>
      </c>
    </row>
    <row r="23" spans="1:9" s="15" customFormat="1" x14ac:dyDescent="0.2">
      <c r="A23" s="2" t="s">
        <v>26</v>
      </c>
      <c r="B23" s="14" t="s">
        <v>32</v>
      </c>
      <c r="C23" s="2" t="s">
        <v>18</v>
      </c>
      <c r="D23" s="3">
        <v>1</v>
      </c>
      <c r="E23" s="7">
        <v>109500</v>
      </c>
      <c r="F23" s="7">
        <f t="shared" ref="F23:F24" si="12">E23*D23</f>
        <v>109500</v>
      </c>
      <c r="G23" s="7">
        <v>4000</v>
      </c>
      <c r="H23" s="7">
        <f t="shared" ref="H23:H24" si="13">G23*D23</f>
        <v>4000</v>
      </c>
      <c r="I23" s="7">
        <f t="shared" ref="I23:I24" si="14">H23+F23</f>
        <v>113500</v>
      </c>
    </row>
    <row r="24" spans="1:9" s="15" customFormat="1" x14ac:dyDescent="0.2">
      <c r="A24" s="2" t="s">
        <v>28</v>
      </c>
      <c r="B24" s="14" t="s">
        <v>33</v>
      </c>
      <c r="C24" s="2" t="s">
        <v>21</v>
      </c>
      <c r="D24" s="3">
        <v>5</v>
      </c>
      <c r="E24" s="7">
        <v>131000</v>
      </c>
      <c r="F24" s="7">
        <f t="shared" si="12"/>
        <v>655000</v>
      </c>
      <c r="G24" s="7">
        <v>5000</v>
      </c>
      <c r="H24" s="7">
        <f t="shared" si="13"/>
        <v>25000</v>
      </c>
      <c r="I24" s="7">
        <f t="shared" si="14"/>
        <v>680000</v>
      </c>
    </row>
    <row r="25" spans="1:9" s="15" customFormat="1" x14ac:dyDescent="0.2">
      <c r="A25" s="17">
        <v>2.4</v>
      </c>
      <c r="B25" s="14" t="s">
        <v>35</v>
      </c>
      <c r="C25" s="2" t="s">
        <v>21</v>
      </c>
      <c r="D25" s="3">
        <v>14</v>
      </c>
      <c r="E25" s="7">
        <v>12000</v>
      </c>
      <c r="F25" s="7">
        <f>E25*D25</f>
        <v>168000</v>
      </c>
      <c r="G25" s="7">
        <v>1000</v>
      </c>
      <c r="H25" s="7">
        <f>G25*D25</f>
        <v>14000</v>
      </c>
      <c r="I25" s="7">
        <f>H25+F25</f>
        <v>182000</v>
      </c>
    </row>
    <row r="26" spans="1:9" s="15" customFormat="1" ht="47.25" x14ac:dyDescent="0.2">
      <c r="A26" s="17">
        <v>2.5</v>
      </c>
      <c r="B26" s="16" t="s">
        <v>36</v>
      </c>
      <c r="C26" s="2" t="s">
        <v>21</v>
      </c>
      <c r="D26" s="3">
        <v>14</v>
      </c>
      <c r="E26" s="7">
        <v>11000</v>
      </c>
      <c r="F26" s="7">
        <f>E26*D26</f>
        <v>154000</v>
      </c>
      <c r="G26" s="7">
        <v>1000</v>
      </c>
      <c r="H26" s="7">
        <f>G26*D26</f>
        <v>14000</v>
      </c>
      <c r="I26" s="7">
        <f>H26+F26</f>
        <v>168000</v>
      </c>
    </row>
    <row r="27" spans="1:9" s="15" customFormat="1" x14ac:dyDescent="0.2">
      <c r="A27" s="17">
        <v>2.6</v>
      </c>
      <c r="B27" s="14" t="s">
        <v>37</v>
      </c>
      <c r="C27" s="2"/>
      <c r="D27" s="3"/>
      <c r="E27" s="9"/>
      <c r="F27" s="9"/>
      <c r="G27" s="9"/>
      <c r="H27" s="9"/>
      <c r="I27" s="9"/>
    </row>
    <row r="28" spans="1:9" s="15" customFormat="1" x14ac:dyDescent="0.2">
      <c r="A28" s="2" t="s">
        <v>24</v>
      </c>
      <c r="B28" s="14" t="s">
        <v>38</v>
      </c>
      <c r="C28" s="2" t="s">
        <v>18</v>
      </c>
      <c r="D28" s="3">
        <v>1</v>
      </c>
      <c r="E28" s="7">
        <v>87000</v>
      </c>
      <c r="F28" s="7">
        <f t="shared" ref="F28:F30" si="15">E28*D28</f>
        <v>87000</v>
      </c>
      <c r="G28" s="7">
        <v>3000</v>
      </c>
      <c r="H28" s="7">
        <f t="shared" ref="H28:H30" si="16">G28*D28</f>
        <v>3000</v>
      </c>
      <c r="I28" s="7">
        <f t="shared" ref="I28:I30" si="17">H28+F28</f>
        <v>90000</v>
      </c>
    </row>
    <row r="29" spans="1:9" s="15" customFormat="1" x14ac:dyDescent="0.2">
      <c r="A29" s="2" t="s">
        <v>26</v>
      </c>
      <c r="B29" s="14" t="s">
        <v>31</v>
      </c>
      <c r="C29" s="2" t="s">
        <v>18</v>
      </c>
      <c r="D29" s="3">
        <v>1</v>
      </c>
      <c r="E29" s="7">
        <v>165000</v>
      </c>
      <c r="F29" s="7">
        <f t="shared" si="15"/>
        <v>165000</v>
      </c>
      <c r="G29" s="7">
        <v>4000</v>
      </c>
      <c r="H29" s="7">
        <f t="shared" si="16"/>
        <v>4000</v>
      </c>
      <c r="I29" s="7">
        <f t="shared" si="17"/>
        <v>169000</v>
      </c>
    </row>
    <row r="30" spans="1:9" s="15" customFormat="1" x14ac:dyDescent="0.2">
      <c r="A30" s="2" t="s">
        <v>28</v>
      </c>
      <c r="B30" s="14" t="s">
        <v>32</v>
      </c>
      <c r="C30" s="2" t="s">
        <v>21</v>
      </c>
      <c r="D30" s="3">
        <v>5</v>
      </c>
      <c r="E30" s="7"/>
      <c r="F30" s="7">
        <f t="shared" si="15"/>
        <v>0</v>
      </c>
      <c r="G30" s="7">
        <v>5000</v>
      </c>
      <c r="H30" s="7">
        <f t="shared" si="16"/>
        <v>25000</v>
      </c>
      <c r="I30" s="7">
        <f t="shared" si="17"/>
        <v>25000</v>
      </c>
    </row>
    <row r="31" spans="1:9" s="15" customFormat="1" ht="47.25" x14ac:dyDescent="0.2">
      <c r="A31" s="17">
        <v>2.7</v>
      </c>
      <c r="B31" s="16" t="s">
        <v>39</v>
      </c>
      <c r="C31" s="2" t="s">
        <v>21</v>
      </c>
      <c r="D31" s="3">
        <v>7</v>
      </c>
      <c r="E31" s="7">
        <v>45000</v>
      </c>
      <c r="F31" s="7">
        <f>E31*D31</f>
        <v>315000</v>
      </c>
      <c r="G31" s="7">
        <v>5000</v>
      </c>
      <c r="H31" s="7">
        <f>G31*D31</f>
        <v>35000</v>
      </c>
      <c r="I31" s="7">
        <f>H31+F31</f>
        <v>350000</v>
      </c>
    </row>
    <row r="32" spans="1:9" s="15" customFormat="1" ht="31.5" x14ac:dyDescent="0.2">
      <c r="A32" s="17">
        <v>2.8</v>
      </c>
      <c r="B32" s="14" t="s">
        <v>40</v>
      </c>
      <c r="C32" s="2" t="s">
        <v>21</v>
      </c>
      <c r="D32" s="3">
        <v>7</v>
      </c>
      <c r="E32" s="7">
        <v>55000</v>
      </c>
      <c r="F32" s="7">
        <f>E32*D32</f>
        <v>385000</v>
      </c>
      <c r="G32" s="7">
        <v>5000</v>
      </c>
      <c r="H32" s="7">
        <f>G32*D32</f>
        <v>35000</v>
      </c>
      <c r="I32" s="7">
        <f>H32+F32</f>
        <v>420000</v>
      </c>
    </row>
    <row r="33" spans="1:9" s="15" customFormat="1" ht="31.5" x14ac:dyDescent="0.2">
      <c r="A33" s="17">
        <v>2.9</v>
      </c>
      <c r="B33" s="14" t="s">
        <v>41</v>
      </c>
      <c r="C33" s="2" t="s">
        <v>42</v>
      </c>
      <c r="D33" s="3">
        <v>7</v>
      </c>
      <c r="E33" s="7">
        <v>20000</v>
      </c>
      <c r="F33" s="7">
        <f>E33*D33</f>
        <v>140000</v>
      </c>
      <c r="G33" s="7">
        <v>5000</v>
      </c>
      <c r="H33" s="7">
        <f>G33*D33</f>
        <v>35000</v>
      </c>
      <c r="I33" s="7">
        <f>H33+F33</f>
        <v>175000</v>
      </c>
    </row>
    <row r="34" spans="1:9" s="15" customFormat="1" ht="141.75" x14ac:dyDescent="0.2">
      <c r="A34" s="3">
        <v>3</v>
      </c>
      <c r="B34" s="16" t="s">
        <v>43</v>
      </c>
      <c r="C34" s="2"/>
      <c r="D34" s="3"/>
      <c r="E34" s="9"/>
      <c r="F34" s="9"/>
      <c r="G34" s="9"/>
      <c r="H34" s="9"/>
      <c r="I34" s="9"/>
    </row>
    <row r="35" spans="1:9" s="15" customFormat="1" x14ac:dyDescent="0.2">
      <c r="A35" s="17">
        <v>3.1</v>
      </c>
      <c r="B35" s="14" t="s">
        <v>31</v>
      </c>
      <c r="C35" s="2" t="s">
        <v>44</v>
      </c>
      <c r="D35" s="3">
        <v>55</v>
      </c>
      <c r="E35" s="7">
        <v>1700</v>
      </c>
      <c r="F35" s="7">
        <f t="shared" ref="F35:F40" si="18">E35*D35</f>
        <v>93500</v>
      </c>
      <c r="G35" s="7">
        <v>400</v>
      </c>
      <c r="H35" s="7">
        <f t="shared" ref="H35:H40" si="19">G35*D35</f>
        <v>22000</v>
      </c>
      <c r="I35" s="7">
        <f t="shared" ref="I35:I40" si="20">H35+F35</f>
        <v>115500</v>
      </c>
    </row>
    <row r="36" spans="1:9" s="15" customFormat="1" x14ac:dyDescent="0.2">
      <c r="A36" s="17">
        <v>3.2</v>
      </c>
      <c r="B36" s="14" t="s">
        <v>32</v>
      </c>
      <c r="C36" s="2" t="s">
        <v>44</v>
      </c>
      <c r="D36" s="3">
        <v>110</v>
      </c>
      <c r="E36" s="7">
        <v>2100</v>
      </c>
      <c r="F36" s="7">
        <f t="shared" si="18"/>
        <v>231000</v>
      </c>
      <c r="G36" s="7">
        <v>450</v>
      </c>
      <c r="H36" s="7">
        <f t="shared" si="19"/>
        <v>49500</v>
      </c>
      <c r="I36" s="7">
        <f t="shared" si="20"/>
        <v>280500</v>
      </c>
    </row>
    <row r="37" spans="1:9" s="15" customFormat="1" x14ac:dyDescent="0.2">
      <c r="A37" s="17">
        <v>3.3</v>
      </c>
      <c r="B37" s="14" t="s">
        <v>33</v>
      </c>
      <c r="C37" s="2" t="s">
        <v>44</v>
      </c>
      <c r="D37" s="3">
        <v>275</v>
      </c>
      <c r="E37" s="7">
        <v>2700</v>
      </c>
      <c r="F37" s="7">
        <f t="shared" si="18"/>
        <v>742500</v>
      </c>
      <c r="G37" s="7">
        <v>500</v>
      </c>
      <c r="H37" s="7">
        <f t="shared" si="19"/>
        <v>137500</v>
      </c>
      <c r="I37" s="7">
        <f t="shared" si="20"/>
        <v>880000</v>
      </c>
    </row>
    <row r="38" spans="1:9" s="15" customFormat="1" ht="31.5" x14ac:dyDescent="0.2">
      <c r="A38" s="17">
        <v>3.4</v>
      </c>
      <c r="B38" s="14" t="s">
        <v>45</v>
      </c>
      <c r="C38" s="2" t="s">
        <v>44</v>
      </c>
      <c r="D38" s="2" t="s">
        <v>46</v>
      </c>
      <c r="E38" s="7">
        <v>6450</v>
      </c>
      <c r="F38" s="7">
        <v>0</v>
      </c>
      <c r="G38" s="7">
        <v>600</v>
      </c>
      <c r="H38" s="7">
        <v>0</v>
      </c>
      <c r="I38" s="7">
        <f t="shared" si="20"/>
        <v>0</v>
      </c>
    </row>
    <row r="39" spans="1:9" s="15" customFormat="1" ht="31.5" x14ac:dyDescent="0.2">
      <c r="A39" s="17">
        <v>3.5</v>
      </c>
      <c r="B39" s="14" t="s">
        <v>47</v>
      </c>
      <c r="C39" s="2" t="s">
        <v>44</v>
      </c>
      <c r="D39" s="2" t="s">
        <v>46</v>
      </c>
      <c r="E39" s="7">
        <v>9200</v>
      </c>
      <c r="F39" s="7">
        <v>0</v>
      </c>
      <c r="G39" s="7">
        <v>900</v>
      </c>
      <c r="H39" s="7">
        <v>0</v>
      </c>
      <c r="I39" s="7">
        <f t="shared" si="20"/>
        <v>0</v>
      </c>
    </row>
    <row r="40" spans="1:9" s="15" customFormat="1" x14ac:dyDescent="0.2">
      <c r="A40" s="17">
        <v>3.6</v>
      </c>
      <c r="B40" s="14" t="s">
        <v>48</v>
      </c>
      <c r="C40" s="2" t="s">
        <v>44</v>
      </c>
      <c r="D40" s="3">
        <v>200</v>
      </c>
      <c r="E40" s="7">
        <v>8500</v>
      </c>
      <c r="F40" s="7">
        <f t="shared" si="18"/>
        <v>1700000</v>
      </c>
      <c r="G40" s="7">
        <v>1200</v>
      </c>
      <c r="H40" s="7">
        <f t="shared" si="19"/>
        <v>240000</v>
      </c>
      <c r="I40" s="7">
        <f t="shared" si="20"/>
        <v>1940000</v>
      </c>
    </row>
    <row r="41" spans="1:9" s="15" customFormat="1" ht="112.5" x14ac:dyDescent="0.2">
      <c r="A41" s="3">
        <v>4</v>
      </c>
      <c r="B41" s="14" t="s">
        <v>106</v>
      </c>
      <c r="C41" s="2"/>
      <c r="D41" s="3"/>
      <c r="E41" s="9"/>
      <c r="F41" s="9"/>
      <c r="G41" s="9"/>
      <c r="H41" s="9"/>
      <c r="I41" s="9"/>
    </row>
    <row r="42" spans="1:9" s="15" customFormat="1" x14ac:dyDescent="0.2">
      <c r="A42" s="17">
        <v>4.0999999999999996</v>
      </c>
      <c r="B42" s="14" t="s">
        <v>31</v>
      </c>
      <c r="C42" s="2" t="s">
        <v>44</v>
      </c>
      <c r="D42" s="3">
        <v>55</v>
      </c>
      <c r="E42" s="7">
        <v>400</v>
      </c>
      <c r="F42" s="7">
        <f t="shared" ref="F42:F47" si="21">E42*D42</f>
        <v>22000</v>
      </c>
      <c r="G42" s="7">
        <v>60</v>
      </c>
      <c r="H42" s="7">
        <f t="shared" ref="H42:H47" si="22">G42*D42</f>
        <v>3300</v>
      </c>
      <c r="I42" s="7">
        <f t="shared" ref="I42:I47" si="23">H42+F42</f>
        <v>25300</v>
      </c>
    </row>
    <row r="43" spans="1:9" s="15" customFormat="1" x14ac:dyDescent="0.2">
      <c r="A43" s="17">
        <v>4.2</v>
      </c>
      <c r="B43" s="14" t="s">
        <v>32</v>
      </c>
      <c r="C43" s="2" t="s">
        <v>44</v>
      </c>
      <c r="D43" s="3">
        <v>110</v>
      </c>
      <c r="E43" s="7">
        <v>650</v>
      </c>
      <c r="F43" s="7">
        <f t="shared" si="21"/>
        <v>71500</v>
      </c>
      <c r="G43" s="7">
        <v>70</v>
      </c>
      <c r="H43" s="7">
        <f t="shared" si="22"/>
        <v>7700</v>
      </c>
      <c r="I43" s="7">
        <f t="shared" si="23"/>
        <v>79200</v>
      </c>
    </row>
    <row r="44" spans="1:9" s="15" customFormat="1" x14ac:dyDescent="0.2">
      <c r="A44" s="17">
        <v>4.3</v>
      </c>
      <c r="B44" s="14" t="s">
        <v>33</v>
      </c>
      <c r="C44" s="2" t="s">
        <v>44</v>
      </c>
      <c r="D44" s="3">
        <v>275</v>
      </c>
      <c r="E44" s="7">
        <v>750</v>
      </c>
      <c r="F44" s="7">
        <f t="shared" si="21"/>
        <v>206250</v>
      </c>
      <c r="G44" s="7">
        <v>80</v>
      </c>
      <c r="H44" s="7">
        <f t="shared" si="22"/>
        <v>22000</v>
      </c>
      <c r="I44" s="7">
        <f t="shared" si="23"/>
        <v>228250</v>
      </c>
    </row>
    <row r="45" spans="1:9" s="15" customFormat="1" ht="31.5" x14ac:dyDescent="0.2">
      <c r="A45" s="17">
        <v>4.4000000000000004</v>
      </c>
      <c r="B45" s="14" t="s">
        <v>45</v>
      </c>
      <c r="C45" s="2" t="s">
        <v>44</v>
      </c>
      <c r="D45" s="2" t="s">
        <v>46</v>
      </c>
      <c r="E45" s="7">
        <v>1010</v>
      </c>
      <c r="F45" s="7">
        <v>0</v>
      </c>
      <c r="G45" s="7">
        <v>100</v>
      </c>
      <c r="H45" s="7">
        <v>0</v>
      </c>
      <c r="I45" s="7">
        <f t="shared" si="23"/>
        <v>0</v>
      </c>
    </row>
    <row r="46" spans="1:9" s="15" customFormat="1" ht="31.5" x14ac:dyDescent="0.2">
      <c r="A46" s="17">
        <v>4.5</v>
      </c>
      <c r="B46" s="14" t="s">
        <v>47</v>
      </c>
      <c r="C46" s="2" t="s">
        <v>44</v>
      </c>
      <c r="D46" s="2" t="s">
        <v>46</v>
      </c>
      <c r="E46" s="7">
        <v>1140</v>
      </c>
      <c r="F46" s="7">
        <v>0</v>
      </c>
      <c r="G46" s="7">
        <v>125</v>
      </c>
      <c r="H46" s="7">
        <v>0</v>
      </c>
      <c r="I46" s="7">
        <f t="shared" si="23"/>
        <v>0</v>
      </c>
    </row>
    <row r="47" spans="1:9" s="15" customFormat="1" x14ac:dyDescent="0.2">
      <c r="A47" s="17">
        <v>4.5999999999999996</v>
      </c>
      <c r="B47" s="14" t="s">
        <v>48</v>
      </c>
      <c r="C47" s="2" t="s">
        <v>44</v>
      </c>
      <c r="D47" s="3">
        <v>200</v>
      </c>
      <c r="E47" s="7">
        <v>1100</v>
      </c>
      <c r="F47" s="7">
        <f t="shared" si="21"/>
        <v>220000</v>
      </c>
      <c r="G47" s="7">
        <v>150</v>
      </c>
      <c r="H47" s="7">
        <f t="shared" si="22"/>
        <v>30000</v>
      </c>
      <c r="I47" s="7">
        <f t="shared" si="23"/>
        <v>250000</v>
      </c>
    </row>
    <row r="48" spans="1:9" s="15" customFormat="1" ht="94.5" x14ac:dyDescent="0.2">
      <c r="A48" s="3">
        <v>5</v>
      </c>
      <c r="B48" s="14" t="s">
        <v>49</v>
      </c>
      <c r="C48" s="2"/>
      <c r="D48" s="3"/>
      <c r="E48" s="9"/>
      <c r="F48" s="9"/>
      <c r="G48" s="9"/>
      <c r="H48" s="9"/>
      <c r="I48" s="9"/>
    </row>
    <row r="49" spans="1:12" s="15" customFormat="1" x14ac:dyDescent="0.2">
      <c r="A49" s="17">
        <v>5.0999999999999996</v>
      </c>
      <c r="B49" s="14" t="s">
        <v>50</v>
      </c>
      <c r="C49" s="2" t="s">
        <v>21</v>
      </c>
      <c r="D49" s="3">
        <v>7</v>
      </c>
      <c r="E49" s="7">
        <v>265000</v>
      </c>
      <c r="F49" s="7">
        <f>E49*D49</f>
        <v>1855000</v>
      </c>
      <c r="G49" s="7">
        <v>5000</v>
      </c>
      <c r="H49" s="7">
        <f>G49*D49</f>
        <v>35000</v>
      </c>
      <c r="I49" s="7">
        <f>H49+F49</f>
        <v>1890000</v>
      </c>
    </row>
    <row r="50" spans="1:12" s="15" customFormat="1" ht="116.25" customHeight="1" x14ac:dyDescent="0.2">
      <c r="A50" s="3">
        <v>6</v>
      </c>
      <c r="B50" s="14" t="s">
        <v>105</v>
      </c>
      <c r="C50" s="2"/>
      <c r="D50" s="3"/>
      <c r="E50" s="9"/>
      <c r="F50" s="9"/>
      <c r="G50" s="9"/>
      <c r="H50" s="9"/>
      <c r="I50" s="9"/>
    </row>
    <row r="51" spans="1:12" s="15" customFormat="1" x14ac:dyDescent="0.2">
      <c r="A51" s="17">
        <v>6.1</v>
      </c>
      <c r="B51" s="14" t="s">
        <v>50</v>
      </c>
      <c r="C51" s="2" t="s">
        <v>44</v>
      </c>
      <c r="D51" s="3">
        <v>182</v>
      </c>
      <c r="E51" s="7">
        <v>1450</v>
      </c>
      <c r="F51" s="7">
        <f>E51*D51</f>
        <v>263900</v>
      </c>
      <c r="G51" s="7">
        <v>250</v>
      </c>
      <c r="H51" s="7">
        <f>G51*D51</f>
        <v>45500</v>
      </c>
      <c r="I51" s="7">
        <f>H51+F51</f>
        <v>309400</v>
      </c>
    </row>
    <row r="52" spans="1:12" s="15" customFormat="1" ht="94.5" x14ac:dyDescent="0.2">
      <c r="A52" s="3">
        <v>7</v>
      </c>
      <c r="B52" s="16" t="s">
        <v>51</v>
      </c>
      <c r="C52" s="2" t="s">
        <v>52</v>
      </c>
      <c r="D52" s="3">
        <v>150</v>
      </c>
      <c r="E52" s="7">
        <v>850</v>
      </c>
      <c r="F52" s="7">
        <f>E52*D52</f>
        <v>127500</v>
      </c>
      <c r="G52" s="7">
        <v>150</v>
      </c>
      <c r="H52" s="7">
        <f>G52*D52</f>
        <v>22500</v>
      </c>
      <c r="I52" s="7">
        <f>H52+F52</f>
        <v>150000</v>
      </c>
    </row>
    <row r="53" spans="1:12" s="15" customFormat="1" ht="94.5" x14ac:dyDescent="0.2">
      <c r="A53" s="3">
        <v>8</v>
      </c>
      <c r="B53" s="14" t="s">
        <v>53</v>
      </c>
      <c r="C53" s="2"/>
      <c r="D53" s="3"/>
      <c r="E53" s="9"/>
      <c r="F53" s="9"/>
      <c r="G53" s="9"/>
      <c r="H53" s="9"/>
      <c r="I53" s="9"/>
    </row>
    <row r="54" spans="1:12" s="15" customFormat="1" x14ac:dyDescent="0.2">
      <c r="A54" s="17">
        <v>8.1</v>
      </c>
      <c r="B54" s="14" t="s">
        <v>54</v>
      </c>
      <c r="C54" s="2" t="s">
        <v>21</v>
      </c>
      <c r="D54" s="3">
        <v>2</v>
      </c>
      <c r="E54" s="7"/>
      <c r="F54" s="7">
        <f t="shared" ref="F54:F65" si="24">E54*D54</f>
        <v>0</v>
      </c>
      <c r="G54" s="7">
        <v>8000</v>
      </c>
      <c r="H54" s="7">
        <f t="shared" ref="H54:H65" si="25">G54*D54</f>
        <v>16000</v>
      </c>
      <c r="I54" s="7">
        <f t="shared" ref="I54:I65" si="26">H54+F54</f>
        <v>16000</v>
      </c>
    </row>
    <row r="55" spans="1:12" s="15" customFormat="1" x14ac:dyDescent="0.2">
      <c r="A55" s="17">
        <v>8.1999999999999993</v>
      </c>
      <c r="B55" s="14" t="s">
        <v>55</v>
      </c>
      <c r="C55" s="2" t="s">
        <v>21</v>
      </c>
      <c r="D55" s="3">
        <v>2</v>
      </c>
      <c r="E55" s="7"/>
      <c r="F55" s="7">
        <f t="shared" si="24"/>
        <v>0</v>
      </c>
      <c r="G55" s="7">
        <v>11000</v>
      </c>
      <c r="H55" s="7">
        <f t="shared" si="25"/>
        <v>22000</v>
      </c>
      <c r="I55" s="7">
        <f t="shared" si="26"/>
        <v>22000</v>
      </c>
    </row>
    <row r="56" spans="1:12" s="15" customFormat="1" x14ac:dyDescent="0.2">
      <c r="A56" s="17">
        <v>8.3000000000000007</v>
      </c>
      <c r="B56" s="14" t="s">
        <v>56</v>
      </c>
      <c r="C56" s="2" t="s">
        <v>18</v>
      </c>
      <c r="D56" s="3">
        <v>1</v>
      </c>
      <c r="E56" s="7"/>
      <c r="F56" s="7">
        <f t="shared" si="24"/>
        <v>0</v>
      </c>
      <c r="G56" s="7">
        <v>15000</v>
      </c>
      <c r="H56" s="7">
        <f t="shared" si="25"/>
        <v>15000</v>
      </c>
      <c r="I56" s="7">
        <f t="shared" si="26"/>
        <v>15000</v>
      </c>
    </row>
    <row r="57" spans="1:12" s="15" customFormat="1" x14ac:dyDescent="0.2">
      <c r="A57" s="17">
        <v>8.4</v>
      </c>
      <c r="B57" s="14" t="s">
        <v>57</v>
      </c>
      <c r="C57" s="2" t="s">
        <v>21</v>
      </c>
      <c r="D57" s="3">
        <v>2</v>
      </c>
      <c r="E57" s="7"/>
      <c r="F57" s="7">
        <f t="shared" si="24"/>
        <v>0</v>
      </c>
      <c r="G57" s="7">
        <v>7000</v>
      </c>
      <c r="H57" s="7">
        <f t="shared" si="25"/>
        <v>14000</v>
      </c>
      <c r="I57" s="7">
        <f t="shared" si="26"/>
        <v>14000</v>
      </c>
    </row>
    <row r="58" spans="1:12" s="15" customFormat="1" x14ac:dyDescent="0.2">
      <c r="A58" s="17">
        <v>8.5</v>
      </c>
      <c r="B58" s="14" t="s">
        <v>58</v>
      </c>
      <c r="C58" s="2" t="s">
        <v>21</v>
      </c>
      <c r="D58" s="3">
        <v>2</v>
      </c>
      <c r="E58" s="7"/>
      <c r="F58" s="7">
        <f t="shared" si="24"/>
        <v>0</v>
      </c>
      <c r="G58" s="7">
        <v>20000</v>
      </c>
      <c r="H58" s="7">
        <f t="shared" si="25"/>
        <v>40000</v>
      </c>
      <c r="I58" s="7">
        <f t="shared" si="26"/>
        <v>40000</v>
      </c>
    </row>
    <row r="59" spans="1:12" s="15" customFormat="1" x14ac:dyDescent="0.2">
      <c r="A59" s="17">
        <v>8.6</v>
      </c>
      <c r="B59" s="14" t="s">
        <v>59</v>
      </c>
      <c r="C59" s="2" t="s">
        <v>18</v>
      </c>
      <c r="D59" s="3">
        <v>1</v>
      </c>
      <c r="E59" s="7"/>
      <c r="F59" s="7">
        <f t="shared" si="24"/>
        <v>0</v>
      </c>
      <c r="G59" s="7">
        <v>2000</v>
      </c>
      <c r="H59" s="7">
        <f t="shared" si="25"/>
        <v>2000</v>
      </c>
      <c r="I59" s="7">
        <f t="shared" si="26"/>
        <v>2000</v>
      </c>
    </row>
    <row r="60" spans="1:12" s="15" customFormat="1" x14ac:dyDescent="0.2">
      <c r="A60" s="17">
        <v>8.6999999999999993</v>
      </c>
      <c r="B60" s="14" t="s">
        <v>60</v>
      </c>
      <c r="C60" s="2" t="s">
        <v>18</v>
      </c>
      <c r="D60" s="3">
        <v>1</v>
      </c>
      <c r="E60" s="7"/>
      <c r="F60" s="7">
        <f t="shared" si="24"/>
        <v>0</v>
      </c>
      <c r="G60" s="7">
        <v>2000</v>
      </c>
      <c r="H60" s="7">
        <f t="shared" si="25"/>
        <v>2000</v>
      </c>
      <c r="I60" s="7">
        <f t="shared" si="26"/>
        <v>2000</v>
      </c>
    </row>
    <row r="61" spans="1:12" s="15" customFormat="1" x14ac:dyDescent="0.2">
      <c r="A61" s="17">
        <v>8.8000000000000007</v>
      </c>
      <c r="B61" s="14" t="s">
        <v>61</v>
      </c>
      <c r="C61" s="2" t="s">
        <v>18</v>
      </c>
      <c r="D61" s="3">
        <v>1</v>
      </c>
      <c r="E61" s="7"/>
      <c r="F61" s="7">
        <f t="shared" si="24"/>
        <v>0</v>
      </c>
      <c r="G61" s="7">
        <v>3000</v>
      </c>
      <c r="H61" s="7">
        <f t="shared" si="25"/>
        <v>3000</v>
      </c>
      <c r="I61" s="7">
        <f t="shared" si="26"/>
        <v>3000</v>
      </c>
    </row>
    <row r="62" spans="1:12" s="15" customFormat="1" x14ac:dyDescent="0.2">
      <c r="A62" s="17">
        <v>8.9</v>
      </c>
      <c r="B62" s="14" t="s">
        <v>62</v>
      </c>
      <c r="C62" s="2" t="s">
        <v>21</v>
      </c>
      <c r="D62" s="3">
        <v>5</v>
      </c>
      <c r="E62" s="7"/>
      <c r="F62" s="7">
        <f t="shared" si="24"/>
        <v>0</v>
      </c>
      <c r="G62" s="7">
        <v>3000</v>
      </c>
      <c r="H62" s="7">
        <f t="shared" si="25"/>
        <v>15000</v>
      </c>
      <c r="I62" s="7">
        <f t="shared" si="26"/>
        <v>15000</v>
      </c>
    </row>
    <row r="63" spans="1:12" s="15" customFormat="1" x14ac:dyDescent="0.2">
      <c r="A63" s="18">
        <v>8.1</v>
      </c>
      <c r="B63" s="14" t="s">
        <v>63</v>
      </c>
      <c r="C63" s="2" t="s">
        <v>21</v>
      </c>
      <c r="D63" s="3">
        <v>5</v>
      </c>
      <c r="E63" s="7"/>
      <c r="F63" s="7">
        <f t="shared" si="24"/>
        <v>0</v>
      </c>
      <c r="G63" s="7">
        <v>3000</v>
      </c>
      <c r="H63" s="7">
        <f t="shared" si="25"/>
        <v>15000</v>
      </c>
      <c r="I63" s="7">
        <f t="shared" si="26"/>
        <v>15000</v>
      </c>
    </row>
    <row r="64" spans="1:12" s="15" customFormat="1" x14ac:dyDescent="0.2">
      <c r="A64" s="18">
        <v>8.11</v>
      </c>
      <c r="B64" s="14" t="s">
        <v>64</v>
      </c>
      <c r="C64" s="2" t="s">
        <v>18</v>
      </c>
      <c r="D64" s="3">
        <v>1</v>
      </c>
      <c r="E64" s="7">
        <v>6000000</v>
      </c>
      <c r="F64" s="7">
        <f t="shared" si="24"/>
        <v>6000000</v>
      </c>
      <c r="G64" s="7">
        <v>12000</v>
      </c>
      <c r="H64" s="7">
        <f t="shared" si="25"/>
        <v>12000</v>
      </c>
      <c r="I64" s="7">
        <f t="shared" si="26"/>
        <v>6012000</v>
      </c>
      <c r="L64" s="26"/>
    </row>
    <row r="65" spans="1:9" s="15" customFormat="1" ht="126" x14ac:dyDescent="0.2">
      <c r="A65" s="3">
        <v>9</v>
      </c>
      <c r="B65" s="14" t="s">
        <v>104</v>
      </c>
      <c r="C65" s="2" t="s">
        <v>52</v>
      </c>
      <c r="D65" s="10">
        <v>7450</v>
      </c>
      <c r="E65" s="7">
        <v>300</v>
      </c>
      <c r="F65" s="7">
        <f t="shared" si="24"/>
        <v>2235000</v>
      </c>
      <c r="G65" s="7">
        <v>60</v>
      </c>
      <c r="H65" s="7">
        <f t="shared" si="25"/>
        <v>447000</v>
      </c>
      <c r="I65" s="7">
        <f t="shared" si="26"/>
        <v>2682000</v>
      </c>
    </row>
    <row r="66" spans="1:9" s="15" customFormat="1" ht="78.75" x14ac:dyDescent="0.2">
      <c r="A66" s="3">
        <v>10</v>
      </c>
      <c r="B66" s="16" t="s">
        <v>65</v>
      </c>
      <c r="C66" s="2" t="s">
        <v>52</v>
      </c>
      <c r="D66" s="10">
        <v>6166</v>
      </c>
      <c r="E66" s="7">
        <v>480</v>
      </c>
      <c r="F66" s="7">
        <f>E66*D66</f>
        <v>2959680</v>
      </c>
      <c r="G66" s="7">
        <v>40</v>
      </c>
      <c r="H66" s="7">
        <f>G66*D66</f>
        <v>246640</v>
      </c>
      <c r="I66" s="7">
        <f>H66+F66</f>
        <v>3206320</v>
      </c>
    </row>
    <row r="67" spans="1:9" s="15" customFormat="1" ht="78.75" x14ac:dyDescent="0.2">
      <c r="A67" s="3">
        <v>11</v>
      </c>
      <c r="B67" s="16" t="s">
        <v>66</v>
      </c>
      <c r="C67" s="2" t="s">
        <v>52</v>
      </c>
      <c r="D67" s="10">
        <v>5900</v>
      </c>
      <c r="E67" s="7">
        <v>485</v>
      </c>
      <c r="F67" s="7">
        <f t="shared" ref="F67:F68" si="27">E67*D67</f>
        <v>2861500</v>
      </c>
      <c r="G67" s="7">
        <v>40</v>
      </c>
      <c r="H67" s="7">
        <f t="shared" ref="H67:H68" si="28">G67*D67</f>
        <v>236000</v>
      </c>
      <c r="I67" s="7">
        <f t="shared" ref="I67:I68" si="29">H67+F67</f>
        <v>3097500</v>
      </c>
    </row>
    <row r="68" spans="1:9" s="15" customFormat="1" ht="141.75" x14ac:dyDescent="0.2">
      <c r="A68" s="3">
        <v>12</v>
      </c>
      <c r="B68" s="16" t="s">
        <v>67</v>
      </c>
      <c r="C68" s="2" t="s">
        <v>52</v>
      </c>
      <c r="D68" s="10">
        <v>49811</v>
      </c>
      <c r="E68" s="7">
        <v>315</v>
      </c>
      <c r="F68" s="7">
        <f t="shared" si="27"/>
        <v>15690465</v>
      </c>
      <c r="G68" s="7">
        <v>35</v>
      </c>
      <c r="H68" s="7">
        <f t="shared" si="28"/>
        <v>1743385</v>
      </c>
      <c r="I68" s="7">
        <f t="shared" si="29"/>
        <v>17433850</v>
      </c>
    </row>
    <row r="69" spans="1:9" s="15" customFormat="1" ht="78.75" x14ac:dyDescent="0.2">
      <c r="A69" s="3">
        <v>13</v>
      </c>
      <c r="B69" s="16" t="s">
        <v>68</v>
      </c>
      <c r="C69" s="2" t="s">
        <v>69</v>
      </c>
      <c r="D69" s="10">
        <v>21732</v>
      </c>
      <c r="E69" s="7">
        <v>25</v>
      </c>
      <c r="F69" s="7">
        <f t="shared" ref="F69" si="30">E69*D69</f>
        <v>543300</v>
      </c>
      <c r="G69" s="7">
        <v>5</v>
      </c>
      <c r="H69" s="7">
        <f t="shared" ref="H69" si="31">G69*D69</f>
        <v>108660</v>
      </c>
      <c r="I69" s="7">
        <f t="shared" ref="I69" si="32">H69+F69</f>
        <v>651960</v>
      </c>
    </row>
    <row r="70" spans="1:9" s="15" customFormat="1" ht="94.5" x14ac:dyDescent="0.2">
      <c r="A70" s="3">
        <v>14</v>
      </c>
      <c r="B70" s="14" t="s">
        <v>70</v>
      </c>
      <c r="C70" s="2"/>
      <c r="D70" s="10"/>
      <c r="E70" s="9"/>
      <c r="F70" s="9"/>
      <c r="G70" s="9"/>
      <c r="H70" s="9"/>
      <c r="I70" s="9"/>
    </row>
    <row r="71" spans="1:9" s="15" customFormat="1" x14ac:dyDescent="0.2">
      <c r="A71" s="17">
        <v>14.1</v>
      </c>
      <c r="B71" s="14" t="s">
        <v>71</v>
      </c>
      <c r="C71" s="2" t="s">
        <v>69</v>
      </c>
      <c r="D71" s="10">
        <v>54905</v>
      </c>
      <c r="E71" s="7">
        <v>25</v>
      </c>
      <c r="F71" s="7">
        <f t="shared" ref="F71:F76" si="33">E71*D71</f>
        <v>1372625</v>
      </c>
      <c r="G71" s="7">
        <v>5</v>
      </c>
      <c r="H71" s="7">
        <f t="shared" ref="H71:H76" si="34">G71*D71</f>
        <v>274525</v>
      </c>
      <c r="I71" s="7">
        <f t="shared" ref="I71:I76" si="35">H71+F71</f>
        <v>1647150</v>
      </c>
    </row>
    <row r="72" spans="1:9" s="15" customFormat="1" x14ac:dyDescent="0.2">
      <c r="A72" s="17">
        <v>14.2</v>
      </c>
      <c r="B72" s="14" t="s">
        <v>72</v>
      </c>
      <c r="C72" s="2" t="s">
        <v>69</v>
      </c>
      <c r="D72" s="10">
        <v>88163</v>
      </c>
      <c r="E72" s="7">
        <v>25</v>
      </c>
      <c r="F72" s="7">
        <f t="shared" si="33"/>
        <v>2204075</v>
      </c>
      <c r="G72" s="7">
        <v>5</v>
      </c>
      <c r="H72" s="7">
        <f t="shared" si="34"/>
        <v>440815</v>
      </c>
      <c r="I72" s="7">
        <f t="shared" si="35"/>
        <v>2644890</v>
      </c>
    </row>
    <row r="73" spans="1:9" s="15" customFormat="1" x14ac:dyDescent="0.2">
      <c r="A73" s="17">
        <v>14.3</v>
      </c>
      <c r="B73" s="14" t="s">
        <v>73</v>
      </c>
      <c r="C73" s="2" t="s">
        <v>69</v>
      </c>
      <c r="D73" s="3">
        <v>550</v>
      </c>
      <c r="E73" s="7">
        <v>25</v>
      </c>
      <c r="F73" s="7">
        <f t="shared" si="33"/>
        <v>13750</v>
      </c>
      <c r="G73" s="7">
        <v>5</v>
      </c>
      <c r="H73" s="7">
        <f t="shared" si="34"/>
        <v>2750</v>
      </c>
      <c r="I73" s="7">
        <f t="shared" si="35"/>
        <v>16500</v>
      </c>
    </row>
    <row r="74" spans="1:9" s="15" customFormat="1" x14ac:dyDescent="0.2">
      <c r="A74" s="17">
        <v>14.4</v>
      </c>
      <c r="B74" s="14" t="s">
        <v>74</v>
      </c>
      <c r="C74" s="2" t="s">
        <v>69</v>
      </c>
      <c r="D74" s="10">
        <v>70356</v>
      </c>
      <c r="E74" s="7">
        <v>10</v>
      </c>
      <c r="F74" s="7">
        <f t="shared" si="33"/>
        <v>703560</v>
      </c>
      <c r="G74" s="7">
        <v>2</v>
      </c>
      <c r="H74" s="7">
        <f t="shared" si="34"/>
        <v>140712</v>
      </c>
      <c r="I74" s="7">
        <f t="shared" si="35"/>
        <v>844272</v>
      </c>
    </row>
    <row r="75" spans="1:9" s="15" customFormat="1" x14ac:dyDescent="0.2">
      <c r="A75" s="17">
        <v>14.5</v>
      </c>
      <c r="B75" s="14" t="s">
        <v>75</v>
      </c>
      <c r="C75" s="2"/>
      <c r="D75" s="3"/>
      <c r="E75" s="7"/>
      <c r="F75" s="7">
        <f t="shared" si="33"/>
        <v>0</v>
      </c>
      <c r="G75" s="7"/>
      <c r="H75" s="7"/>
      <c r="I75" s="7"/>
    </row>
    <row r="76" spans="1:9" s="15" customFormat="1" x14ac:dyDescent="0.2">
      <c r="A76" s="2" t="s">
        <v>24</v>
      </c>
      <c r="B76" s="14" t="s">
        <v>76</v>
      </c>
      <c r="C76" s="2" t="s">
        <v>21</v>
      </c>
      <c r="D76" s="3">
        <v>650</v>
      </c>
      <c r="E76" s="7">
        <v>9500</v>
      </c>
      <c r="F76" s="7">
        <f t="shared" si="33"/>
        <v>6175000</v>
      </c>
      <c r="G76" s="7">
        <v>500</v>
      </c>
      <c r="H76" s="7">
        <f t="shared" si="34"/>
        <v>325000</v>
      </c>
      <c r="I76" s="7">
        <f t="shared" si="35"/>
        <v>6500000</v>
      </c>
    </row>
    <row r="77" spans="1:9" s="15" customFormat="1" x14ac:dyDescent="0.2">
      <c r="A77" s="17">
        <v>14.5</v>
      </c>
      <c r="B77" s="14" t="s">
        <v>77</v>
      </c>
      <c r="C77" s="2"/>
      <c r="D77" s="3"/>
      <c r="E77" s="9"/>
      <c r="F77" s="9"/>
      <c r="G77" s="9"/>
      <c r="H77" s="9"/>
      <c r="I77" s="9"/>
    </row>
    <row r="78" spans="1:9" s="15" customFormat="1" x14ac:dyDescent="0.2">
      <c r="A78" s="2" t="s">
        <v>24</v>
      </c>
      <c r="B78" s="14" t="s">
        <v>78</v>
      </c>
      <c r="C78" s="2" t="s">
        <v>44</v>
      </c>
      <c r="D78" s="3">
        <v>292</v>
      </c>
      <c r="E78" s="7">
        <v>1500</v>
      </c>
      <c r="F78" s="7">
        <f t="shared" ref="F78" si="36">E78*D78</f>
        <v>438000</v>
      </c>
      <c r="G78" s="7">
        <v>300</v>
      </c>
      <c r="H78" s="7">
        <f t="shared" ref="H78" si="37">G78*D78</f>
        <v>87600</v>
      </c>
      <c r="I78" s="7">
        <f t="shared" ref="I78" si="38">H78+F78</f>
        <v>525600</v>
      </c>
    </row>
    <row r="79" spans="1:9" s="15" customFormat="1" x14ac:dyDescent="0.2">
      <c r="A79" s="17">
        <v>14.6</v>
      </c>
      <c r="B79" s="14" t="s">
        <v>79</v>
      </c>
      <c r="C79" s="2"/>
      <c r="D79" s="3"/>
      <c r="E79" s="9"/>
      <c r="F79" s="9"/>
      <c r="G79" s="9"/>
      <c r="H79" s="9"/>
      <c r="I79" s="9"/>
    </row>
    <row r="80" spans="1:9" s="15" customFormat="1" x14ac:dyDescent="0.2">
      <c r="A80" s="2" t="s">
        <v>24</v>
      </c>
      <c r="B80" s="14" t="s">
        <v>80</v>
      </c>
      <c r="C80" s="2" t="s">
        <v>44</v>
      </c>
      <c r="D80" s="3">
        <v>20</v>
      </c>
      <c r="E80" s="7">
        <v>4750</v>
      </c>
      <c r="F80" s="7">
        <f t="shared" ref="F80" si="39">E80*D80</f>
        <v>95000</v>
      </c>
      <c r="G80" s="7">
        <v>400</v>
      </c>
      <c r="H80" s="7">
        <f t="shared" ref="H80" si="40">G80*D80</f>
        <v>8000</v>
      </c>
      <c r="I80" s="7">
        <f t="shared" ref="I80" si="41">H80+F80</f>
        <v>103000</v>
      </c>
    </row>
    <row r="81" spans="1:9" s="15" customFormat="1" x14ac:dyDescent="0.2">
      <c r="A81" s="17">
        <v>14.7</v>
      </c>
      <c r="B81" s="14" t="s">
        <v>81</v>
      </c>
      <c r="C81" s="2"/>
      <c r="D81" s="3"/>
      <c r="E81" s="9"/>
      <c r="F81" s="9"/>
      <c r="G81" s="9"/>
      <c r="H81" s="9"/>
      <c r="I81" s="9"/>
    </row>
    <row r="82" spans="1:9" s="15" customFormat="1" x14ac:dyDescent="0.2">
      <c r="A82" s="2" t="s">
        <v>24</v>
      </c>
      <c r="B82" s="14" t="s">
        <v>82</v>
      </c>
      <c r="C82" s="2" t="s">
        <v>21</v>
      </c>
      <c r="D82" s="3">
        <v>107</v>
      </c>
      <c r="E82" s="7">
        <v>2500</v>
      </c>
      <c r="F82" s="7">
        <f t="shared" ref="F82" si="42">E82*D82</f>
        <v>267500</v>
      </c>
      <c r="G82" s="7">
        <v>300</v>
      </c>
      <c r="H82" s="7">
        <f t="shared" ref="H82" si="43">G82*D82</f>
        <v>32100</v>
      </c>
      <c r="I82" s="7">
        <f t="shared" ref="I82" si="44">H82+F82</f>
        <v>299600</v>
      </c>
    </row>
    <row r="83" spans="1:9" s="15" customFormat="1" ht="47.25" x14ac:dyDescent="0.2">
      <c r="A83" s="3">
        <v>15</v>
      </c>
      <c r="B83" s="14" t="s">
        <v>83</v>
      </c>
      <c r="C83" s="2"/>
      <c r="D83" s="3"/>
      <c r="E83" s="9"/>
      <c r="F83" s="9"/>
      <c r="G83" s="9"/>
      <c r="H83" s="9"/>
      <c r="I83" s="9"/>
    </row>
    <row r="84" spans="1:9" s="15" customFormat="1" x14ac:dyDescent="0.2">
      <c r="A84" s="17">
        <v>15.1</v>
      </c>
      <c r="B84" s="14" t="s">
        <v>82</v>
      </c>
      <c r="C84" s="2" t="s">
        <v>44</v>
      </c>
      <c r="D84" s="3">
        <v>25</v>
      </c>
      <c r="E84" s="7">
        <v>450</v>
      </c>
      <c r="F84" s="7">
        <f t="shared" ref="F84" si="45">E84*D84</f>
        <v>11250</v>
      </c>
      <c r="G84" s="7">
        <v>100</v>
      </c>
      <c r="H84" s="7">
        <f t="shared" ref="H84" si="46">G84*D84</f>
        <v>2500</v>
      </c>
      <c r="I84" s="7">
        <f t="shared" ref="I84" si="47">H84+F84</f>
        <v>13750</v>
      </c>
    </row>
    <row r="85" spans="1:9" s="15" customFormat="1" ht="47.25" x14ac:dyDescent="0.2">
      <c r="A85" s="3">
        <v>16</v>
      </c>
      <c r="B85" s="14" t="s">
        <v>84</v>
      </c>
      <c r="C85" s="2"/>
      <c r="D85" s="3"/>
      <c r="E85" s="9"/>
      <c r="F85" s="9"/>
      <c r="G85" s="9"/>
      <c r="H85" s="9"/>
      <c r="I85" s="9"/>
    </row>
    <row r="86" spans="1:9" s="15" customFormat="1" x14ac:dyDescent="0.2">
      <c r="A86" s="17">
        <v>16.100000000000001</v>
      </c>
      <c r="B86" s="14" t="s">
        <v>82</v>
      </c>
      <c r="C86" s="2" t="s">
        <v>21</v>
      </c>
      <c r="D86" s="3">
        <v>5</v>
      </c>
      <c r="E86" s="7">
        <v>1500</v>
      </c>
      <c r="F86" s="7">
        <f t="shared" ref="F86:F94" si="48">E86*D86</f>
        <v>7500</v>
      </c>
      <c r="G86" s="7">
        <v>500</v>
      </c>
      <c r="H86" s="7">
        <f t="shared" ref="H86:H94" si="49">G86*D86</f>
        <v>2500</v>
      </c>
      <c r="I86" s="7">
        <f t="shared" ref="I86:I94" si="50">H86+F86</f>
        <v>10000</v>
      </c>
    </row>
    <row r="87" spans="1:9" s="15" customFormat="1" ht="94.5" x14ac:dyDescent="0.2">
      <c r="A87" s="3">
        <v>17</v>
      </c>
      <c r="B87" s="14" t="s">
        <v>103</v>
      </c>
      <c r="C87" s="2" t="s">
        <v>69</v>
      </c>
      <c r="D87" s="10">
        <v>53835</v>
      </c>
      <c r="E87" s="7">
        <v>28</v>
      </c>
      <c r="F87" s="7">
        <f t="shared" si="48"/>
        <v>1507380</v>
      </c>
      <c r="G87" s="7">
        <v>8</v>
      </c>
      <c r="H87" s="7">
        <f t="shared" si="49"/>
        <v>430680</v>
      </c>
      <c r="I87" s="7">
        <f t="shared" si="50"/>
        <v>1938060</v>
      </c>
    </row>
    <row r="88" spans="1:9" s="15" customFormat="1" ht="63" x14ac:dyDescent="0.2">
      <c r="A88" s="3">
        <v>18</v>
      </c>
      <c r="B88" s="14" t="s">
        <v>85</v>
      </c>
      <c r="C88" s="2" t="s">
        <v>69</v>
      </c>
      <c r="D88" s="3">
        <v>550</v>
      </c>
      <c r="E88" s="7">
        <v>32</v>
      </c>
      <c r="F88" s="7">
        <f t="shared" si="48"/>
        <v>17600</v>
      </c>
      <c r="G88" s="7">
        <v>5</v>
      </c>
      <c r="H88" s="7">
        <f t="shared" si="49"/>
        <v>2750</v>
      </c>
      <c r="I88" s="7">
        <f t="shared" si="50"/>
        <v>20350</v>
      </c>
    </row>
    <row r="89" spans="1:9" s="15" customFormat="1" ht="63" x14ac:dyDescent="0.2">
      <c r="A89" s="3">
        <v>19</v>
      </c>
      <c r="B89" s="14" t="s">
        <v>102</v>
      </c>
      <c r="C89" s="2" t="s">
        <v>69</v>
      </c>
      <c r="D89" s="3">
        <v>0</v>
      </c>
      <c r="E89" s="7">
        <v>0</v>
      </c>
      <c r="F89" s="7">
        <f t="shared" si="48"/>
        <v>0</v>
      </c>
      <c r="G89" s="7">
        <v>0</v>
      </c>
      <c r="H89" s="7">
        <f t="shared" si="49"/>
        <v>0</v>
      </c>
      <c r="I89" s="7">
        <f t="shared" si="50"/>
        <v>0</v>
      </c>
    </row>
    <row r="90" spans="1:9" s="15" customFormat="1" ht="47.25" x14ac:dyDescent="0.2">
      <c r="A90" s="3">
        <v>20</v>
      </c>
      <c r="B90" s="14" t="s">
        <v>86</v>
      </c>
      <c r="C90" s="2" t="s">
        <v>69</v>
      </c>
      <c r="D90" s="10">
        <v>5702</v>
      </c>
      <c r="E90" s="7">
        <v>28</v>
      </c>
      <c r="F90" s="7">
        <f t="shared" si="48"/>
        <v>159656</v>
      </c>
      <c r="G90" s="7">
        <v>5</v>
      </c>
      <c r="H90" s="7">
        <f t="shared" si="49"/>
        <v>28510</v>
      </c>
      <c r="I90" s="7">
        <f t="shared" si="50"/>
        <v>188166</v>
      </c>
    </row>
    <row r="91" spans="1:9" s="15" customFormat="1" ht="49.5" customHeight="1" x14ac:dyDescent="0.2">
      <c r="A91" s="3">
        <v>21</v>
      </c>
      <c r="B91" s="14" t="s">
        <v>87</v>
      </c>
      <c r="C91" s="2" t="s">
        <v>69</v>
      </c>
      <c r="D91" s="3">
        <v>0</v>
      </c>
      <c r="E91" s="7">
        <v>0</v>
      </c>
      <c r="F91" s="7">
        <f t="shared" si="48"/>
        <v>0</v>
      </c>
      <c r="G91" s="7">
        <v>0</v>
      </c>
      <c r="H91" s="7">
        <f t="shared" si="49"/>
        <v>0</v>
      </c>
      <c r="I91" s="7">
        <f t="shared" si="50"/>
        <v>0</v>
      </c>
    </row>
    <row r="92" spans="1:9" s="15" customFormat="1" ht="89.25" customHeight="1" x14ac:dyDescent="0.2">
      <c r="A92" s="3">
        <v>22</v>
      </c>
      <c r="B92" s="16" t="s">
        <v>88</v>
      </c>
      <c r="C92" s="2" t="s">
        <v>42</v>
      </c>
      <c r="D92" s="3">
        <v>1</v>
      </c>
      <c r="E92" s="7">
        <v>45000</v>
      </c>
      <c r="F92" s="7">
        <f t="shared" si="48"/>
        <v>45000</v>
      </c>
      <c r="G92" s="7">
        <v>15000</v>
      </c>
      <c r="H92" s="7">
        <f t="shared" si="49"/>
        <v>15000</v>
      </c>
      <c r="I92" s="7">
        <f t="shared" si="50"/>
        <v>60000</v>
      </c>
    </row>
    <row r="93" spans="1:9" s="15" customFormat="1" ht="159.75" customHeight="1" x14ac:dyDescent="0.2">
      <c r="A93" s="3">
        <v>23</v>
      </c>
      <c r="B93" s="14" t="s">
        <v>89</v>
      </c>
      <c r="C93" s="2"/>
      <c r="D93" s="3"/>
      <c r="E93" s="8"/>
      <c r="F93" s="8"/>
      <c r="G93" s="8"/>
      <c r="H93" s="8"/>
      <c r="I93" s="8"/>
    </row>
    <row r="94" spans="1:9" s="15" customFormat="1" x14ac:dyDescent="0.2">
      <c r="A94" s="17">
        <v>23.1</v>
      </c>
      <c r="B94" s="14" t="s">
        <v>91</v>
      </c>
      <c r="C94" s="2" t="s">
        <v>90</v>
      </c>
      <c r="D94" s="3">
        <v>1</v>
      </c>
      <c r="E94" s="8">
        <v>415000</v>
      </c>
      <c r="F94" s="8">
        <f t="shared" si="48"/>
        <v>415000</v>
      </c>
      <c r="G94" s="8">
        <v>35000</v>
      </c>
      <c r="H94" s="8">
        <f t="shared" si="49"/>
        <v>35000</v>
      </c>
      <c r="I94" s="8">
        <f t="shared" si="50"/>
        <v>450000</v>
      </c>
    </row>
    <row r="95" spans="1:9" s="15" customFormat="1" ht="94.5" x14ac:dyDescent="0.2">
      <c r="A95" s="3">
        <v>24</v>
      </c>
      <c r="B95" s="14" t="s">
        <v>101</v>
      </c>
      <c r="C95" s="2" t="s">
        <v>42</v>
      </c>
      <c r="D95" s="3">
        <v>1</v>
      </c>
      <c r="E95" s="8">
        <v>665000</v>
      </c>
      <c r="F95" s="8">
        <f t="shared" ref="F95:F98" si="51">E95*D95</f>
        <v>665000</v>
      </c>
      <c r="G95" s="8">
        <v>45000</v>
      </c>
      <c r="H95" s="8">
        <f t="shared" ref="H95:H98" si="52">G95*D95</f>
        <v>45000</v>
      </c>
      <c r="I95" s="8">
        <f t="shared" ref="I95:I98" si="53">H95+F95</f>
        <v>710000</v>
      </c>
    </row>
    <row r="96" spans="1:9" s="15" customFormat="1" ht="114.75" customHeight="1" x14ac:dyDescent="0.2">
      <c r="A96" s="3">
        <v>25</v>
      </c>
      <c r="B96" s="16" t="s">
        <v>92</v>
      </c>
      <c r="C96" s="2" t="s">
        <v>42</v>
      </c>
      <c r="D96" s="3">
        <v>1</v>
      </c>
      <c r="E96" s="8">
        <v>350000</v>
      </c>
      <c r="F96" s="8">
        <f t="shared" si="51"/>
        <v>350000</v>
      </c>
      <c r="G96" s="8">
        <v>45000</v>
      </c>
      <c r="H96" s="8">
        <f t="shared" si="52"/>
        <v>45000</v>
      </c>
      <c r="I96" s="8">
        <f t="shared" si="53"/>
        <v>395000</v>
      </c>
    </row>
    <row r="97" spans="1:12" s="15" customFormat="1" ht="94.5" x14ac:dyDescent="0.2">
      <c r="A97" s="3">
        <v>26</v>
      </c>
      <c r="B97" s="14" t="s">
        <v>93</v>
      </c>
      <c r="C97" s="2"/>
      <c r="D97" s="3"/>
      <c r="E97" s="8"/>
      <c r="F97" s="8"/>
      <c r="G97" s="8"/>
      <c r="H97" s="8"/>
      <c r="I97" s="8"/>
    </row>
    <row r="98" spans="1:12" s="15" customFormat="1" x14ac:dyDescent="0.2">
      <c r="A98" s="17">
        <v>26.1</v>
      </c>
      <c r="B98" s="14" t="s">
        <v>94</v>
      </c>
      <c r="C98" s="2" t="s">
        <v>44</v>
      </c>
      <c r="D98" s="3">
        <v>210</v>
      </c>
      <c r="E98" s="8">
        <v>360</v>
      </c>
      <c r="F98" s="8">
        <f t="shared" si="51"/>
        <v>75600</v>
      </c>
      <c r="G98" s="8">
        <v>100</v>
      </c>
      <c r="H98" s="8">
        <f t="shared" si="52"/>
        <v>21000</v>
      </c>
      <c r="I98" s="8">
        <f t="shared" si="53"/>
        <v>96600</v>
      </c>
    </row>
    <row r="99" spans="1:12" s="15" customFormat="1" x14ac:dyDescent="0.2">
      <c r="A99" s="17">
        <v>26.2</v>
      </c>
      <c r="B99" s="14" t="s">
        <v>95</v>
      </c>
      <c r="C99" s="2" t="s">
        <v>44</v>
      </c>
      <c r="D99" s="3">
        <v>210</v>
      </c>
      <c r="E99" s="8">
        <v>4515</v>
      </c>
      <c r="F99" s="8">
        <f t="shared" ref="F99:F105" si="54">E99*D99</f>
        <v>948150</v>
      </c>
      <c r="G99" s="8">
        <v>100</v>
      </c>
      <c r="H99" s="8">
        <f t="shared" ref="H99:H105" si="55">G99*D99</f>
        <v>21000</v>
      </c>
      <c r="I99" s="8">
        <f t="shared" ref="I99:I105" si="56">H99+F99</f>
        <v>969150</v>
      </c>
    </row>
    <row r="100" spans="1:12" s="15" customFormat="1" x14ac:dyDescent="0.2">
      <c r="A100" s="17">
        <v>26.3</v>
      </c>
      <c r="B100" s="14" t="s">
        <v>96</v>
      </c>
      <c r="C100" s="2" t="s">
        <v>44</v>
      </c>
      <c r="D100" s="3">
        <v>40</v>
      </c>
      <c r="E100" s="8">
        <v>475</v>
      </c>
      <c r="F100" s="8">
        <f t="shared" si="54"/>
        <v>19000</v>
      </c>
      <c r="G100" s="8">
        <v>125</v>
      </c>
      <c r="H100" s="8">
        <f t="shared" si="55"/>
        <v>5000</v>
      </c>
      <c r="I100" s="8">
        <f t="shared" si="56"/>
        <v>24000</v>
      </c>
    </row>
    <row r="101" spans="1:12" s="15" customFormat="1" x14ac:dyDescent="0.2">
      <c r="A101" s="17">
        <v>26.4</v>
      </c>
      <c r="B101" s="14" t="s">
        <v>38</v>
      </c>
      <c r="C101" s="2" t="s">
        <v>44</v>
      </c>
      <c r="D101" s="3">
        <v>198</v>
      </c>
      <c r="E101" s="8">
        <v>560</v>
      </c>
      <c r="F101" s="8">
        <f t="shared" si="54"/>
        <v>110880</v>
      </c>
      <c r="G101" s="8">
        <v>150</v>
      </c>
      <c r="H101" s="8">
        <f t="shared" si="55"/>
        <v>29700</v>
      </c>
      <c r="I101" s="8">
        <f t="shared" si="56"/>
        <v>140580</v>
      </c>
    </row>
    <row r="102" spans="1:12" s="15" customFormat="1" ht="63" x14ac:dyDescent="0.2">
      <c r="A102" s="3">
        <v>27</v>
      </c>
      <c r="B102" s="14" t="s">
        <v>100</v>
      </c>
      <c r="C102" s="2" t="s">
        <v>90</v>
      </c>
      <c r="D102" s="3">
        <v>1</v>
      </c>
      <c r="E102" s="8">
        <v>15000</v>
      </c>
      <c r="F102" s="8">
        <f t="shared" si="54"/>
        <v>15000</v>
      </c>
      <c r="G102" s="8">
        <v>45000</v>
      </c>
      <c r="H102" s="8">
        <f t="shared" si="55"/>
        <v>45000</v>
      </c>
      <c r="I102" s="8">
        <f t="shared" si="56"/>
        <v>60000</v>
      </c>
    </row>
    <row r="103" spans="1:12" s="15" customFormat="1" ht="78.75" x14ac:dyDescent="0.2">
      <c r="A103" s="3">
        <v>28</v>
      </c>
      <c r="B103" s="14" t="s">
        <v>98</v>
      </c>
      <c r="C103" s="2" t="s">
        <v>90</v>
      </c>
      <c r="D103" s="3">
        <v>1</v>
      </c>
      <c r="E103" s="8">
        <v>0</v>
      </c>
      <c r="F103" s="8">
        <f t="shared" si="54"/>
        <v>0</v>
      </c>
      <c r="G103" s="8">
        <v>90000</v>
      </c>
      <c r="H103" s="8">
        <f t="shared" si="55"/>
        <v>90000</v>
      </c>
      <c r="I103" s="8">
        <f t="shared" si="56"/>
        <v>90000</v>
      </c>
    </row>
    <row r="104" spans="1:12" s="15" customFormat="1" ht="47.25" x14ac:dyDescent="0.2">
      <c r="A104" s="3">
        <v>29</v>
      </c>
      <c r="B104" s="14" t="s">
        <v>99</v>
      </c>
      <c r="C104" s="2" t="s">
        <v>90</v>
      </c>
      <c r="D104" s="3">
        <v>1</v>
      </c>
      <c r="E104" s="8">
        <v>10000</v>
      </c>
      <c r="F104" s="8">
        <f t="shared" si="54"/>
        <v>10000</v>
      </c>
      <c r="G104" s="8">
        <v>15000</v>
      </c>
      <c r="H104" s="8">
        <f t="shared" si="55"/>
        <v>15000</v>
      </c>
      <c r="I104" s="8">
        <f t="shared" si="56"/>
        <v>25000</v>
      </c>
    </row>
    <row r="105" spans="1:12" s="15" customFormat="1" ht="47.25" x14ac:dyDescent="0.2">
      <c r="A105" s="3">
        <v>30</v>
      </c>
      <c r="B105" s="14" t="s">
        <v>97</v>
      </c>
      <c r="C105" s="2" t="s">
        <v>90</v>
      </c>
      <c r="D105" s="3">
        <v>1</v>
      </c>
      <c r="E105" s="8">
        <v>5000</v>
      </c>
      <c r="F105" s="8">
        <f t="shared" si="54"/>
        <v>5000</v>
      </c>
      <c r="G105" s="8">
        <v>10000</v>
      </c>
      <c r="H105" s="8">
        <f t="shared" si="55"/>
        <v>10000</v>
      </c>
      <c r="I105" s="8">
        <f t="shared" si="56"/>
        <v>15000</v>
      </c>
    </row>
    <row r="106" spans="1:12" s="6" customFormat="1" ht="18.75" x14ac:dyDescent="0.2">
      <c r="A106" s="27" t="s">
        <v>12</v>
      </c>
      <c r="B106" s="28"/>
      <c r="C106" s="23"/>
      <c r="D106" s="23"/>
      <c r="E106" s="23"/>
      <c r="F106" s="11">
        <f t="shared" ref="F106:H106" si="57">SUM(F8:F105)</f>
        <v>55302691</v>
      </c>
      <c r="G106" s="11"/>
      <c r="H106" s="11">
        <f t="shared" si="57"/>
        <v>6405827</v>
      </c>
      <c r="I106" s="11">
        <f>SUM(I8:I105)</f>
        <v>61708518</v>
      </c>
    </row>
    <row r="107" spans="1:12" s="6" customFormat="1" ht="18.75" x14ac:dyDescent="0.2">
      <c r="A107" s="27" t="s">
        <v>108</v>
      </c>
      <c r="B107" s="28"/>
      <c r="C107" s="23"/>
      <c r="D107" s="23"/>
      <c r="E107" s="23"/>
      <c r="F107" s="11"/>
      <c r="G107" s="11"/>
      <c r="H107" s="11"/>
      <c r="I107" s="11">
        <f>I106*10%</f>
        <v>6170851.8000000007</v>
      </c>
    </row>
    <row r="108" spans="1:12" s="6" customFormat="1" ht="18.75" x14ac:dyDescent="0.3">
      <c r="A108" s="27" t="s">
        <v>107</v>
      </c>
      <c r="B108" s="28"/>
      <c r="C108" s="23"/>
      <c r="D108" s="23"/>
      <c r="E108" s="23"/>
      <c r="F108" s="11"/>
      <c r="G108" s="11"/>
      <c r="H108" s="11"/>
      <c r="I108" s="11">
        <f>I106-I107</f>
        <v>55537666.200000003</v>
      </c>
      <c r="L108" s="33">
        <v>78400000</v>
      </c>
    </row>
    <row r="109" spans="1:12" ht="18.75" x14ac:dyDescent="0.3">
      <c r="K109" s="1" t="s">
        <v>109</v>
      </c>
      <c r="L109" s="33">
        <f>L108*8%</f>
        <v>6272000</v>
      </c>
    </row>
    <row r="110" spans="1:12" ht="18.75" x14ac:dyDescent="0.3">
      <c r="H110" s="24"/>
      <c r="L110" s="33">
        <f>L108-L109</f>
        <v>72128000</v>
      </c>
    </row>
    <row r="111" spans="1:12" ht="18.75" x14ac:dyDescent="0.3">
      <c r="K111" s="1" t="s">
        <v>110</v>
      </c>
      <c r="L111" s="33">
        <f>L110*7%</f>
        <v>5048960.0000000009</v>
      </c>
    </row>
    <row r="112" spans="1:12" ht="18.75" x14ac:dyDescent="0.3">
      <c r="L112" s="33">
        <f>L110-L111</f>
        <v>67079040</v>
      </c>
    </row>
    <row r="116" spans="12:12" x14ac:dyDescent="0.2">
      <c r="L116" s="34">
        <v>59735431.560000002</v>
      </c>
    </row>
  </sheetData>
  <mergeCells count="13">
    <mergeCell ref="A107:B107"/>
    <mergeCell ref="A108:B108"/>
    <mergeCell ref="A106:B106"/>
    <mergeCell ref="A1:I1"/>
    <mergeCell ref="A2:I2"/>
    <mergeCell ref="A3:B3"/>
    <mergeCell ref="E5:F5"/>
    <mergeCell ref="G5:H5"/>
    <mergeCell ref="A5:A6"/>
    <mergeCell ref="B5:B6"/>
    <mergeCell ref="C5:C6"/>
    <mergeCell ref="D5:D6"/>
    <mergeCell ref="A4:B4"/>
  </mergeCells>
  <printOptions horizontalCentered="1"/>
  <pageMargins left="0" right="0" top="0.75" bottom="0.5" header="0.3" footer="0.3"/>
  <pageSetup paperSize="9"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2023-03-31T07:00:13Z</cp:lastPrinted>
  <dcterms:created xsi:type="dcterms:W3CDTF">2023-03-09T06:49:37Z</dcterms:created>
  <dcterms:modified xsi:type="dcterms:W3CDTF">2023-06-09T13:11:12Z</dcterms:modified>
</cp:coreProperties>
</file>