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defaultThemeVersion="124226"/>
  <mc:AlternateContent xmlns:mc="http://schemas.openxmlformats.org/markup-compatibility/2006">
    <mc:Choice Requires="x15">
      <x15ac:absPath xmlns:x15ac="http://schemas.microsoft.com/office/spreadsheetml/2010/11/ac" url="H:\Pioneer\Projects 2023\Standard Chartered Bank\BOQ\"/>
    </mc:Choice>
  </mc:AlternateContent>
  <xr:revisionPtr revIDLastSave="0" documentId="13_ncr:1_{E708E076-A0D2-4506-93AC-43FC9845A032}" xr6:coauthVersionLast="47" xr6:coauthVersionMax="47" xr10:uidLastSave="{00000000-0000-0000-0000-000000000000}"/>
  <bookViews>
    <workbookView xWindow="-120" yWindow="-120" windowWidth="29040" windowHeight="15840" tabRatio="602" xr2:uid="{00000000-000D-0000-FFFF-FFFF00000000}"/>
  </bookViews>
  <sheets>
    <sheet name="SUMM" sheetId="48" r:id="rId1"/>
    <sheet name="Ground Floor" sheetId="46" r:id="rId2"/>
    <sheet name="Mezz Floor" sheetId="47" r:id="rId3"/>
    <sheet name="Variation" sheetId="49"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c" localSheetId="0">SUMM!#REF!</definedName>
    <definedName name="\\c">#REF!</definedName>
    <definedName name="\\x" localSheetId="0">SUMM!#REF!</definedName>
    <definedName name="\\x">#REF!</definedName>
    <definedName name="\\xx" localSheetId="0">#REF!</definedName>
    <definedName name="\\xx">#REF!</definedName>
    <definedName name="\d" localSheetId="0">'[1]6.1-TRI'!#REF!</definedName>
    <definedName name="\d">'[1]6.1-TRI'!#REF!</definedName>
    <definedName name="\e" localSheetId="0">'[1]6.1-TRI'!#REF!</definedName>
    <definedName name="\e">'[1]6.1-TRI'!#REF!</definedName>
    <definedName name="\i" localSheetId="0">'[1]6.1-TRI'!#REF!</definedName>
    <definedName name="\i">'[1]6.1-TRI'!#REF!</definedName>
    <definedName name="\m" localSheetId="0">'[1]6.1-TRI'!#REF!</definedName>
    <definedName name="\m">'[1]6.1-TRI'!#REF!</definedName>
    <definedName name="\X" localSheetId="0">'[2]URA-C1'!#REF!</definedName>
    <definedName name="\X">'[2]URA-C1'!#REF!</definedName>
    <definedName name="\z" localSheetId="0">'[3]URA-C1'!#REF!</definedName>
    <definedName name="\z">'[3]URA-C1'!#REF!</definedName>
    <definedName name="_" localSheetId="0" hidden="1">[4]대비표!#REF!</definedName>
    <definedName name="_" hidden="1">[4]대비표!#REF!</definedName>
    <definedName name="_____________________________________MS16" localSheetId="0">#REF!</definedName>
    <definedName name="_____________________________________MS16">#REF!</definedName>
    <definedName name="_____________________________________MS6" localSheetId="0">#REF!</definedName>
    <definedName name="_____________________________________MS6">#REF!</definedName>
    <definedName name="____________________________________MS16" localSheetId="0">#REF!</definedName>
    <definedName name="____________________________________MS16">#REF!</definedName>
    <definedName name="____________________________________MS6" localSheetId="0">#REF!</definedName>
    <definedName name="____________________________________MS6">#REF!</definedName>
    <definedName name="___________________________________MS16" localSheetId="0">#REF!</definedName>
    <definedName name="___________________________________MS16">#REF!</definedName>
    <definedName name="___________________________________MS6" localSheetId="0">#REF!</definedName>
    <definedName name="___________________________________MS6">#REF!</definedName>
    <definedName name="__________________________________MS16" localSheetId="0">#REF!</definedName>
    <definedName name="__________________________________MS16">#REF!</definedName>
    <definedName name="__________________________________MS6" localSheetId="0">#REF!</definedName>
    <definedName name="__________________________________MS6">#REF!</definedName>
    <definedName name="_________________________________MS16" localSheetId="0">#REF!</definedName>
    <definedName name="_________________________________MS16">#REF!</definedName>
    <definedName name="_________________________________MS6" localSheetId="0">#REF!</definedName>
    <definedName name="_________________________________MS6">#REF!</definedName>
    <definedName name="________________________________MS16" localSheetId="0">#REF!</definedName>
    <definedName name="________________________________MS16">#REF!</definedName>
    <definedName name="________________________________MS6" localSheetId="0">#REF!</definedName>
    <definedName name="________________________________MS6">#REF!</definedName>
    <definedName name="_______________________________MS16" localSheetId="0">#REF!</definedName>
    <definedName name="_______________________________MS16">#REF!</definedName>
    <definedName name="_______________________________MS6" localSheetId="0">#REF!</definedName>
    <definedName name="_______________________________MS6">#REF!</definedName>
    <definedName name="______________________________MS16" localSheetId="0">#REF!</definedName>
    <definedName name="______________________________MS16">#REF!</definedName>
    <definedName name="______________________________MS6" localSheetId="0">#REF!</definedName>
    <definedName name="______________________________MS6">#REF!</definedName>
    <definedName name="_____________________________MS16" localSheetId="0">#REF!</definedName>
    <definedName name="_____________________________MS16">#REF!</definedName>
    <definedName name="_____________________________MS6" localSheetId="0">#REF!</definedName>
    <definedName name="_____________________________MS6">#REF!</definedName>
    <definedName name="____________________________MS16" localSheetId="0">#REF!</definedName>
    <definedName name="____________________________MS16">#REF!</definedName>
    <definedName name="____________________________MS6" localSheetId="0">#REF!</definedName>
    <definedName name="____________________________MS6">#REF!</definedName>
    <definedName name="___________________________MS16" localSheetId="0">#REF!</definedName>
    <definedName name="___________________________MS16">#REF!</definedName>
    <definedName name="___________________________MS6" localSheetId="0">#REF!</definedName>
    <definedName name="___________________________MS6">#REF!</definedName>
    <definedName name="__________________________MS16" localSheetId="0">#REF!</definedName>
    <definedName name="__________________________MS16">#REF!</definedName>
    <definedName name="__________________________MS6" localSheetId="0">#REF!</definedName>
    <definedName name="__________________________MS6">#REF!</definedName>
    <definedName name="_________________________MS16" localSheetId="0">#REF!</definedName>
    <definedName name="_________________________MS16">#REF!</definedName>
    <definedName name="_________________________MS6" localSheetId="0">#REF!</definedName>
    <definedName name="_________________________MS6">#REF!</definedName>
    <definedName name="________________________MS16" localSheetId="0">#REF!</definedName>
    <definedName name="________________________MS16">#REF!</definedName>
    <definedName name="________________________MS6" localSheetId="0">#REF!</definedName>
    <definedName name="________________________MS6">#REF!</definedName>
    <definedName name="_______________________MS16" localSheetId="0">#REF!</definedName>
    <definedName name="_______________________MS16">#REF!</definedName>
    <definedName name="_______________________MS6" localSheetId="0">#REF!</definedName>
    <definedName name="_______________________MS6">#REF!</definedName>
    <definedName name="______________________MS16" localSheetId="0">#REF!</definedName>
    <definedName name="______________________MS16">#REF!</definedName>
    <definedName name="______________________MS6" localSheetId="0">#REF!</definedName>
    <definedName name="______________________MS6">#REF!</definedName>
    <definedName name="_____________________MS16" localSheetId="0">#REF!</definedName>
    <definedName name="_____________________MS16">#REF!</definedName>
    <definedName name="_____________________MS6" localSheetId="0">#REF!</definedName>
    <definedName name="_____________________MS6">#REF!</definedName>
    <definedName name="____________________MS16" localSheetId="0">#REF!</definedName>
    <definedName name="____________________MS16">#REF!</definedName>
    <definedName name="____________________MS6" localSheetId="0">#REF!</definedName>
    <definedName name="____________________MS6">#REF!</definedName>
    <definedName name="___________________MS16" localSheetId="0">#REF!</definedName>
    <definedName name="___________________MS16">#REF!</definedName>
    <definedName name="___________________MS6" localSheetId="0">#REF!</definedName>
    <definedName name="___________________MS6">#REF!</definedName>
    <definedName name="__________________MS16" localSheetId="0">#REF!</definedName>
    <definedName name="__________________MS16">#REF!</definedName>
    <definedName name="__________________MS6" localSheetId="0">#REF!</definedName>
    <definedName name="__________________MS6">#REF!</definedName>
    <definedName name="_________________DIV27" localSheetId="0">#REF!</definedName>
    <definedName name="_________________DIV27">#REF!</definedName>
    <definedName name="_________________MS16" localSheetId="0">#REF!</definedName>
    <definedName name="_________________MS16">#REF!</definedName>
    <definedName name="_________________MS6" localSheetId="0">#REF!</definedName>
    <definedName name="_________________MS6">#REF!</definedName>
    <definedName name="________________DIV27" localSheetId="0">#REF!</definedName>
    <definedName name="________________DIV27">#REF!</definedName>
    <definedName name="________________MS16" localSheetId="0">#REF!</definedName>
    <definedName name="________________MS16">#REF!</definedName>
    <definedName name="________________MS6" localSheetId="0">#REF!</definedName>
    <definedName name="________________MS6">#REF!</definedName>
    <definedName name="_______________MS16" localSheetId="0">#REF!</definedName>
    <definedName name="_______________MS16">#REF!</definedName>
    <definedName name="_______________MS6" localSheetId="0">#REF!</definedName>
    <definedName name="_______________MS6">#REF!</definedName>
    <definedName name="______________DIV27" localSheetId="0">#REF!</definedName>
    <definedName name="______________DIV27">#REF!</definedName>
    <definedName name="______________MS16" localSheetId="0">#REF!</definedName>
    <definedName name="______________MS16">#REF!</definedName>
    <definedName name="______________MS6" localSheetId="0">#REF!</definedName>
    <definedName name="______________MS6">#REF!</definedName>
    <definedName name="_____________DIV27" localSheetId="0">#REF!</definedName>
    <definedName name="_____________DIV27">#REF!</definedName>
    <definedName name="_____________MS16" localSheetId="0">#REF!</definedName>
    <definedName name="_____________MS16">#REF!</definedName>
    <definedName name="_____________MS6" localSheetId="0">#REF!</definedName>
    <definedName name="_____________MS6">#REF!</definedName>
    <definedName name="____________MS16" localSheetId="0">#REF!</definedName>
    <definedName name="____________MS16">#REF!</definedName>
    <definedName name="____________MS6" localSheetId="0">#REF!</definedName>
    <definedName name="____________MS6">#REF!</definedName>
    <definedName name="___________MS16" localSheetId="0">#REF!</definedName>
    <definedName name="___________MS16">#REF!</definedName>
    <definedName name="___________MS6" localSheetId="0">#REF!</definedName>
    <definedName name="___________MS6">#REF!</definedName>
    <definedName name="__________DIV27" localSheetId="0">#REF!</definedName>
    <definedName name="__________DIV27">#REF!</definedName>
    <definedName name="__________MS16" localSheetId="0">#REF!</definedName>
    <definedName name="__________MS16">#REF!</definedName>
    <definedName name="__________MS6" localSheetId="0">#REF!</definedName>
    <definedName name="__________MS6">#REF!</definedName>
    <definedName name="_________MS16" localSheetId="0">#REF!</definedName>
    <definedName name="_________MS16">#REF!</definedName>
    <definedName name="_________MS6" localSheetId="0">#REF!</definedName>
    <definedName name="_________MS6">#REF!</definedName>
    <definedName name="________MS16" localSheetId="0">#REF!</definedName>
    <definedName name="________MS16">#REF!</definedName>
    <definedName name="________MS6" localSheetId="0">#REF!</definedName>
    <definedName name="________MS6">#REF!</definedName>
    <definedName name="_______DIV27" localSheetId="0">#REF!</definedName>
    <definedName name="_______DIV27">#REF!</definedName>
    <definedName name="_______MS16" localSheetId="0">#REF!</definedName>
    <definedName name="_______MS16">#REF!</definedName>
    <definedName name="_______MS6" localSheetId="0">#REF!</definedName>
    <definedName name="_______MS6">#REF!</definedName>
    <definedName name="______DIV27" localSheetId="0">#REF!</definedName>
    <definedName name="______DIV27">#REF!</definedName>
    <definedName name="______MS16" localSheetId="0">#REF!</definedName>
    <definedName name="______MS16">#REF!</definedName>
    <definedName name="______MS6" localSheetId="0">#REF!</definedName>
    <definedName name="______MS6">#REF!</definedName>
    <definedName name="_____DIV27" localSheetId="0">#REF!</definedName>
    <definedName name="_____DIV27">#REF!</definedName>
    <definedName name="_____MS16" localSheetId="0">#REF!</definedName>
    <definedName name="_____MS16">#REF!</definedName>
    <definedName name="_____MS6" localSheetId="0">#REF!</definedName>
    <definedName name="_____MS6">#REF!</definedName>
    <definedName name="____DIV27" localSheetId="0">#REF!</definedName>
    <definedName name="____DIV27">#REF!</definedName>
    <definedName name="____MS16" localSheetId="0">#REF!</definedName>
    <definedName name="____MS16">#REF!</definedName>
    <definedName name="____MS6" localSheetId="0">#REF!</definedName>
    <definedName name="____MS6">#REF!</definedName>
    <definedName name="___1__x_1_1" localSheetId="0">#REF!</definedName>
    <definedName name="___1__x_1_1">#REF!</definedName>
    <definedName name="___DIV27" localSheetId="0">#REF!</definedName>
    <definedName name="___DIV27">#REF!</definedName>
    <definedName name="___MS16" localSheetId="0">#REF!</definedName>
    <definedName name="___MS16">#REF!</definedName>
    <definedName name="___MS6" localSheetId="0">#REF!</definedName>
    <definedName name="___MS6">#REF!</definedName>
    <definedName name="__1__x_1_1" localSheetId="0">#REF!</definedName>
    <definedName name="__1__x_1_1">#REF!</definedName>
    <definedName name="__10Excel_BuiltIn_Print_Area_16_1" localSheetId="0">#REF!</definedName>
    <definedName name="__10Excel_BuiltIn_Print_Area_16_1">#REF!</definedName>
    <definedName name="__11Excel_BuiltIn_Print_Area_17_1" localSheetId="0">#REF!</definedName>
    <definedName name="__11Excel_BuiltIn_Print_Area_17_1">#REF!</definedName>
    <definedName name="__123Graph_A" localSheetId="0" hidden="1">[5]SUM!#REF!</definedName>
    <definedName name="__123Graph_A" hidden="1">[5]SUM!#REF!</definedName>
    <definedName name="__123Graph_ACURRENT" localSheetId="0" hidden="1">[6]FitOutConfCentre!#REF!</definedName>
    <definedName name="__123Graph_ACURRENT" hidden="1">[6]FitOutConfCentre!#REF!</definedName>
    <definedName name="__123Graph_B" localSheetId="0" hidden="1">[5]SUM!#REF!</definedName>
    <definedName name="__123Graph_B" hidden="1">[5]SUM!#REF!</definedName>
    <definedName name="__123Graph_BCURRENT" hidden="1">[7]MOS!$C$6:$C$15</definedName>
    <definedName name="__123Graph_C" hidden="1">[7]MOS!$D$6:$D$15</definedName>
    <definedName name="__123Graph_CCURRENT" hidden="1">[7]MOS!$D$6:$D$15</definedName>
    <definedName name="__123Graph_D" hidden="1">[7]MOS!$E$6:$E$15</definedName>
    <definedName name="__123Graph_DCURRENT" hidden="1">[7]MOS!$E$6:$E$15</definedName>
    <definedName name="__123Graph_E" hidden="1">[7]MOS!$F$6:$F$15</definedName>
    <definedName name="__123Graph_ECURRENT" hidden="1">[7]MOS!$F$6:$F$15</definedName>
    <definedName name="__123Graph_F" hidden="1">[7]MOS!$G$6:$G$15</definedName>
    <definedName name="__123Graph_FCURRENT" hidden="1">[7]MOS!$G$6:$G$15</definedName>
    <definedName name="__123Graph_X" localSheetId="0" hidden="1">[8]FORM5!#REF!</definedName>
    <definedName name="__123Graph_X" hidden="1">[8]FORM5!#REF!</definedName>
    <definedName name="__123grapp" localSheetId="0" hidden="1">[6]FitOutConfCentre!#REF!</definedName>
    <definedName name="__123grapp" hidden="1">[6]FitOutConfCentre!#REF!</definedName>
    <definedName name="__12Excel_BuiltIn_Print_Area_20_1" localSheetId="0">#REF!</definedName>
    <definedName name="__12Excel_BuiltIn_Print_Area_20_1">#REF!</definedName>
    <definedName name="__13Excel_BuiltIn_Print_Area_6_1" localSheetId="0">#REF!</definedName>
    <definedName name="__13Excel_BuiltIn_Print_Area_6_1">#REF!</definedName>
    <definedName name="__14Excel_BuiltIn_Print_Area_7_1" localSheetId="0">#REF!</definedName>
    <definedName name="__14Excel_BuiltIn_Print_Area_7_1">#REF!</definedName>
    <definedName name="__15Excel_BuiltIn_Print_Area_9_1" localSheetId="0">#REF!</definedName>
    <definedName name="__15Excel_BuiltIn_Print_Area_9_1">#REF!</definedName>
    <definedName name="__16Excel_BuiltIn_Print_Titles_1_1" localSheetId="0">#REF!</definedName>
    <definedName name="__16Excel_BuiltIn_Print_Titles_1_1">#REF!</definedName>
    <definedName name="__3__x_10_1_1" localSheetId="0">#REF!</definedName>
    <definedName name="__3__x_10_1_1">#REF!</definedName>
    <definedName name="__4Excel_BuiltIn_Print_Area_1_1" localSheetId="0">#REF!</definedName>
    <definedName name="__4Excel_BuiltIn_Print_Area_1_1">#REF!</definedName>
    <definedName name="__5Excel_BuiltIn_Print_Area_11_1" localSheetId="0">#REF!</definedName>
    <definedName name="__5Excel_BuiltIn_Print_Area_11_1">#REF!</definedName>
    <definedName name="__6Excel_BuiltIn_Print_Area_12_1" localSheetId="0">#REF!</definedName>
    <definedName name="__6Excel_BuiltIn_Print_Area_12_1">#REF!</definedName>
    <definedName name="__7Excel_BuiltIn_Print_Area_13_1" localSheetId="0">#REF!</definedName>
    <definedName name="__7Excel_BuiltIn_Print_Area_13_1">#REF!</definedName>
    <definedName name="__8Excel_BuiltIn_Print_Area_14_1" localSheetId="0">#REF!</definedName>
    <definedName name="__8Excel_BuiltIn_Print_Area_14_1">#REF!</definedName>
    <definedName name="__9Excel_BuiltIn_Print_Area_15_1" localSheetId="0">#REF!</definedName>
    <definedName name="__9Excel_BuiltIn_Print_Area_15_1">#REF!</definedName>
    <definedName name="__DIV27" localSheetId="0">#REF!</definedName>
    <definedName name="__DIV27">#REF!</definedName>
    <definedName name="__MS16" localSheetId="0">#REF!</definedName>
    <definedName name="__MS16">#REF!</definedName>
    <definedName name="__MS6" localSheetId="0">#REF!</definedName>
    <definedName name="__MS6">#REF!</definedName>
    <definedName name="__x" localSheetId="0">#REF!</definedName>
    <definedName name="__x">#REF!</definedName>
    <definedName name="__x_1" localSheetId="0">#REF!</definedName>
    <definedName name="__x_1">#REF!</definedName>
    <definedName name="__x_1_1" localSheetId="0">#REF!</definedName>
    <definedName name="__x_1_1">#REF!</definedName>
    <definedName name="__x_10" localSheetId="0">#REF!</definedName>
    <definedName name="__x_10">#REF!</definedName>
    <definedName name="__x_10_1" localSheetId="0">#REF!</definedName>
    <definedName name="__x_10_1">#REF!</definedName>
    <definedName name="__x_11" localSheetId="0">#REF!</definedName>
    <definedName name="__x_11">#REF!</definedName>
    <definedName name="__x_11_1" localSheetId="0">#REF!</definedName>
    <definedName name="__x_11_1">#REF!</definedName>
    <definedName name="__x_12" localSheetId="0">#REF!</definedName>
    <definedName name="__x_12">#REF!</definedName>
    <definedName name="__x_12_1" localSheetId="0">#REF!</definedName>
    <definedName name="__x_12_1">#REF!</definedName>
    <definedName name="__x_13" localSheetId="0">#REF!</definedName>
    <definedName name="__x_13">#REF!</definedName>
    <definedName name="__x_14" localSheetId="0">#REF!</definedName>
    <definedName name="__x_14">#REF!</definedName>
    <definedName name="__x_14_1" localSheetId="0">#REF!</definedName>
    <definedName name="__x_14_1">#REF!</definedName>
    <definedName name="__x_15" localSheetId="0">#REF!</definedName>
    <definedName name="__x_15">#REF!</definedName>
    <definedName name="__x_16" localSheetId="0">#REF!</definedName>
    <definedName name="__x_16">#REF!</definedName>
    <definedName name="__x_16_1" localSheetId="0">#REF!</definedName>
    <definedName name="__x_16_1">#REF!</definedName>
    <definedName name="__x_17" localSheetId="0">#REF!</definedName>
    <definedName name="__x_17">#REF!</definedName>
    <definedName name="__x_18" localSheetId="0">#REF!</definedName>
    <definedName name="__x_18">#REF!</definedName>
    <definedName name="__x_19" localSheetId="0">#REF!</definedName>
    <definedName name="__x_19">#REF!</definedName>
    <definedName name="__x_19_1" localSheetId="0">#REF!</definedName>
    <definedName name="__x_19_1">#REF!</definedName>
    <definedName name="__x_19_18" localSheetId="0">#REF!</definedName>
    <definedName name="__x_19_18">#REF!</definedName>
    <definedName name="__x_2" localSheetId="0">#REF!</definedName>
    <definedName name="__x_2">#REF!</definedName>
    <definedName name="__x_20" localSheetId="0">#REF!</definedName>
    <definedName name="__x_20">#REF!</definedName>
    <definedName name="__x_20_1" localSheetId="0">#REF!</definedName>
    <definedName name="__x_20_1">#REF!</definedName>
    <definedName name="__x_21" localSheetId="0">#REF!</definedName>
    <definedName name="__x_21">#REF!</definedName>
    <definedName name="__x_21_1" localSheetId="0">#REF!</definedName>
    <definedName name="__x_21_1">#REF!</definedName>
    <definedName name="__x_22" localSheetId="0">#REF!</definedName>
    <definedName name="__x_22">#REF!</definedName>
    <definedName name="__x_23" localSheetId="0">#REF!</definedName>
    <definedName name="__x_23">#REF!</definedName>
    <definedName name="__x_24" localSheetId="0">#REF!</definedName>
    <definedName name="__x_24">#REF!</definedName>
    <definedName name="__x_25" localSheetId="0">#REF!</definedName>
    <definedName name="__x_25">#REF!</definedName>
    <definedName name="__x_26" localSheetId="0">#REF!</definedName>
    <definedName name="__x_26">#REF!</definedName>
    <definedName name="__x_27" localSheetId="0">#REF!</definedName>
    <definedName name="__x_27">#REF!</definedName>
    <definedName name="__x_3" localSheetId="0">#REF!</definedName>
    <definedName name="__x_3">#REF!</definedName>
    <definedName name="__x_3_1" localSheetId="0">#REF!</definedName>
    <definedName name="__x_3_1">#REF!</definedName>
    <definedName name="__x_5" localSheetId="0">#REF!</definedName>
    <definedName name="__x_5">#REF!</definedName>
    <definedName name="__x_6" localSheetId="0">#REF!</definedName>
    <definedName name="__x_6">#REF!</definedName>
    <definedName name="__x_7" localSheetId="0">#REF!</definedName>
    <definedName name="__x_7">#REF!</definedName>
    <definedName name="__x_7_1" localSheetId="0">#REF!</definedName>
    <definedName name="__x_7_1">#REF!</definedName>
    <definedName name="__x_7_8" localSheetId="0">#REF!</definedName>
    <definedName name="__x_7_8">#REF!</definedName>
    <definedName name="__x_8" localSheetId="0">#REF!</definedName>
    <definedName name="__x_8">#REF!</definedName>
    <definedName name="__x_9" localSheetId="0">#REF!</definedName>
    <definedName name="__x_9">#REF!</definedName>
    <definedName name="_1__x_1_1" localSheetId="0">#REF!</definedName>
    <definedName name="_1__x_1_1">#REF!</definedName>
    <definedName name="_1_0_0_F" localSheetId="0" hidden="1">[4]대비표!#REF!</definedName>
    <definedName name="_1_0_0_F" hidden="1">[4]대비표!#REF!</definedName>
    <definedName name="_10Excel_BuiltIn_Print_Area_1_1" localSheetId="0">#REF!</definedName>
    <definedName name="_10Excel_BuiltIn_Print_Area_1_1">#REF!</definedName>
    <definedName name="_10Excel_BuiltIn_Print_Area_15_1" localSheetId="0">#REF!</definedName>
    <definedName name="_10Excel_BuiltIn_Print_Area_15_1">#REF!</definedName>
    <definedName name="_10Excel_BuiltIn_Print_Area_16_1" localSheetId="0">#REF!</definedName>
    <definedName name="_10Excel_BuiltIn_Print_Area_16_1">#REF!</definedName>
    <definedName name="_11Excel_BuiltIn_Print_Area_11_1" localSheetId="0">#REF!</definedName>
    <definedName name="_11Excel_BuiltIn_Print_Area_11_1">#REF!</definedName>
    <definedName name="_11Excel_BuiltIn_Print_Area_16_1" localSheetId="0">#REF!</definedName>
    <definedName name="_11Excel_BuiltIn_Print_Area_16_1">#REF!</definedName>
    <definedName name="_11Excel_BuiltIn_Print_Area_17_1" localSheetId="0">#REF!</definedName>
    <definedName name="_11Excel_BuiltIn_Print_Area_17_1">#REF!</definedName>
    <definedName name="_12Excel_BuiltIn_Print_Area_12_1" localSheetId="0">#REF!</definedName>
    <definedName name="_12Excel_BuiltIn_Print_Area_12_1">#REF!</definedName>
    <definedName name="_12Excel_BuiltIn_Print_Area_17_1" localSheetId="0">#REF!</definedName>
    <definedName name="_12Excel_BuiltIn_Print_Area_17_1">#REF!</definedName>
    <definedName name="_12Excel_BuiltIn_Print_Area_20_1" localSheetId="0">#REF!</definedName>
    <definedName name="_12Excel_BuiltIn_Print_Area_20_1">#REF!</definedName>
    <definedName name="_13Excel_BuiltIn_Print_Area_13_1" localSheetId="0">#REF!</definedName>
    <definedName name="_13Excel_BuiltIn_Print_Area_13_1">#REF!</definedName>
    <definedName name="_13Excel_BuiltIn_Print_Area_20_1" localSheetId="0">#REF!</definedName>
    <definedName name="_13Excel_BuiltIn_Print_Area_20_1">#REF!</definedName>
    <definedName name="_13Excel_BuiltIn_Print_Area_4_1" localSheetId="0">#REF!</definedName>
    <definedName name="_13Excel_BuiltIn_Print_Area_4_1">#REF!</definedName>
    <definedName name="_13Excel_BuiltIn_Print_Area_6_1" localSheetId="0">#REF!</definedName>
    <definedName name="_13Excel_BuiltIn_Print_Area_6_1">#REF!</definedName>
    <definedName name="_14__x_10_1_1" localSheetId="0">'[9]Section 26 52 00'!#REF!</definedName>
    <definedName name="_14__x_10_1_1">'[9]Section 26 52 00'!#REF!</definedName>
    <definedName name="_14Excel_BuiltIn_Print_Area_14_1" localSheetId="0">#REF!</definedName>
    <definedName name="_14Excel_BuiltIn_Print_Area_14_1">#REF!</definedName>
    <definedName name="_14Excel_BuiltIn_Print_Area_6_1" localSheetId="0">#REF!</definedName>
    <definedName name="_14Excel_BuiltIn_Print_Area_6_1">#REF!</definedName>
    <definedName name="_14Excel_BuiltIn_Print_Area_7_1" localSheetId="0">#REF!</definedName>
    <definedName name="_14Excel_BuiltIn_Print_Area_7_1">#REF!</definedName>
    <definedName name="_15Excel_BuiltIn_Print_Area_1_1" localSheetId="0">#REF!</definedName>
    <definedName name="_15Excel_BuiltIn_Print_Area_1_1">#REF!</definedName>
    <definedName name="_15Excel_BuiltIn_Print_Area_15_1" localSheetId="0">#REF!</definedName>
    <definedName name="_15Excel_BuiltIn_Print_Area_15_1">#REF!</definedName>
    <definedName name="_15Excel_BuiltIn_Print_Area_6_1" localSheetId="0">#REF!</definedName>
    <definedName name="_15Excel_BuiltIn_Print_Area_6_1">#REF!</definedName>
    <definedName name="_15Excel_BuiltIn_Print_Area_7_1" localSheetId="0">#REF!</definedName>
    <definedName name="_15Excel_BuiltIn_Print_Area_7_1">#REF!</definedName>
    <definedName name="_15Excel_BuiltIn_Print_Area_9_1" localSheetId="0">#REF!</definedName>
    <definedName name="_15Excel_BuiltIn_Print_Area_9_1">#REF!</definedName>
    <definedName name="_16Excel_BuiltIn_Print_Area_11_1" localSheetId="0">#REF!</definedName>
    <definedName name="_16Excel_BuiltIn_Print_Area_11_1">#REF!</definedName>
    <definedName name="_16Excel_BuiltIn_Print_Area_16_1" localSheetId="0">#REF!</definedName>
    <definedName name="_16Excel_BuiltIn_Print_Area_16_1">#REF!</definedName>
    <definedName name="_16Excel_BuiltIn_Print_Area_7_1" localSheetId="0">#REF!</definedName>
    <definedName name="_16Excel_BuiltIn_Print_Area_7_1">#REF!</definedName>
    <definedName name="_16Excel_BuiltIn_Print_Area_9_1" localSheetId="0">#REF!</definedName>
    <definedName name="_16Excel_BuiltIn_Print_Area_9_1">#REF!</definedName>
    <definedName name="_16Excel_BuiltIn_Print_Titles_1_1" localSheetId="0">#REF!</definedName>
    <definedName name="_16Excel_BuiltIn_Print_Titles_1_1">#REF!</definedName>
    <definedName name="_17Excel_BuiltIn_Print_Area_12_1" localSheetId="0">#REF!</definedName>
    <definedName name="_17Excel_BuiltIn_Print_Area_12_1">#REF!</definedName>
    <definedName name="_17Excel_BuiltIn_Print_Area_17_1" localSheetId="0">#REF!</definedName>
    <definedName name="_17Excel_BuiltIn_Print_Area_17_1">#REF!</definedName>
    <definedName name="_17Excel_BuiltIn_Print_Area_9_1" localSheetId="0">#REF!</definedName>
    <definedName name="_17Excel_BuiltIn_Print_Area_9_1">#REF!</definedName>
    <definedName name="_17Excel_BuiltIn_Print_Titles_1_1" localSheetId="0">#REF!</definedName>
    <definedName name="_17Excel_BuiltIn_Print_Titles_1_1">#REF!</definedName>
    <definedName name="_17Excel_BuiltIn_Print_Titles_10_1" localSheetId="0">#REF!</definedName>
    <definedName name="_17Excel_BuiltIn_Print_Titles_10_1">#REF!</definedName>
    <definedName name="_17Excel_BuiltIn_Print_Titles_11_1" localSheetId="0">#REF!</definedName>
    <definedName name="_17Excel_BuiltIn_Print_Titles_11_1">#REF!</definedName>
    <definedName name="_18Excel_BuiltIn_Print_Area_13_1" localSheetId="0">#REF!</definedName>
    <definedName name="_18Excel_BuiltIn_Print_Area_13_1">#REF!</definedName>
    <definedName name="_18Excel_BuiltIn_Print_Area_20_1" localSheetId="0">#REF!</definedName>
    <definedName name="_18Excel_BuiltIn_Print_Area_20_1">#REF!</definedName>
    <definedName name="_18Excel_BuiltIn_Print_Titles_1_1" localSheetId="0">#REF!</definedName>
    <definedName name="_18Excel_BuiltIn_Print_Titles_1_1">#REF!</definedName>
    <definedName name="_18Excel_BuiltIn_Print_Titles_10_1" localSheetId="0">#REF!</definedName>
    <definedName name="_18Excel_BuiltIn_Print_Titles_10_1">#REF!</definedName>
    <definedName name="_18Excel_BuiltIn_Print_Titles_11_1" localSheetId="0">#REF!</definedName>
    <definedName name="_18Excel_BuiltIn_Print_Titles_11_1">#REF!</definedName>
    <definedName name="_18Excel_BuiltIn_Print_Titles_13_1" localSheetId="0">#REF!</definedName>
    <definedName name="_18Excel_BuiltIn_Print_Titles_13_1">#REF!</definedName>
    <definedName name="_19Excel_BuiltIn_Print_Area_14_1" localSheetId="0">#REF!</definedName>
    <definedName name="_19Excel_BuiltIn_Print_Area_14_1">#REF!</definedName>
    <definedName name="_19Excel_BuiltIn_Print_Titles_11_1" localSheetId="0">#REF!</definedName>
    <definedName name="_19Excel_BuiltIn_Print_Titles_11_1">#REF!</definedName>
    <definedName name="_19Excel_BuiltIn_Print_Titles_13_1" localSheetId="0">#REF!</definedName>
    <definedName name="_19Excel_BuiltIn_Print_Titles_13_1">#REF!</definedName>
    <definedName name="_19Excel_BuiltIn_Print_Titles_14_1" localSheetId="0">#REF!</definedName>
    <definedName name="_19Excel_BuiltIn_Print_Titles_14_1">#REF!</definedName>
    <definedName name="_1F" localSheetId="0" hidden="1">[4]대비표!#REF!</definedName>
    <definedName name="_1F" hidden="1">[4]대비표!#REF!</definedName>
    <definedName name="_2_0_0_F" localSheetId="0" hidden="1">[4]대비표!#REF!</definedName>
    <definedName name="_2_0_0_F" hidden="1">[4]대비표!#REF!</definedName>
    <definedName name="_20Excel_BuiltIn_Print_Area_15_1" localSheetId="0">#REF!</definedName>
    <definedName name="_20Excel_BuiltIn_Print_Area_15_1">#REF!</definedName>
    <definedName name="_20Excel_BuiltIn_Print_Area_4_1" localSheetId="0">#REF!</definedName>
    <definedName name="_20Excel_BuiltIn_Print_Area_4_1">#REF!</definedName>
    <definedName name="_20Excel_BuiltIn_Print_Titles_10_1" localSheetId="0">#REF!</definedName>
    <definedName name="_20Excel_BuiltIn_Print_Titles_10_1">#REF!</definedName>
    <definedName name="_20Excel_BuiltIn_Print_Titles_13_1" localSheetId="0">#REF!</definedName>
    <definedName name="_20Excel_BuiltIn_Print_Titles_13_1">#REF!</definedName>
    <definedName name="_20Excel_BuiltIn_Print_Titles_14_1" localSheetId="0">#REF!</definedName>
    <definedName name="_20Excel_BuiltIn_Print_Titles_14_1">#REF!</definedName>
    <definedName name="_20Excel_BuiltIn_Print_Titles_15_1" localSheetId="0">#REF!</definedName>
    <definedName name="_20Excel_BuiltIn_Print_Titles_15_1">#REF!</definedName>
    <definedName name="_21Excel_BuiltIn_Print_Area_16_1" localSheetId="0">#REF!</definedName>
    <definedName name="_21Excel_BuiltIn_Print_Area_16_1">#REF!</definedName>
    <definedName name="_21Excel_BuiltIn_Print_Area_6_1" localSheetId="0">#REF!</definedName>
    <definedName name="_21Excel_BuiltIn_Print_Area_6_1">#REF!</definedName>
    <definedName name="_21Excel_BuiltIn_Print_Titles_11_1" localSheetId="0">#REF!</definedName>
    <definedName name="_21Excel_BuiltIn_Print_Titles_11_1">#REF!</definedName>
    <definedName name="_21Excel_BuiltIn_Print_Titles_14_1" localSheetId="0">#REF!</definedName>
    <definedName name="_21Excel_BuiltIn_Print_Titles_14_1">#REF!</definedName>
    <definedName name="_21Excel_BuiltIn_Print_Titles_15_1" localSheetId="0">#REF!</definedName>
    <definedName name="_21Excel_BuiltIn_Print_Titles_15_1">#REF!</definedName>
    <definedName name="_21Excel_BuiltIn_Print_Titles_16_1" localSheetId="0">#REF!</definedName>
    <definedName name="_21Excel_BuiltIn_Print_Titles_16_1">#REF!</definedName>
    <definedName name="_22Excel_BuiltIn_Print_Area_17_1" localSheetId="0">#REF!</definedName>
    <definedName name="_22Excel_BuiltIn_Print_Area_17_1">#REF!</definedName>
    <definedName name="_22Excel_BuiltIn_Print_Area_7_1" localSheetId="0">#REF!</definedName>
    <definedName name="_22Excel_BuiltIn_Print_Area_7_1">#REF!</definedName>
    <definedName name="_22Excel_BuiltIn_Print_Titles_13_1" localSheetId="0">#REF!</definedName>
    <definedName name="_22Excel_BuiltIn_Print_Titles_13_1">#REF!</definedName>
    <definedName name="_22Excel_BuiltIn_Print_Titles_15_1" localSheetId="0">#REF!</definedName>
    <definedName name="_22Excel_BuiltIn_Print_Titles_15_1">#REF!</definedName>
    <definedName name="_22Excel_BuiltIn_Print_Titles_16_1" localSheetId="0">#REF!</definedName>
    <definedName name="_22Excel_BuiltIn_Print_Titles_16_1">#REF!</definedName>
    <definedName name="_22Excel_BuiltIn_Print_Titles_17_1" localSheetId="0">#REF!</definedName>
    <definedName name="_22Excel_BuiltIn_Print_Titles_17_1">#REF!</definedName>
    <definedName name="_23Excel_BuiltIn_Print_Area_20_1" localSheetId="0">#REF!</definedName>
    <definedName name="_23Excel_BuiltIn_Print_Area_20_1">#REF!</definedName>
    <definedName name="_23Excel_BuiltIn_Print_Area_9_1" localSheetId="0">#REF!</definedName>
    <definedName name="_23Excel_BuiltIn_Print_Area_9_1">#REF!</definedName>
    <definedName name="_23Excel_BuiltIn_Print_Titles_14_1" localSheetId="0">#REF!</definedName>
    <definedName name="_23Excel_BuiltIn_Print_Titles_14_1">#REF!</definedName>
    <definedName name="_23Excel_BuiltIn_Print_Titles_16_1" localSheetId="0">#REF!</definedName>
    <definedName name="_23Excel_BuiltIn_Print_Titles_16_1">#REF!</definedName>
    <definedName name="_23Excel_BuiltIn_Print_Titles_17_1" localSheetId="0">#REF!</definedName>
    <definedName name="_23Excel_BuiltIn_Print_Titles_17_1">#REF!</definedName>
    <definedName name="_23Excel_BuiltIn_Print_Titles_3_1" localSheetId="0">#REF!</definedName>
    <definedName name="_23Excel_BuiltIn_Print_Titles_3_1">#REF!</definedName>
    <definedName name="_24Excel_BuiltIn_Print_Area_6_1" localSheetId="0">#REF!</definedName>
    <definedName name="_24Excel_BuiltIn_Print_Area_6_1">#REF!</definedName>
    <definedName name="_24Excel_BuiltIn_Print_Titles_1_1" localSheetId="0">#REF!</definedName>
    <definedName name="_24Excel_BuiltIn_Print_Titles_1_1">#REF!</definedName>
    <definedName name="_24Excel_BuiltIn_Print_Titles_15_1" localSheetId="0">#REF!</definedName>
    <definedName name="_24Excel_BuiltIn_Print_Titles_15_1">#REF!</definedName>
    <definedName name="_24Excel_BuiltIn_Print_Titles_17_1" localSheetId="0">#REF!</definedName>
    <definedName name="_24Excel_BuiltIn_Print_Titles_17_1">#REF!</definedName>
    <definedName name="_24Excel_BuiltIn_Print_Titles_19_1" localSheetId="0">#REF!</definedName>
    <definedName name="_24Excel_BuiltIn_Print_Titles_19_1">#REF!</definedName>
    <definedName name="_24Excel_BuiltIn_Print_Titles_5_1" localSheetId="0">#REF!</definedName>
    <definedName name="_24Excel_BuiltIn_Print_Titles_5_1">#REF!</definedName>
    <definedName name="_25Excel_BuiltIn_Print_Area_7_1" localSheetId="0">#REF!</definedName>
    <definedName name="_25Excel_BuiltIn_Print_Area_7_1">#REF!</definedName>
    <definedName name="_25Excel_BuiltIn_Print_Titles_10_1" localSheetId="0">#REF!</definedName>
    <definedName name="_25Excel_BuiltIn_Print_Titles_10_1">#REF!</definedName>
    <definedName name="_25Excel_BuiltIn_Print_Titles_16_1" localSheetId="0">#REF!</definedName>
    <definedName name="_25Excel_BuiltIn_Print_Titles_16_1">#REF!</definedName>
    <definedName name="_25Excel_BuiltIn_Print_Titles_19_1" localSheetId="0">#REF!</definedName>
    <definedName name="_25Excel_BuiltIn_Print_Titles_19_1">#REF!</definedName>
    <definedName name="_25Excel_BuiltIn_Print_Titles_2_1" localSheetId="0">#REF!</definedName>
    <definedName name="_25Excel_BuiltIn_Print_Titles_2_1">#REF!</definedName>
    <definedName name="_25Excel_BuiltIn_Print_Titles_6_1" localSheetId="0">#REF!</definedName>
    <definedName name="_25Excel_BuiltIn_Print_Titles_6_1">#REF!</definedName>
    <definedName name="_26Excel_BuiltIn_Print_Area_9_1" localSheetId="0">#REF!</definedName>
    <definedName name="_26Excel_BuiltIn_Print_Area_9_1">#REF!</definedName>
    <definedName name="_26Excel_BuiltIn_Print_Titles_11_1" localSheetId="0">#REF!</definedName>
    <definedName name="_26Excel_BuiltIn_Print_Titles_11_1">#REF!</definedName>
    <definedName name="_26Excel_BuiltIn_Print_Titles_17_1" localSheetId="0">#REF!</definedName>
    <definedName name="_26Excel_BuiltIn_Print_Titles_17_1">#REF!</definedName>
    <definedName name="_26Excel_BuiltIn_Print_Titles_2_1" localSheetId="0">#REF!</definedName>
    <definedName name="_26Excel_BuiltIn_Print_Titles_2_1">#REF!</definedName>
    <definedName name="_26Excel_BuiltIn_Print_Titles_3_1" localSheetId="0">#REF!</definedName>
    <definedName name="_26Excel_BuiltIn_Print_Titles_3_1">#REF!</definedName>
    <definedName name="_26Excel_BuiltIn_Print_Titles_7_1" localSheetId="0">#REF!</definedName>
    <definedName name="_26Excel_BuiltIn_Print_Titles_7_1">#REF!</definedName>
    <definedName name="_27Excel_BuiltIn_Print_Titles_1_1" localSheetId="0">#REF!</definedName>
    <definedName name="_27Excel_BuiltIn_Print_Titles_1_1">#REF!</definedName>
    <definedName name="_27Excel_BuiltIn_Print_Titles_13_1" localSheetId="0">#REF!</definedName>
    <definedName name="_27Excel_BuiltIn_Print_Titles_13_1">#REF!</definedName>
    <definedName name="_27Excel_BuiltIn_Print_Titles_3_1" localSheetId="0">#REF!</definedName>
    <definedName name="_27Excel_BuiltIn_Print_Titles_3_1">#REF!</definedName>
    <definedName name="_27Excel_BuiltIn_Print_Titles_5_1" localSheetId="0">#REF!</definedName>
    <definedName name="_27Excel_BuiltIn_Print_Titles_5_1">#REF!</definedName>
    <definedName name="_27Excel_BuiltIn_Print_Titles_8_1" localSheetId="0">#REF!</definedName>
    <definedName name="_27Excel_BuiltIn_Print_Titles_8_1">#REF!</definedName>
    <definedName name="_28Excel_BuiltIn_Print_Titles_11_1" localSheetId="0">#REF!</definedName>
    <definedName name="_28Excel_BuiltIn_Print_Titles_11_1">#REF!</definedName>
    <definedName name="_28Excel_BuiltIn_Print_Titles_14_1" localSheetId="0">#REF!</definedName>
    <definedName name="_28Excel_BuiltIn_Print_Titles_14_1">#REF!</definedName>
    <definedName name="_28Excel_BuiltIn_Print_Titles_19_1" localSheetId="0">#REF!</definedName>
    <definedName name="_28Excel_BuiltIn_Print_Titles_19_1">#REF!</definedName>
    <definedName name="_28Excel_BuiltIn_Print_Titles_4_1" localSheetId="0">#REF!</definedName>
    <definedName name="_28Excel_BuiltIn_Print_Titles_4_1">#REF!</definedName>
    <definedName name="_28Excel_BuiltIn_Print_Titles_6_1" localSheetId="0">#REF!</definedName>
    <definedName name="_28Excel_BuiltIn_Print_Titles_6_1">#REF!</definedName>
    <definedName name="_28Excel_BuiltIn_Print_Titles_9_1" localSheetId="0">#REF!</definedName>
    <definedName name="_28Excel_BuiltIn_Print_Titles_9_1">#REF!</definedName>
    <definedName name="_29Excel_BuiltIn_Print_Titles_13_1" localSheetId="0">#REF!</definedName>
    <definedName name="_29Excel_BuiltIn_Print_Titles_13_1">#REF!</definedName>
    <definedName name="_29Excel_BuiltIn_Print_Titles_15_1" localSheetId="0">#REF!</definedName>
    <definedName name="_29Excel_BuiltIn_Print_Titles_15_1">#REF!</definedName>
    <definedName name="_29Excel_BuiltIn_Print_Titles_5_1" localSheetId="0">#REF!</definedName>
    <definedName name="_29Excel_BuiltIn_Print_Titles_5_1">#REF!</definedName>
    <definedName name="_29Excel_BuiltIn_Print_Titles_7_1" localSheetId="0">#REF!</definedName>
    <definedName name="_29Excel_BuiltIn_Print_Titles_7_1">#REF!</definedName>
    <definedName name="_3__x_10_1_1" localSheetId="0">'[9]Section 26 52 00'!#REF!</definedName>
    <definedName name="_3__x_10_1_1">'[9]Section 26 52 00'!#REF!</definedName>
    <definedName name="_30Excel_BuiltIn_Print_Titles_14_1" localSheetId="0">#REF!</definedName>
    <definedName name="_30Excel_BuiltIn_Print_Titles_14_1">#REF!</definedName>
    <definedName name="_30Excel_BuiltIn_Print_Titles_16_1" localSheetId="0">#REF!</definedName>
    <definedName name="_30Excel_BuiltIn_Print_Titles_16_1">#REF!</definedName>
    <definedName name="_30Excel_BuiltIn_Print_Titles_2_1" localSheetId="0">#REF!</definedName>
    <definedName name="_30Excel_BuiltIn_Print_Titles_2_1">#REF!</definedName>
    <definedName name="_30Excel_BuiltIn_Print_Titles_6_1" localSheetId="0">#REF!</definedName>
    <definedName name="_30Excel_BuiltIn_Print_Titles_6_1">#REF!</definedName>
    <definedName name="_30Excel_BuiltIn_Print_Titles_8_1" localSheetId="0">#REF!</definedName>
    <definedName name="_30Excel_BuiltIn_Print_Titles_8_1">#REF!</definedName>
    <definedName name="_31Excel_BuiltIn_Print_Titles_15_1" localSheetId="0">#REF!</definedName>
    <definedName name="_31Excel_BuiltIn_Print_Titles_15_1">#REF!</definedName>
    <definedName name="_31Excel_BuiltIn_Print_Titles_17_1" localSheetId="0">#REF!</definedName>
    <definedName name="_31Excel_BuiltIn_Print_Titles_17_1">#REF!</definedName>
    <definedName name="_31Excel_BuiltIn_Print_Titles_7_1" localSheetId="0">#REF!</definedName>
    <definedName name="_31Excel_BuiltIn_Print_Titles_7_1">#REF!</definedName>
    <definedName name="_31Excel_BuiltIn_Print_Titles_9_1" localSheetId="0">#REF!</definedName>
    <definedName name="_31Excel_BuiltIn_Print_Titles_9_1">#REF!</definedName>
    <definedName name="_32Excel_BuiltIn_Print_Titles_16_1" localSheetId="0">#REF!</definedName>
    <definedName name="_32Excel_BuiltIn_Print_Titles_16_1">#REF!</definedName>
    <definedName name="_32Excel_BuiltIn_Print_Titles_19_1" localSheetId="0">#REF!</definedName>
    <definedName name="_32Excel_BuiltIn_Print_Titles_19_1">#REF!</definedName>
    <definedName name="_32Excel_BuiltIn_Print_Titles_8_1" localSheetId="0">#REF!</definedName>
    <definedName name="_32Excel_BuiltIn_Print_Titles_8_1">#REF!</definedName>
    <definedName name="_33Excel_BuiltIn_Print_Titles_17_1" localSheetId="0">#REF!</definedName>
    <definedName name="_33Excel_BuiltIn_Print_Titles_17_1">#REF!</definedName>
    <definedName name="_33Excel_BuiltIn_Print_Titles_9_1" localSheetId="0">#REF!</definedName>
    <definedName name="_33Excel_BuiltIn_Print_Titles_9_1">#REF!</definedName>
    <definedName name="_34Excel_BuiltIn_Print_Titles_2_1" localSheetId="0">#REF!</definedName>
    <definedName name="_34Excel_BuiltIn_Print_Titles_2_1">#REF!</definedName>
    <definedName name="_34Excel_BuiltIn_Print_Titles_3_1" localSheetId="0">#REF!</definedName>
    <definedName name="_34Excel_BuiltIn_Print_Titles_3_1">#REF!</definedName>
    <definedName name="_34Excel_BuiltIn_Print_Titles_5_1" localSheetId="0">#REF!</definedName>
    <definedName name="_34Excel_BuiltIn_Print_Titles_5_1">#REF!</definedName>
    <definedName name="_35Excel_BuiltIn_Print_Titles_3_1" localSheetId="0">#REF!</definedName>
    <definedName name="_35Excel_BuiltIn_Print_Titles_3_1">#REF!</definedName>
    <definedName name="_35Excel_BuiltIn_Print_Titles_5_1" localSheetId="0">#REF!</definedName>
    <definedName name="_35Excel_BuiltIn_Print_Titles_5_1">#REF!</definedName>
    <definedName name="_35Excel_BuiltIn_Print_Titles_6_1" localSheetId="0">#REF!</definedName>
    <definedName name="_35Excel_BuiltIn_Print_Titles_6_1">#REF!</definedName>
    <definedName name="_36Excel_BuiltIn_Print_Titles_6_1" localSheetId="0">#REF!</definedName>
    <definedName name="_36Excel_BuiltIn_Print_Titles_6_1">#REF!</definedName>
    <definedName name="_36Excel_BuiltIn_Print_Titles_7_1" localSheetId="0">#REF!</definedName>
    <definedName name="_36Excel_BuiltIn_Print_Titles_7_1">#REF!</definedName>
    <definedName name="_37Excel_BuiltIn_Print_Titles_4_1" localSheetId="0">#REF!</definedName>
    <definedName name="_37Excel_BuiltIn_Print_Titles_4_1">#REF!</definedName>
    <definedName name="_37Excel_BuiltIn_Print_Titles_7_1" localSheetId="0">#REF!</definedName>
    <definedName name="_37Excel_BuiltIn_Print_Titles_7_1">#REF!</definedName>
    <definedName name="_37Excel_BuiltIn_Print_Titles_8_1" localSheetId="0">#REF!</definedName>
    <definedName name="_37Excel_BuiltIn_Print_Titles_8_1">#REF!</definedName>
    <definedName name="_38Excel_BuiltIn_Print_Titles_8_1" localSheetId="0">#REF!</definedName>
    <definedName name="_38Excel_BuiltIn_Print_Titles_8_1">#REF!</definedName>
    <definedName name="_38Excel_BuiltIn_Print_Titles_9_1" localSheetId="0">#REF!</definedName>
    <definedName name="_38Excel_BuiltIn_Print_Titles_9_1">#REF!</definedName>
    <definedName name="_39Excel_BuiltIn_Print_Titles_6_1" localSheetId="0">#REF!</definedName>
    <definedName name="_39Excel_BuiltIn_Print_Titles_6_1">#REF!</definedName>
    <definedName name="_39Excel_BuiltIn_Print_Titles_9_1" localSheetId="0">#REF!</definedName>
    <definedName name="_39Excel_BuiltIn_Print_Titles_9_1">#REF!</definedName>
    <definedName name="_4_0_0_F" localSheetId="0" hidden="1">[4]대비표!#REF!</definedName>
    <definedName name="_4_0_0_F" hidden="1">[4]대비표!#REF!</definedName>
    <definedName name="_40Excel_BuiltIn_Print_Titles_7_1" localSheetId="0">#REF!</definedName>
    <definedName name="_40Excel_BuiltIn_Print_Titles_7_1">#REF!</definedName>
    <definedName name="_41Excel_BuiltIn_Print_Titles_8_1" localSheetId="0">#REF!</definedName>
    <definedName name="_41Excel_BuiltIn_Print_Titles_8_1">#REF!</definedName>
    <definedName name="_42Excel_BuiltIn_Print_Titles_9_1" localSheetId="0">#REF!</definedName>
    <definedName name="_42Excel_BuiltIn_Print_Titles_9_1">#REF!</definedName>
    <definedName name="_4Excel_BuiltIn_Print_Area_1_1" localSheetId="0">#REF!</definedName>
    <definedName name="_4Excel_BuiltIn_Print_Area_1_1">#REF!</definedName>
    <definedName name="_5_4_2011" localSheetId="0">#REF!</definedName>
    <definedName name="_5_4_2011">#REF!</definedName>
    <definedName name="_5Excel_BuiltIn_Print_Area_11_1" localSheetId="0">#REF!</definedName>
    <definedName name="_5Excel_BuiltIn_Print_Area_11_1">#REF!</definedName>
    <definedName name="_6Excel_BuiltIn_Print_Area_12_1" localSheetId="0">#REF!</definedName>
    <definedName name="_6Excel_BuiltIn_Print_Area_12_1">#REF!</definedName>
    <definedName name="_7Excel_BuiltIn_Print_Area_12_1" localSheetId="0">#REF!</definedName>
    <definedName name="_7Excel_BuiltIn_Print_Area_12_1">#REF!</definedName>
    <definedName name="_7Excel_BuiltIn_Print_Area_13_1" localSheetId="0">#REF!</definedName>
    <definedName name="_7Excel_BuiltIn_Print_Area_13_1">#REF!</definedName>
    <definedName name="_8Excel_BuiltIn_Print_Area_13_1" localSheetId="0">#REF!</definedName>
    <definedName name="_8Excel_BuiltIn_Print_Area_13_1">#REF!</definedName>
    <definedName name="_8Excel_BuiltIn_Print_Area_14_1" localSheetId="0">#REF!</definedName>
    <definedName name="_8Excel_BuiltIn_Print_Area_14_1">#REF!</definedName>
    <definedName name="_9__x_10_1_1" localSheetId="0">#REF!</definedName>
    <definedName name="_9__x_10_1_1">#REF!</definedName>
    <definedName name="_9Excel_BuiltIn_Print_Area_14_1" localSheetId="0">#REF!</definedName>
    <definedName name="_9Excel_BuiltIn_Print_Area_14_1">#REF!</definedName>
    <definedName name="_9Excel_BuiltIn_Print_Area_15_1" localSheetId="0">#REF!</definedName>
    <definedName name="_9Excel_BuiltIn_Print_Area_15_1">#REF!</definedName>
    <definedName name="_a1" localSheetId="0" hidden="1">{"'Sheet1'!$L$16"}</definedName>
    <definedName name="_a1" hidden="1">{"'Sheet1'!$L$16"}</definedName>
    <definedName name="_a11" localSheetId="0" hidden="1">{"'장비'!$A$3:$M$12"}</definedName>
    <definedName name="_a11" hidden="1">{"'장비'!$A$3:$M$12"}</definedName>
    <definedName name="_CD" localSheetId="0">#REF!</definedName>
    <definedName name="_CD">#REF!</definedName>
    <definedName name="_DIV27" localSheetId="0">#REF!</definedName>
    <definedName name="_DIV27">#REF!</definedName>
    <definedName name="_Fill" localSheetId="0" hidden="1">#REF!</definedName>
    <definedName name="_Fill" hidden="1">#REF!</definedName>
    <definedName name="_Filll" localSheetId="0" hidden="1">#REF!</definedName>
    <definedName name="_Filll" hidden="1">#REF!</definedName>
    <definedName name="_xlnm._FilterDatabase" localSheetId="1" hidden="1">'Ground Floor'!$C$39:$G$49</definedName>
    <definedName name="_xlnm._FilterDatabase" localSheetId="2" hidden="1">'Mezz Floor'!#REF!</definedName>
    <definedName name="_H3" localSheetId="0" hidden="1">{"'장비'!$A$3:$M$12"}</definedName>
    <definedName name="_H3" hidden="1">{"'장비'!$A$3:$M$12"}</definedName>
    <definedName name="_Key1" localSheetId="0" hidden="1">#REF!</definedName>
    <definedName name="_Key1" hidden="1">#REF!</definedName>
    <definedName name="_Key2" localSheetId="0" hidden="1">#REF!</definedName>
    <definedName name="_Key2" hidden="1">#REF!</definedName>
    <definedName name="_MS16" localSheetId="0">#REF!</definedName>
    <definedName name="_MS16">#REF!</definedName>
    <definedName name="_MS6" localSheetId="0">#REF!</definedName>
    <definedName name="_MS6">#REF!</definedName>
    <definedName name="_NA1" localSheetId="0">#REF!</definedName>
    <definedName name="_NA1">#REF!</definedName>
    <definedName name="_NA12" localSheetId="0">#REF!</definedName>
    <definedName name="_NA12">#REF!</definedName>
    <definedName name="_NA13" localSheetId="0">#REF!</definedName>
    <definedName name="_NA13">#REF!</definedName>
    <definedName name="_NA17" localSheetId="0">#REF!</definedName>
    <definedName name="_NA17">#REF!</definedName>
    <definedName name="_NA2" localSheetId="0">#REF!</definedName>
    <definedName name="_NA2">#REF!</definedName>
    <definedName name="_NA23" localSheetId="0">#REF!</definedName>
    <definedName name="_NA23">#REF!</definedName>
    <definedName name="_NA3" localSheetId="0">#REF!</definedName>
    <definedName name="_NA3">#REF!</definedName>
    <definedName name="_NA7" localSheetId="0">#REF!</definedName>
    <definedName name="_NA7">#REF!</definedName>
    <definedName name="_NA9" localSheetId="0">#REF!</definedName>
    <definedName name="_NA9">#REF!</definedName>
    <definedName name="_Order1" hidden="1">255</definedName>
    <definedName name="_Order2" hidden="1">0</definedName>
    <definedName name="_Parse_Out" localSheetId="0" hidden="1">[10]갑지!#REF!</definedName>
    <definedName name="_Parse_Out" hidden="1">[10]갑지!#REF!</definedName>
    <definedName name="_parse11" localSheetId="0" hidden="1">[10]갑지!#REF!</definedName>
    <definedName name="_parse11" hidden="1">[10]갑지!#REF!</definedName>
    <definedName name="_PR625">'[11]Normal Basis'!$A$133:$IV$133</definedName>
    <definedName name="_PR706" localSheetId="0">'[11]Normal Basis'!#REF!</definedName>
    <definedName name="_PR706">'[11]Normal Basis'!#REF!</definedName>
    <definedName name="_PR730" localSheetId="0">'[11]Normal Basis'!#REF!</definedName>
    <definedName name="_PR730">'[11]Normal Basis'!#REF!</definedName>
    <definedName name="_PR741">'[11]Normal Basis'!$A$76:$IV$76</definedName>
    <definedName name="_PR857">'[11]Normal Basis'!$A$59:$IV$59</definedName>
    <definedName name="_PR858">'[11]Normal Basis'!$A$57:$IV$57</definedName>
    <definedName name="_PR862">'[11]Normal Basis'!$A$53:$IV$53</definedName>
    <definedName name="_PR864">'[11]Normal Basis'!$A$51:$IV$51</definedName>
    <definedName name="_PR873">'[11]Normal Basis'!$A$42:$IV$42</definedName>
    <definedName name="_PR874">'[11]Normal Basis'!$A$41:$IV$41</definedName>
    <definedName name="_PR883" localSheetId="0">'[11]Normal Basis'!#REF!</definedName>
    <definedName name="_PR883">'[11]Normal Basis'!#REF!</definedName>
    <definedName name="_Sort" localSheetId="0" hidden="1">#REF!</definedName>
    <definedName name="_Sort" hidden="1">#REF!</definedName>
    <definedName name="_SPT">#REF!</definedName>
    <definedName name="_TAQ" localSheetId="0">#REF!</definedName>
    <definedName name="_TAQ">#REF!</definedName>
    <definedName name="_tco3" localSheetId="0" hidden="1">#REF!</definedName>
    <definedName name="_tco3" hidden="1">#REF!</definedName>
    <definedName name="a" localSheetId="0">#REF!</definedName>
    <definedName name="a">#REF!</definedName>
    <definedName name="aa" localSheetId="0">#REF!</definedName>
    <definedName name="aa">#REF!</definedName>
    <definedName name="aaaa" localSheetId="0">#REF!</definedName>
    <definedName name="aaaa">#REF!</definedName>
    <definedName name="aaaaaaaaaa" localSheetId="0">#REF!</definedName>
    <definedName name="aaaaaaaaaa">#REF!</definedName>
    <definedName name="aadasd" localSheetId="0">#REF!</definedName>
    <definedName name="aadasd">#REF!</definedName>
    <definedName name="abc" localSheetId="0">#REF!</definedName>
    <definedName name="abc">#REF!</definedName>
    <definedName name="AccessDatabase" hidden="1">"I:\Supervision\Confidential\np-364 hdpe pars\rev2\estimate.mdb"</definedName>
    <definedName name="ad" localSheetId="0">'[12]Summary Page'!#REF!</definedName>
    <definedName name="ad">'[12]Summary Page'!#REF!</definedName>
    <definedName name="Advance" localSheetId="0">#REF!</definedName>
    <definedName name="Advance">#REF!</definedName>
    <definedName name="amdmdm" localSheetId="0">#REF!</definedName>
    <definedName name="amdmdm">#REF!</definedName>
    <definedName name="an" localSheetId="0">'[1]6.1-TRI'!#REF!</definedName>
    <definedName name="an">'[1]6.1-TRI'!#REF!</definedName>
    <definedName name="ANGTF" localSheetId="0">#REF!</definedName>
    <definedName name="ANGTF">#REF!</definedName>
    <definedName name="aqweeeeer" localSheetId="0">#REF!</definedName>
    <definedName name="aqweeeeer">#REF!</definedName>
    <definedName name="area" localSheetId="0">#REF!</definedName>
    <definedName name="area">#REF!</definedName>
    <definedName name="as" localSheetId="0">'[12]Summary Page'!#REF!</definedName>
    <definedName name="as">'[12]Summary Page'!#REF!</definedName>
    <definedName name="asfdsaf" localSheetId="0">#REF!</definedName>
    <definedName name="asfdsaf">#REF!</definedName>
    <definedName name="b" localSheetId="0">#REF!</definedName>
    <definedName name="b">#REF!</definedName>
    <definedName name="BB" localSheetId="0">#REF!</definedName>
    <definedName name="BB">#REF!</definedName>
    <definedName name="bbbb" localSheetId="0">#REF!</definedName>
    <definedName name="bbbb">#REF!</definedName>
    <definedName name="bbbbbbbbbbb" localSheetId="0">#REF!</definedName>
    <definedName name="bbbbbbbbbbb">#REF!</definedName>
    <definedName name="BFM" localSheetId="0">#REF!</definedName>
    <definedName name="BFM">#REF!</definedName>
    <definedName name="BMA" localSheetId="0">#REF!</definedName>
    <definedName name="BMA">#REF!</definedName>
    <definedName name="BMT" localSheetId="0">#REF!</definedName>
    <definedName name="BMT">#REF!</definedName>
    <definedName name="BOQ" localSheetId="0">'[1]6.1-TRI'!#REF!</definedName>
    <definedName name="BOQ">'[1]6.1-TRI'!#REF!</definedName>
    <definedName name="boynsr" localSheetId="0">#REF!</definedName>
    <definedName name="boynsr">#REF!</definedName>
    <definedName name="boynsr1" localSheetId="0">#REF!</definedName>
    <definedName name="boynsr1">#REF!</definedName>
    <definedName name="boysr" localSheetId="0">#REF!</definedName>
    <definedName name="boysr">#REF!</definedName>
    <definedName name="boysr1" localSheetId="0">#REF!</definedName>
    <definedName name="boysr1">#REF!</definedName>
    <definedName name="BRK" localSheetId="0">#REF!</definedName>
    <definedName name="BRK">#REF!</definedName>
    <definedName name="BUT" localSheetId="0">#REF!</definedName>
    <definedName name="BUT">#REF!</definedName>
    <definedName name="CALCULATION_de_l_EBE" localSheetId="0">'[1]6.1-TRI'!#REF!</definedName>
    <definedName name="CALCULATION_de_l_EBE">'[1]6.1-TRI'!#REF!</definedName>
    <definedName name="CC" localSheetId="0">#REF!</definedName>
    <definedName name="CC">#REF!</definedName>
    <definedName name="cccc" localSheetId="0">#REF!</definedName>
    <definedName name="cccc">#REF!</definedName>
    <definedName name="CELLNOTE0" localSheetId="0">#REF!</definedName>
    <definedName name="CELLNOTE0">#REF!</definedName>
    <definedName name="cement" localSheetId="0">#REF!</definedName>
    <definedName name="cement">#REF!</definedName>
    <definedName name="Cemwent" localSheetId="0">#REF!</definedName>
    <definedName name="Cemwent">#REF!</definedName>
    <definedName name="CGI" localSheetId="0">#REF!</definedName>
    <definedName name="CGI">#REF!</definedName>
    <definedName name="chaudhry" localSheetId="0" hidden="1">#REF!</definedName>
    <definedName name="chaudhry" hidden="1">#REF!</definedName>
    <definedName name="con" localSheetId="0">'[13]boq-civil'!#REF!</definedName>
    <definedName name="con">'[13]boq-civil'!#REF!</definedName>
    <definedName name="convfa" localSheetId="0">#REF!</definedName>
    <definedName name="convfa">#REF!</definedName>
    <definedName name="convfa_10" localSheetId="0">#REF!</definedName>
    <definedName name="convfa_10">#REF!</definedName>
    <definedName name="convfa_10_1" localSheetId="0">#REF!</definedName>
    <definedName name="convfa_10_1">#REF!</definedName>
    <definedName name="convfa_11" localSheetId="0">#REF!</definedName>
    <definedName name="convfa_11">#REF!</definedName>
    <definedName name="convfa_12" localSheetId="0">#REF!</definedName>
    <definedName name="convfa_12">#REF!</definedName>
    <definedName name="convfa_14" localSheetId="0">#REF!</definedName>
    <definedName name="convfa_14">#REF!</definedName>
    <definedName name="convfa_16" localSheetId="0">#REF!</definedName>
    <definedName name="convfa_16">#REF!</definedName>
    <definedName name="convfa_19" localSheetId="0">#REF!</definedName>
    <definedName name="convfa_19">#REF!</definedName>
    <definedName name="convfa_20" localSheetId="0">#REF!</definedName>
    <definedName name="convfa_20">#REF!</definedName>
    <definedName name="convfa_21" localSheetId="0">#REF!</definedName>
    <definedName name="convfa_21">#REF!</definedName>
    <definedName name="convfa_3" localSheetId="0">#REF!</definedName>
    <definedName name="convfa_3">#REF!</definedName>
    <definedName name="convfa_7" localSheetId="0">#REF!</definedName>
    <definedName name="convfa_7">#REF!</definedName>
    <definedName name="cover" localSheetId="0">'[14]Block - A'!#REF!</definedName>
    <definedName name="cover">'[14]Block - A'!#REF!</definedName>
    <definedName name="CRSH0.5" localSheetId="0">#REF!</definedName>
    <definedName name="CRSH0.5">#REF!</definedName>
    <definedName name="CRSH01.5" localSheetId="0">#REF!</definedName>
    <definedName name="CRSH01.5">#REF!</definedName>
    <definedName name="CRUSH" localSheetId="0">#REF!</definedName>
    <definedName name="CRUSH">#REF!</definedName>
    <definedName name="D" localSheetId="0">#REF!</definedName>
    <definedName name="D">#REF!</definedName>
    <definedName name="dafasfasf" localSheetId="0">#REF!</definedName>
    <definedName name="dafasfasf">#REF!</definedName>
    <definedName name="dasd" localSheetId="0">#REF!</definedName>
    <definedName name="dasd">#REF!</definedName>
    <definedName name="dasddx" localSheetId="0">#REF!</definedName>
    <definedName name="dasddx">#REF!</definedName>
    <definedName name="dd" localSheetId="0">#REF!</definedName>
    <definedName name="dd">#REF!</definedName>
    <definedName name="ddd" localSheetId="0">#REF!</definedName>
    <definedName name="ddd">#REF!</definedName>
    <definedName name="dddd" localSheetId="0">#REF!</definedName>
    <definedName name="dddd">#REF!</definedName>
    <definedName name="df" localSheetId="0">#REF!</definedName>
    <definedName name="df">#REF!</definedName>
    <definedName name="dlist" localSheetId="1">#REF!</definedName>
    <definedName name="dlist" localSheetId="2">#REF!</definedName>
    <definedName name="dlist">#REF!</definedName>
    <definedName name="DUREE" localSheetId="0">'[1]6.1-TRI'!#REF!</definedName>
    <definedName name="DUREE">'[1]6.1-TRI'!#REF!</definedName>
    <definedName name="DUREE1" localSheetId="0">'[1]6.1-TRI'!#REF!</definedName>
    <definedName name="DUREE1">'[1]6.1-TRI'!#REF!</definedName>
    <definedName name="DUREE2" localSheetId="0">'[1]6.1-TRI'!#REF!</definedName>
    <definedName name="DUREE2">'[1]6.1-TRI'!#REF!</definedName>
    <definedName name="DUREE3" localSheetId="0">'[1]6.1-TRI'!#REF!</definedName>
    <definedName name="DUREE3">'[1]6.1-TRI'!#REF!</definedName>
    <definedName name="E" localSheetId="0">#REF!</definedName>
    <definedName name="E">#REF!</definedName>
    <definedName name="EE" localSheetId="0">#REF!</definedName>
    <definedName name="EE">#REF!</definedName>
    <definedName name="eeee" localSheetId="0">#REF!</definedName>
    <definedName name="eeee">#REF!</definedName>
    <definedName name="ef" localSheetId="0">#REF!</definedName>
    <definedName name="ef">#REF!</definedName>
    <definedName name="ELE" localSheetId="0">#REF!</definedName>
    <definedName name="ELE">#REF!</definedName>
    <definedName name="Electric" localSheetId="0">#REF!</definedName>
    <definedName name="Electric">#REF!</definedName>
    <definedName name="Excel_BuiltIn_Print_Area_1" localSheetId="0">#REF!</definedName>
    <definedName name="Excel_BuiltIn_Print_Area_1">#REF!</definedName>
    <definedName name="Excel_BuiltIn_Print_Area_11" localSheetId="0">#REF!</definedName>
    <definedName name="Excel_BuiltIn_Print_Area_11">#REF!</definedName>
    <definedName name="Excel_BuiltIn_Print_Area_12" localSheetId="0">#REF!</definedName>
    <definedName name="Excel_BuiltIn_Print_Area_12">#REF!</definedName>
    <definedName name="Excel_BuiltIn_Print_Area_13" localSheetId="0">#REF!</definedName>
    <definedName name="Excel_BuiltIn_Print_Area_13">#REF!</definedName>
    <definedName name="Excel_BuiltIn_Print_Area_14" localSheetId="0">#REF!</definedName>
    <definedName name="Excel_BuiltIn_Print_Area_14">#REF!</definedName>
    <definedName name="Excel_BuiltIn_Print_Area_15" localSheetId="0">#REF!</definedName>
    <definedName name="Excel_BuiltIn_Print_Area_15">#REF!</definedName>
    <definedName name="Excel_BuiltIn_Print_Area_16" localSheetId="0">#REF!</definedName>
    <definedName name="Excel_BuiltIn_Print_Area_16">#REF!</definedName>
    <definedName name="Excel_BuiltIn_Print_Area_17" localSheetId="0">#REF!</definedName>
    <definedName name="Excel_BuiltIn_Print_Area_17">#REF!</definedName>
    <definedName name="Excel_BuiltIn_Print_Area_18" localSheetId="0">#REF!</definedName>
    <definedName name="Excel_BuiltIn_Print_Area_18">#REF!</definedName>
    <definedName name="Excel_BuiltIn_Print_Area_19" localSheetId="0">#REF!</definedName>
    <definedName name="Excel_BuiltIn_Print_Area_19">#REF!</definedName>
    <definedName name="Excel_BuiltIn_Print_Area_19_18" localSheetId="0">#REF!</definedName>
    <definedName name="Excel_BuiltIn_Print_Area_19_18">#REF!</definedName>
    <definedName name="Excel_BuiltIn_Print_Area_2" localSheetId="0">#REF!</definedName>
    <definedName name="Excel_BuiltIn_Print_Area_2">#REF!</definedName>
    <definedName name="Excel_BuiltIn_Print_Area_20" localSheetId="0">#REF!</definedName>
    <definedName name="Excel_BuiltIn_Print_Area_20">#REF!</definedName>
    <definedName name="Excel_BuiltIn_Print_Area_21" localSheetId="0">#REF!</definedName>
    <definedName name="Excel_BuiltIn_Print_Area_21">#REF!</definedName>
    <definedName name="Excel_BuiltIn_Print_Area_22" localSheetId="0">#REF!</definedName>
    <definedName name="Excel_BuiltIn_Print_Area_22">#REF!</definedName>
    <definedName name="Excel_BuiltIn_Print_Area_23" localSheetId="0">#REF!</definedName>
    <definedName name="Excel_BuiltIn_Print_Area_23">#REF!</definedName>
    <definedName name="Excel_BuiltIn_Print_Area_24" localSheetId="0">#REF!</definedName>
    <definedName name="Excel_BuiltIn_Print_Area_24">#REF!</definedName>
    <definedName name="Excel_BuiltIn_Print_Area_25" localSheetId="0">#REF!</definedName>
    <definedName name="Excel_BuiltIn_Print_Area_25">#REF!</definedName>
    <definedName name="Excel_BuiltIn_Print_Area_26" localSheetId="0">#REF!</definedName>
    <definedName name="Excel_BuiltIn_Print_Area_26">#REF!</definedName>
    <definedName name="Excel_BuiltIn_Print_Area_27" localSheetId="0">#REF!</definedName>
    <definedName name="Excel_BuiltIn_Print_Area_27">#REF!</definedName>
    <definedName name="Excel_BuiltIn_Print_Area_3" localSheetId="0">#REF!</definedName>
    <definedName name="Excel_BuiltIn_Print_Area_3">#REF!</definedName>
    <definedName name="Excel_BuiltIn_Print_Area_4" localSheetId="0">#REF!</definedName>
    <definedName name="Excel_BuiltIn_Print_Area_4">#REF!</definedName>
    <definedName name="Excel_BuiltIn_Print_Area_5" localSheetId="0">#REF!</definedName>
    <definedName name="Excel_BuiltIn_Print_Area_5">#REF!</definedName>
    <definedName name="Excel_BuiltIn_Print_Area_6" localSheetId="0">#REF!</definedName>
    <definedName name="Excel_BuiltIn_Print_Area_6">#REF!</definedName>
    <definedName name="Excel_BuiltIn_Print_Area_7" localSheetId="0">#REF!</definedName>
    <definedName name="Excel_BuiltIn_Print_Area_7">#REF!</definedName>
    <definedName name="Excel_BuiltIn_Print_Area_7_8" localSheetId="0">#REF!</definedName>
    <definedName name="Excel_BuiltIn_Print_Area_7_8">#REF!</definedName>
    <definedName name="Excel_BuiltIn_Print_Area_8" localSheetId="0">#REF!</definedName>
    <definedName name="Excel_BuiltIn_Print_Area_8">#REF!</definedName>
    <definedName name="Excel_BuiltIn_Print_Area_9" localSheetId="0">#REF!</definedName>
    <definedName name="Excel_BuiltIn_Print_Area_9">#REF!</definedName>
    <definedName name="Excel_BuiltIn_Print_Titles_1" localSheetId="0">#REF!</definedName>
    <definedName name="Excel_BuiltIn_Print_Titles_1">#REF!</definedName>
    <definedName name="Excel_BuiltIn_Print_Titles_10" localSheetId="0">#REF!</definedName>
    <definedName name="Excel_BuiltIn_Print_Titles_10">#REF!</definedName>
    <definedName name="Excel_BuiltIn_Print_Titles_11" localSheetId="0">#REF!</definedName>
    <definedName name="Excel_BuiltIn_Print_Titles_11">#REF!</definedName>
    <definedName name="Excel_BuiltIn_Print_Titles_12" localSheetId="0">#REF!</definedName>
    <definedName name="Excel_BuiltIn_Print_Titles_12">#REF!</definedName>
    <definedName name="Excel_BuiltIn_Print_Titles_13" localSheetId="0">#REF!</definedName>
    <definedName name="Excel_BuiltIn_Print_Titles_13">#REF!</definedName>
    <definedName name="Excel_BuiltIn_Print_Titles_14" localSheetId="0">#REF!</definedName>
    <definedName name="Excel_BuiltIn_Print_Titles_14">#REF!</definedName>
    <definedName name="Excel_BuiltIn_Print_Titles_15" localSheetId="0">#REF!</definedName>
    <definedName name="Excel_BuiltIn_Print_Titles_15">#REF!</definedName>
    <definedName name="Excel_BuiltIn_Print_Titles_16" localSheetId="0">#REF!</definedName>
    <definedName name="Excel_BuiltIn_Print_Titles_16">#REF!</definedName>
    <definedName name="Excel_BuiltIn_Print_Titles_17" localSheetId="0">#REF!</definedName>
    <definedName name="Excel_BuiltIn_Print_Titles_17">#REF!</definedName>
    <definedName name="Excel_BuiltIn_Print_Titles_18" localSheetId="0">#REF!</definedName>
    <definedName name="Excel_BuiltIn_Print_Titles_18">#REF!</definedName>
    <definedName name="Excel_BuiltIn_Print_Titles_19" localSheetId="0">#REF!</definedName>
    <definedName name="Excel_BuiltIn_Print_Titles_19">#REF!</definedName>
    <definedName name="Excel_BuiltIn_Print_Titles_19_18" localSheetId="0">#REF!</definedName>
    <definedName name="Excel_BuiltIn_Print_Titles_19_18">#REF!</definedName>
    <definedName name="Excel_BuiltIn_Print_Titles_2" localSheetId="0">#REF!</definedName>
    <definedName name="Excel_BuiltIn_Print_Titles_2">#REF!</definedName>
    <definedName name="Excel_BuiltIn_Print_Titles_20" localSheetId="0">#REF!</definedName>
    <definedName name="Excel_BuiltIn_Print_Titles_20">#REF!</definedName>
    <definedName name="Excel_BuiltIn_Print_Titles_21" localSheetId="0">#REF!</definedName>
    <definedName name="Excel_BuiltIn_Print_Titles_21">#REF!</definedName>
    <definedName name="Excel_BuiltIn_Print_Titles_22" localSheetId="0">#REF!</definedName>
    <definedName name="Excel_BuiltIn_Print_Titles_22">#REF!</definedName>
    <definedName name="Excel_BuiltIn_Print_Titles_23" localSheetId="0">#REF!</definedName>
    <definedName name="Excel_BuiltIn_Print_Titles_23">#REF!</definedName>
    <definedName name="Excel_BuiltIn_Print_Titles_24" localSheetId="0">#REF!</definedName>
    <definedName name="Excel_BuiltIn_Print_Titles_24">#REF!</definedName>
    <definedName name="Excel_BuiltIn_Print_Titles_25" localSheetId="0">#REF!</definedName>
    <definedName name="Excel_BuiltIn_Print_Titles_25">#REF!</definedName>
    <definedName name="Excel_BuiltIn_Print_Titles_26" localSheetId="0">#REF!</definedName>
    <definedName name="Excel_BuiltIn_Print_Titles_26">#REF!</definedName>
    <definedName name="Excel_BuiltIn_Print_Titles_27" localSheetId="0">#REF!</definedName>
    <definedName name="Excel_BuiltIn_Print_Titles_27">#REF!</definedName>
    <definedName name="Excel_BuiltIn_Print_Titles_3" localSheetId="0">#REF!</definedName>
    <definedName name="Excel_BuiltIn_Print_Titles_3">#REF!</definedName>
    <definedName name="Excel_BuiltIn_Print_Titles_5" localSheetId="0">#REF!</definedName>
    <definedName name="Excel_BuiltIn_Print_Titles_5">#REF!</definedName>
    <definedName name="Excel_BuiltIn_Print_Titles_6" localSheetId="0">#REF!</definedName>
    <definedName name="Excel_BuiltIn_Print_Titles_6">#REF!</definedName>
    <definedName name="Excel_BuiltIn_Print_Titles_7" localSheetId="0">#REF!</definedName>
    <definedName name="Excel_BuiltIn_Print_Titles_7">#REF!</definedName>
    <definedName name="Excel_BuiltIn_Print_Titles_7_8" localSheetId="0">#REF!</definedName>
    <definedName name="Excel_BuiltIn_Print_Titles_7_8">#REF!</definedName>
    <definedName name="Excel_BuiltIn_Print_Titles_8" localSheetId="0">#REF!</definedName>
    <definedName name="Excel_BuiltIn_Print_Titles_8">#REF!</definedName>
    <definedName name="Excel_BuiltIn_Print_Titles_9" localSheetId="0">#REF!</definedName>
    <definedName name="Excel_BuiltIn_Print_Titles_9">#REF!</definedName>
    <definedName name="external" localSheetId="0">#REF!</definedName>
    <definedName name="external">#REF!</definedName>
    <definedName name="f" localSheetId="0">#REF!</definedName>
    <definedName name="f">#REF!</definedName>
    <definedName name="fcompany" localSheetId="0">#REF!</definedName>
    <definedName name="fcompany">#REF!</definedName>
    <definedName name="fdate" localSheetId="0">#REF!</definedName>
    <definedName name="fdate">#REF!</definedName>
    <definedName name="fdevise" localSheetId="0">#REF!</definedName>
    <definedName name="fdevise">#REF!</definedName>
    <definedName name="feb" localSheetId="0">#REF!</definedName>
    <definedName name="feb">#REF!</definedName>
    <definedName name="FF" localSheetId="0">#REF!</definedName>
    <definedName name="FF">#REF!</definedName>
    <definedName name="ffff" localSheetId="0">#REF!</definedName>
    <definedName name="ffff">#REF!</definedName>
    <definedName name="Flooring" localSheetId="0">#REF!</definedName>
    <definedName name="Flooring">#REF!</definedName>
    <definedName name="Floorings" localSheetId="0">#REF!</definedName>
    <definedName name="Floorings">#REF!</definedName>
    <definedName name="fsfasdf" localSheetId="0">#REF!</definedName>
    <definedName name="fsfasdf">#REF!</definedName>
    <definedName name="FSP" localSheetId="0">#REF!</definedName>
    <definedName name="FSP">#REF!</definedName>
    <definedName name="G" localSheetId="0">#REF!</definedName>
    <definedName name="G">#REF!</definedName>
    <definedName name="GBV_NBV" localSheetId="0">'[1]6.1-TRI'!#REF!</definedName>
    <definedName name="GBV_NBV">'[1]6.1-TRI'!#REF!</definedName>
    <definedName name="gdhgf" localSheetId="0">#REF!</definedName>
    <definedName name="gdhgf">#REF!</definedName>
    <definedName name="Gen_Boiler_Air" localSheetId="0">#REF!</definedName>
    <definedName name="Gen_Boiler_Air">#REF!</definedName>
    <definedName name="GF" localSheetId="0">#REF!</definedName>
    <definedName name="GF">#REF!</definedName>
    <definedName name="GG" localSheetId="0">'[14]Block - A'!#REF!</definedName>
    <definedName name="GG">'[14]Block - A'!#REF!</definedName>
    <definedName name="ggf" localSheetId="0">#REF!</definedName>
    <definedName name="ggf">#REF!</definedName>
    <definedName name="GLTF" localSheetId="0">#REF!</definedName>
    <definedName name="GLTF">#REF!</definedName>
    <definedName name="GLTW" localSheetId="0">#REF!</definedName>
    <definedName name="GLTW">#REF!</definedName>
    <definedName name="h" localSheetId="0">#REF!</definedName>
    <definedName name="h">#REF!</definedName>
    <definedName name="hh" localSheetId="0">#REF!</definedName>
    <definedName name="hh">#REF!</definedName>
    <definedName name="hkk" localSheetId="0">#REF!</definedName>
    <definedName name="hkk">#REF!</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"C:\My Documents\Const_Sov_REV\HTMLTemp.htm"</definedName>
    <definedName name="HTML_Title" hidden="1">"00Q3961-SUM"</definedName>
    <definedName name="huy" localSheetId="0" hidden="1">{"'Sheet1'!$L$16"}</definedName>
    <definedName name="huy" hidden="1">{"'Sheet1'!$L$16"}</definedName>
    <definedName name="j" localSheetId="0" hidden="1">#REF!</definedName>
    <definedName name="j" hidden="1">#REF!</definedName>
    <definedName name="javd" localSheetId="0">#REF!</definedName>
    <definedName name="javd">#REF!</definedName>
    <definedName name="jjjj" localSheetId="0">#REF!</definedName>
    <definedName name="jjjj">#REF!</definedName>
    <definedName name="K" localSheetId="0">#REF!</definedName>
    <definedName name="K">#REF!</definedName>
    <definedName name="KK" localSheetId="0">#REF!</definedName>
    <definedName name="KK">#REF!</definedName>
    <definedName name="kkkk" localSheetId="0">#REF!</definedName>
    <definedName name="kkkk">#REF!</definedName>
    <definedName name="L" localSheetId="0">#REF!</definedName>
    <definedName name="L">#REF!</definedName>
    <definedName name="lf" localSheetId="0">#REF!</definedName>
    <definedName name="lf">#REF!</definedName>
    <definedName name="List">[15]Sheet4!$G$4:$G$10</definedName>
    <definedName name="LL" localSheetId="0">#REF!</definedName>
    <definedName name="LL">#REF!</definedName>
    <definedName name="M" localSheetId="0">#REF!</definedName>
    <definedName name="M">#REF!</definedName>
    <definedName name="Main" localSheetId="0">#REF!</definedName>
    <definedName name="Main">#REF!</definedName>
    <definedName name="MENU" localSheetId="0">'[1]6.1-TRI'!#REF!</definedName>
    <definedName name="MENU">'[1]6.1-TRI'!#REF!</definedName>
    <definedName name="mghfkrk6g" localSheetId="0">#REF!</definedName>
    <definedName name="mghfkrk6g">#REF!</definedName>
    <definedName name="MIRE" localSheetId="0">'[1]6.1-TRI'!#REF!</definedName>
    <definedName name="MIRE">'[1]6.1-TRI'!#REF!</definedName>
    <definedName name="MODELE" localSheetId="0">#REF!</definedName>
    <definedName name="MODELE">#REF!</definedName>
    <definedName name="MRC" localSheetId="0">#REF!</definedName>
    <definedName name="MRC">#REF!</definedName>
    <definedName name="MTO" localSheetId="0">#REF!</definedName>
    <definedName name="MTO">#REF!</definedName>
    <definedName name="MTOoffplotvalves_LASMO__4__List" localSheetId="0">#REF!</definedName>
    <definedName name="MTOoffplotvalves_LASMO__4__List">#REF!</definedName>
    <definedName name="N" localSheetId="0">#REF!</definedName>
    <definedName name="N">#REF!</definedName>
    <definedName name="nn" localSheetId="0">#REF!</definedName>
    <definedName name="nn">#REF!</definedName>
    <definedName name="Nw" localSheetId="0">#REF!</definedName>
    <definedName name="Nw">#REF!</definedName>
    <definedName name="ODH" localSheetId="0" hidden="1">#REF!</definedName>
    <definedName name="ODH" hidden="1">#REF!</definedName>
    <definedName name="OEC" localSheetId="0">#REF!</definedName>
    <definedName name="OEC">#REF!</definedName>
    <definedName name="OH">'[16]BOQ KACHHI'!$H$4</definedName>
    <definedName name="OPC" localSheetId="0">#REF!</definedName>
    <definedName name="OPC">#REF!</definedName>
    <definedName name="OWNER">'[17]Composite Summary'!$E$3</definedName>
    <definedName name="P" localSheetId="0">#REF!</definedName>
    <definedName name="P">#REF!</definedName>
    <definedName name="P2.1" localSheetId="0">#REF!</definedName>
    <definedName name="P2.1">#REF!</definedName>
    <definedName name="P2.2" localSheetId="0">#REF!</definedName>
    <definedName name="P2.2">#REF!</definedName>
    <definedName name="Page1" localSheetId="0">#REF!</definedName>
    <definedName name="Page1">#REF!</definedName>
    <definedName name="Page2" localSheetId="0">#REF!</definedName>
    <definedName name="Page2">#REF!</definedName>
    <definedName name="PILE" localSheetId="0">#REF!</definedName>
    <definedName name="PILE">#REF!</definedName>
    <definedName name="PLUMBING" localSheetId="0">#REF!</definedName>
    <definedName name="PLUMBING">#REF!</definedName>
    <definedName name="PR_883M">'[11]Normal Basis'!$A$33:$IV$33</definedName>
    <definedName name="PR858F">'[11]Normal Basis'!$A$58:$IV$58</definedName>
    <definedName name="_xlnm.Print_Area" localSheetId="1">'Ground Floor'!$A$1:$L$64</definedName>
    <definedName name="_xlnm.Print_Area" localSheetId="2">'Mezz Floor'!$A$1:$L$38</definedName>
    <definedName name="_xlnm.Print_Area" localSheetId="0">SUMM!$A$1:$F$12</definedName>
    <definedName name="_xlnm.Print_Area">[18]URA!#REF!</definedName>
    <definedName name="PRINT_AREA_MI" localSheetId="0">[18]URA!#REF!</definedName>
    <definedName name="PRINT_AREA_MI">[18]URA!#REF!</definedName>
    <definedName name="_xlnm.Print_Titles" localSheetId="1">'Ground Floor'!$1:$6</definedName>
    <definedName name="_xlnm.Print_Titles" localSheetId="2">'Mezz Floor'!$1:$8</definedName>
    <definedName name="PROJECT">'[17]Composite Summary'!$E$1</definedName>
    <definedName name="q" localSheetId="0">#REF!</definedName>
    <definedName name="q">#REF!</definedName>
    <definedName name="q_1" localSheetId="0">#REF!</definedName>
    <definedName name="q_1">#REF!</definedName>
    <definedName name="q_11" localSheetId="0">#REF!</definedName>
    <definedName name="q_11">#REF!</definedName>
    <definedName name="q_11_1" localSheetId="0">#REF!</definedName>
    <definedName name="q_11_1">#REF!</definedName>
    <definedName name="q_12" localSheetId="0">#REF!</definedName>
    <definedName name="q_12">#REF!</definedName>
    <definedName name="q_14" localSheetId="0">#REF!</definedName>
    <definedName name="q_14">#REF!</definedName>
    <definedName name="q_2" localSheetId="0">#REF!</definedName>
    <definedName name="q_2">#REF!</definedName>
    <definedName name="q_20" localSheetId="0">#REF!</definedName>
    <definedName name="q_20">#REF!</definedName>
    <definedName name="q_21" localSheetId="0">#REF!</definedName>
    <definedName name="q_21">#REF!</definedName>
    <definedName name="q_22" localSheetId="0">#REF!</definedName>
    <definedName name="q_22">#REF!</definedName>
    <definedName name="q_23" localSheetId="0">#REF!</definedName>
    <definedName name="q_23">#REF!</definedName>
    <definedName name="q_25" localSheetId="0">#REF!</definedName>
    <definedName name="q_25">#REF!</definedName>
    <definedName name="q_3" localSheetId="0">#REF!</definedName>
    <definedName name="q_3">#REF!</definedName>
    <definedName name="QQ">#REF!</definedName>
    <definedName name="QQQ">#REF!</definedName>
    <definedName name="_xlnm.Recorder" localSheetId="0">#REF!</definedName>
    <definedName name="_xlnm.Recorder">#REF!</definedName>
    <definedName name="restttt" localSheetId="0">#REF!</definedName>
    <definedName name="restttt">#REF!</definedName>
    <definedName name="RIDA">#REF!</definedName>
    <definedName name="ROMANZA" localSheetId="0">#REF!</definedName>
    <definedName name="ROMANZA">#REF!</definedName>
    <definedName name="s" localSheetId="0">#REF!</definedName>
    <definedName name="s">#REF!</definedName>
    <definedName name="SAD" localSheetId="0">#REF!</definedName>
    <definedName name="SAD">#REF!</definedName>
    <definedName name="Sand" localSheetId="0">#REF!</definedName>
    <definedName name="Sand">#REF!</definedName>
    <definedName name="SAP" localSheetId="0">#REF!</definedName>
    <definedName name="SAP">#REF!</definedName>
    <definedName name="sd" localSheetId="0">#REF!</definedName>
    <definedName name="sd">#REF!</definedName>
    <definedName name="sdf" localSheetId="0">'[14]Block - A'!#REF!</definedName>
    <definedName name="sdf">'[14]Block - A'!#REF!</definedName>
    <definedName name="Section25320" localSheetId="0">#REF!</definedName>
    <definedName name="Section25320">#REF!</definedName>
    <definedName name="sections" localSheetId="0">#REF!</definedName>
    <definedName name="sections">#REF!</definedName>
    <definedName name="sectionss" localSheetId="0">#REF!</definedName>
    <definedName name="sectionss">#REF!</definedName>
    <definedName name="SF" localSheetId="0">#REF!</definedName>
    <definedName name="SF">#REF!</definedName>
    <definedName name="SNDC" localSheetId="0">#REF!</definedName>
    <definedName name="SNDC">#REF!</definedName>
    <definedName name="SNDM" localSheetId="0">#REF!</definedName>
    <definedName name="SNDM">#REF!</definedName>
    <definedName name="SSHC" localSheetId="0">#REF!</definedName>
    <definedName name="SSHC">#REF!</definedName>
    <definedName name="Sss" localSheetId="0">'[2]URA-C1'!#REF!</definedName>
    <definedName name="Sss">'[2]URA-C1'!#REF!</definedName>
    <definedName name="Summary" localSheetId="0">'[14]Block - A'!#REF!</definedName>
    <definedName name="Summary">'[14]Block - A'!#REF!</definedName>
    <definedName name="Summary1" localSheetId="0">'[14]Block - A'!#REF!</definedName>
    <definedName name="Summary1">'[14]Block - A'!#REF!</definedName>
    <definedName name="svg" localSheetId="0">#REF!</definedName>
    <definedName name="svg">#REF!</definedName>
    <definedName name="SWV">[19]Plumbing!$K$137</definedName>
    <definedName name="T" localSheetId="0">#REF!</definedName>
    <definedName name="T">#REF!</definedName>
    <definedName name="Taux_d_act" localSheetId="0">#REF!</definedName>
    <definedName name="Taux_d_act">#REF!</definedName>
    <definedName name="test">'[1]6.1-TRI'!$H$23:$K$26,'[1]6.1-TRI'!$H$29:$H$31</definedName>
    <definedName name="TITLE">'[20]K - Drywall-Presd'!$B$7</definedName>
    <definedName name="TO" localSheetId="1">#REF!</definedName>
    <definedName name="TO" localSheetId="2">#REF!</definedName>
    <definedName name="TO">#REF!</definedName>
    <definedName name="Total_Amount" localSheetId="0">#REF!</definedName>
    <definedName name="Total_Amount">#REF!</definedName>
    <definedName name="tr" localSheetId="0">[18]URA!#REF!</definedName>
    <definedName name="tr">[18]URA!#REF!</definedName>
    <definedName name="tt" localSheetId="0" hidden="1">[18]URA!#REF!</definedName>
    <definedName name="tt" hidden="1">[18]URA!#REF!</definedName>
    <definedName name="ttt" localSheetId="0" hidden="1">[18]URA!#REF!</definedName>
    <definedName name="ttt" hidden="1">[18]URA!#REF!</definedName>
    <definedName name="tttt" localSheetId="0" hidden="1">[18]URA!#REF!</definedName>
    <definedName name="tttt" hidden="1">[18]URA!#REF!</definedName>
    <definedName name="ttttt" localSheetId="0">[18]URA!#REF!</definedName>
    <definedName name="ttttt">[18]URA!#REF!</definedName>
    <definedName name="U" localSheetId="0">#REF!</definedName>
    <definedName name="U">#REF!</definedName>
    <definedName name="UEC" localSheetId="0">#REF!</definedName>
    <definedName name="UEC">#REF!</definedName>
    <definedName name="UES" localSheetId="0">#REF!</definedName>
    <definedName name="UES">#REF!</definedName>
    <definedName name="UN" localSheetId="0">[19]Plumbing!#REF!</definedName>
    <definedName name="UN">[19]Plumbing!#REF!</definedName>
    <definedName name="V" localSheetId="0">#REF!</definedName>
    <definedName name="V">#REF!</definedName>
    <definedName name="valeur_du_stock">"s21"</definedName>
    <definedName name="Valeur_fixée" localSheetId="0">'[1]6.1-TRI'!#REF!</definedName>
    <definedName name="Valeur_fixée">'[1]6.1-TRI'!#REF!</definedName>
    <definedName name="voltregu" localSheetId="0">#REF!</definedName>
    <definedName name="voltregu">#REF!</definedName>
    <definedName name="voltregu_10" localSheetId="0">#REF!</definedName>
    <definedName name="voltregu_10">#REF!</definedName>
    <definedName name="voltregu_10_1" localSheetId="0">#REF!</definedName>
    <definedName name="voltregu_10_1">#REF!</definedName>
    <definedName name="voltregu_11" localSheetId="0">#REF!</definedName>
    <definedName name="voltregu_11">#REF!</definedName>
    <definedName name="voltregu_12" localSheetId="0">#REF!</definedName>
    <definedName name="voltregu_12">#REF!</definedName>
    <definedName name="voltregu_14" localSheetId="0">#REF!</definedName>
    <definedName name="voltregu_14">#REF!</definedName>
    <definedName name="voltregu_16" localSheetId="0">#REF!</definedName>
    <definedName name="voltregu_16">#REF!</definedName>
    <definedName name="voltregu_19" localSheetId="0">#REF!</definedName>
    <definedName name="voltregu_19">#REF!</definedName>
    <definedName name="voltregu_2" localSheetId="0">#REF!</definedName>
    <definedName name="voltregu_2">#REF!</definedName>
    <definedName name="voltregu_20" localSheetId="0">#REF!</definedName>
    <definedName name="voltregu_20">#REF!</definedName>
    <definedName name="voltregu_21" localSheetId="0">#REF!</definedName>
    <definedName name="voltregu_21">#REF!</definedName>
    <definedName name="voltregu_3" localSheetId="0">#REF!</definedName>
    <definedName name="voltregu_3">#REF!</definedName>
    <definedName name="voltregu_3_1" localSheetId="0">#REF!</definedName>
    <definedName name="voltregu_3_1">#REF!</definedName>
    <definedName name="voltregu_7" localSheetId="0">#REF!</definedName>
    <definedName name="voltregu_7">#REF!</definedName>
    <definedName name="w" localSheetId="0">#REF!</definedName>
    <definedName name="w">#REF!</definedName>
    <definedName name="W10x30" localSheetId="0">#REF!</definedName>
    <definedName name="W10x30">#REF!</definedName>
    <definedName name="W12x35" localSheetId="0">#REF!</definedName>
    <definedName name="W12x35">#REF!</definedName>
    <definedName name="W6x15" localSheetId="0">#REF!</definedName>
    <definedName name="W6x15">#REF!</definedName>
    <definedName name="W8x24" localSheetId="0">#REF!</definedName>
    <definedName name="W8x24">#REF!</definedName>
    <definedName name="WC" localSheetId="0">#REF!</definedName>
    <definedName name="WC">#REF!</definedName>
    <definedName name="WCement" localSheetId="0">'[21]MATERIALS - RATES '!#REF!</definedName>
    <definedName name="WCement">'[21]MATERIALS - RATES '!#REF!</definedName>
    <definedName name="we" localSheetId="0">'[12]Summary Page'!#REF!</definedName>
    <definedName name="we">'[12]Summary Page'!#REF!</definedName>
    <definedName name="www" localSheetId="0">'[14]Block - A'!#REF!</definedName>
    <definedName name="www">'[14]Block - A'!#REF!</definedName>
    <definedName name="wwwww" localSheetId="0">#REF!</definedName>
    <definedName name="wwwww">#REF!</definedName>
    <definedName name="X" localSheetId="0">#REF!</definedName>
    <definedName name="X">#REF!</definedName>
    <definedName name="Y" localSheetId="0">#REF!</definedName>
    <definedName name="Y">#REF!</definedName>
    <definedName name="yrtyrtytr">'[22]Section 16050'!$L$5</definedName>
    <definedName name="yyy" localSheetId="0">#REF!</definedName>
    <definedName name="yyy">#REF!</definedName>
    <definedName name="Z" localSheetId="0">#REF!</definedName>
    <definedName name="Z">#REF!</definedName>
    <definedName name="zone_impress">'[1]6.1-TRI'!$A$1:$X$53,'[1]6.1-TRI'!$A$56:$X$100,'[1]6.1-TRI'!$A$101:$X$148,'[1]6.1-TRI'!$A$150:$X$194</definedName>
    <definedName name="견적조건" localSheetId="0" hidden="1">[23]산근!#REF!</definedName>
    <definedName name="견적조건" hidden="1">[23]산근!#REF!</definedName>
    <definedName name="부대공사" localSheetId="0" hidden="1">#REF!</definedName>
    <definedName name="부대공사" hidden="1">#REF!</definedName>
  </definedNames>
  <calcPr calcId="181029"/>
</workbook>
</file>

<file path=xl/calcChain.xml><?xml version="1.0" encoding="utf-8"?>
<calcChain xmlns="http://schemas.openxmlformats.org/spreadsheetml/2006/main">
  <c r="E12" i="48" l="1"/>
  <c r="E10" i="48"/>
  <c r="I96" i="49"/>
  <c r="H81" i="49"/>
  <c r="H80" i="49"/>
  <c r="H85" i="49" s="1"/>
  <c r="I85" i="49" s="1"/>
  <c r="I91" i="49" s="1"/>
  <c r="I92" i="49" s="1"/>
  <c r="I76" i="49"/>
  <c r="H75" i="49"/>
  <c r="H74" i="49"/>
  <c r="H73" i="49"/>
  <c r="I93" i="49" l="1"/>
  <c r="I94" i="49" s="1"/>
  <c r="H50" i="49" l="1"/>
  <c r="H54" i="49" s="1"/>
  <c r="I54" i="49" s="1"/>
  <c r="H44" i="49"/>
  <c r="H43" i="49"/>
  <c r="H42" i="49"/>
  <c r="H45" i="49" s="1"/>
  <c r="I45" i="49" s="1"/>
  <c r="G60" i="49" l="1"/>
  <c r="H60" i="49" s="1"/>
  <c r="I60" i="49" s="1"/>
  <c r="I61" i="49" s="1"/>
  <c r="I62" i="49" l="1"/>
  <c r="I63" i="49" s="1"/>
  <c r="E30" i="49" l="1"/>
  <c r="H30" i="49" s="1"/>
  <c r="H31" i="49" s="1"/>
  <c r="E16" i="49"/>
  <c r="H16" i="49" s="1"/>
  <c r="E15" i="49"/>
  <c r="H15" i="49" s="1"/>
  <c r="E14" i="49"/>
  <c r="H14" i="49" s="1"/>
  <c r="H17" i="49" l="1"/>
  <c r="K54" i="46" l="1"/>
  <c r="L54" i="46" s="1"/>
  <c r="J54" i="46"/>
  <c r="I54" i="46"/>
  <c r="J53" i="46"/>
  <c r="K53" i="46" s="1"/>
  <c r="I53" i="46"/>
  <c r="K52" i="46"/>
  <c r="L52" i="46" s="1"/>
  <c r="J52" i="46"/>
  <c r="I52" i="46"/>
  <c r="K51" i="46"/>
  <c r="L51" i="46" s="1"/>
  <c r="J51" i="46"/>
  <c r="I51" i="46"/>
  <c r="L50" i="46"/>
  <c r="K50" i="46"/>
  <c r="J50" i="46"/>
  <c r="I50" i="46"/>
  <c r="J48" i="46"/>
  <c r="K48" i="46" s="1"/>
  <c r="L48" i="46" s="1"/>
  <c r="I48" i="46"/>
  <c r="J46" i="46"/>
  <c r="K46" i="46" s="1"/>
  <c r="L46" i="46" s="1"/>
  <c r="I46" i="46"/>
  <c r="K43" i="46"/>
  <c r="L43" i="46" s="1"/>
  <c r="J43" i="46"/>
  <c r="I43" i="46"/>
  <c r="K42" i="46"/>
  <c r="L42" i="46" s="1"/>
  <c r="J42" i="46"/>
  <c r="I42" i="46"/>
  <c r="K41" i="46"/>
  <c r="L41" i="46" s="1"/>
  <c r="J41" i="46"/>
  <c r="I41" i="46"/>
  <c r="J39" i="46"/>
  <c r="K39" i="46" s="1"/>
  <c r="L39" i="46" s="1"/>
  <c r="I39" i="46"/>
  <c r="K38" i="46"/>
  <c r="L38" i="46" s="1"/>
  <c r="J38" i="46"/>
  <c r="I38" i="46"/>
  <c r="K37" i="46"/>
  <c r="L37" i="46" s="1"/>
  <c r="J37" i="46"/>
  <c r="I37" i="46"/>
  <c r="K36" i="46"/>
  <c r="L36" i="46" s="1"/>
  <c r="J36" i="46"/>
  <c r="I36" i="46"/>
  <c r="J34" i="46"/>
  <c r="K34" i="46" s="1"/>
  <c r="L34" i="46" s="1"/>
  <c r="I34" i="46"/>
  <c r="J33" i="46"/>
  <c r="K33" i="46" s="1"/>
  <c r="L33" i="46" s="1"/>
  <c r="I33" i="46"/>
  <c r="J32" i="46"/>
  <c r="K32" i="46" s="1"/>
  <c r="L32" i="46" s="1"/>
  <c r="I32" i="46"/>
  <c r="J31" i="46"/>
  <c r="K31" i="46" s="1"/>
  <c r="L31" i="46" s="1"/>
  <c r="I31" i="46"/>
  <c r="J30" i="46"/>
  <c r="K30" i="46" s="1"/>
  <c r="L30" i="46" s="1"/>
  <c r="I30" i="46"/>
  <c r="J29" i="46"/>
  <c r="K29" i="46" s="1"/>
  <c r="L29" i="46" s="1"/>
  <c r="I29" i="46"/>
  <c r="K27" i="46"/>
  <c r="L27" i="46" s="1"/>
  <c r="J27" i="46"/>
  <c r="I27" i="46"/>
  <c r="J26" i="46"/>
  <c r="K26" i="46" s="1"/>
  <c r="L26" i="46" s="1"/>
  <c r="I26" i="46"/>
  <c r="K25" i="46"/>
  <c r="L25" i="46" s="1"/>
  <c r="J25" i="46"/>
  <c r="I25" i="46"/>
  <c r="J24" i="46"/>
  <c r="K24" i="46" s="1"/>
  <c r="L24" i="46" s="1"/>
  <c r="I24" i="46"/>
  <c r="J23" i="46"/>
  <c r="K23" i="46" s="1"/>
  <c r="L23" i="46" s="1"/>
  <c r="I23" i="46"/>
  <c r="K22" i="46"/>
  <c r="J22" i="46"/>
  <c r="I22" i="46"/>
  <c r="K21" i="46"/>
  <c r="L21" i="46" s="1"/>
  <c r="J21" i="46"/>
  <c r="I21" i="46"/>
  <c r="J20" i="46"/>
  <c r="K20" i="46" s="1"/>
  <c r="L20" i="46" s="1"/>
  <c r="I20" i="46"/>
  <c r="J18" i="46"/>
  <c r="K18" i="46" s="1"/>
  <c r="I18" i="46"/>
  <c r="J17" i="46"/>
  <c r="K17" i="46" s="1"/>
  <c r="L17" i="46" s="1"/>
  <c r="I17" i="46"/>
  <c r="J16" i="46"/>
  <c r="K16" i="46" s="1"/>
  <c r="I16" i="46"/>
  <c r="J15" i="46"/>
  <c r="K15" i="46" s="1"/>
  <c r="L15" i="46" s="1"/>
  <c r="I15" i="46"/>
  <c r="J14" i="46"/>
  <c r="K14" i="46" s="1"/>
  <c r="I14" i="46"/>
  <c r="K13" i="46"/>
  <c r="L13" i="46" s="1"/>
  <c r="J13" i="46"/>
  <c r="I13" i="46"/>
  <c r="J12" i="46"/>
  <c r="K12" i="46" s="1"/>
  <c r="I12" i="46"/>
  <c r="J28" i="47"/>
  <c r="K28" i="47" s="1"/>
  <c r="L28" i="47" s="1"/>
  <c r="I28" i="47"/>
  <c r="K27" i="47"/>
  <c r="L27" i="47" s="1"/>
  <c r="J27" i="47"/>
  <c r="I27" i="47"/>
  <c r="J26" i="47"/>
  <c r="K26" i="47" s="1"/>
  <c r="L26" i="47" s="1"/>
  <c r="I26" i="47"/>
  <c r="K24" i="47"/>
  <c r="L24" i="47" s="1"/>
  <c r="J24" i="47"/>
  <c r="I24" i="47"/>
  <c r="K23" i="47"/>
  <c r="L23" i="47" s="1"/>
  <c r="J23" i="47"/>
  <c r="I23" i="47"/>
  <c r="J21" i="47"/>
  <c r="K21" i="47" s="1"/>
  <c r="L21" i="47" s="1"/>
  <c r="I21" i="47"/>
  <c r="K20" i="47"/>
  <c r="L20" i="47" s="1"/>
  <c r="J20" i="47"/>
  <c r="I20" i="47"/>
  <c r="K19" i="47"/>
  <c r="L19" i="47" s="1"/>
  <c r="J19" i="47"/>
  <c r="I19" i="47"/>
  <c r="K18" i="47"/>
  <c r="L18" i="47" s="1"/>
  <c r="J18" i="47"/>
  <c r="I18" i="47"/>
  <c r="K17" i="47"/>
  <c r="L17" i="47" s="1"/>
  <c r="J17" i="47"/>
  <c r="I17" i="47"/>
  <c r="J15" i="47"/>
  <c r="K15" i="47" s="1"/>
  <c r="L15" i="47" s="1"/>
  <c r="I15" i="47"/>
  <c r="J14" i="47"/>
  <c r="K14" i="47" s="1"/>
  <c r="I14" i="47"/>
  <c r="J13" i="47"/>
  <c r="K13" i="47" s="1"/>
  <c r="L13" i="47" s="1"/>
  <c r="I13" i="47"/>
  <c r="J12" i="47"/>
  <c r="K12" i="47"/>
  <c r="K29" i="47" s="1"/>
  <c r="D8" i="48" s="1"/>
  <c r="I12" i="47"/>
  <c r="I29" i="47" s="1"/>
  <c r="C8" i="48" s="1"/>
  <c r="H21" i="47"/>
  <c r="L14" i="47" l="1"/>
  <c r="L12" i="47"/>
  <c r="I55" i="46"/>
  <c r="C6" i="48" s="1"/>
  <c r="L53" i="46"/>
  <c r="L22" i="46"/>
  <c r="L12" i="46"/>
  <c r="L16" i="46"/>
  <c r="K55" i="46"/>
  <c r="D6" i="48" s="1"/>
  <c r="E6" i="48" s="1"/>
  <c r="L14" i="46"/>
  <c r="L18" i="46"/>
  <c r="E8" i="48"/>
  <c r="A16" i="47" l="1"/>
  <c r="A21" i="47" s="1"/>
  <c r="A22" i="47" s="1"/>
  <c r="B12" i="47"/>
  <c r="B13" i="47" s="1"/>
  <c r="B14" i="47" s="1"/>
  <c r="B15" i="47" s="1"/>
  <c r="A25" i="47" l="1"/>
  <c r="B23" i="47"/>
  <c r="B24" i="47" s="1"/>
  <c r="L29" i="47"/>
  <c r="L32" i="47" s="1"/>
  <c r="B17" i="47"/>
  <c r="B18" i="47" s="1"/>
  <c r="B19" i="47" s="1"/>
  <c r="B20" i="47" s="1"/>
  <c r="A27" i="47" l="1"/>
  <c r="A28" i="47" s="1"/>
  <c r="B26" i="47"/>
  <c r="D34" i="46" l="1"/>
  <c r="A19" i="46"/>
  <c r="B20" i="46" s="1"/>
  <c r="B21" i="46" s="1"/>
  <c r="B22" i="46" s="1"/>
  <c r="B23" i="46" s="1"/>
  <c r="B24" i="46" s="1"/>
  <c r="B25" i="46" s="1"/>
  <c r="B26" i="46" s="1"/>
  <c r="B12" i="46"/>
  <c r="B13" i="46" s="1"/>
  <c r="B14" i="46" s="1"/>
  <c r="B15" i="46" s="1"/>
  <c r="B16" i="46" s="1"/>
  <c r="B17" i="46" s="1"/>
  <c r="B18" i="46" s="1"/>
  <c r="A27" i="46" l="1"/>
  <c r="A28" i="46" s="1"/>
  <c r="A33" i="46" s="1"/>
  <c r="A35" i="46" s="1"/>
  <c r="B29" i="46" l="1"/>
  <c r="B30" i="46" s="1"/>
  <c r="B31" i="46" s="1"/>
  <c r="B32" i="46" s="1"/>
  <c r="B34" i="46"/>
  <c r="L55" i="46"/>
  <c r="L58" i="46" s="1"/>
  <c r="A39" i="46"/>
  <c r="A40" i="46" s="1"/>
  <c r="B36" i="46"/>
  <c r="B37" i="46" s="1"/>
  <c r="B38" i="46" s="1"/>
  <c r="B41" i="46" l="1"/>
  <c r="B42" i="46" s="1"/>
  <c r="B43" i="46" s="1"/>
  <c r="A44" i="46"/>
  <c r="A49" i="46" l="1"/>
  <c r="B45" i="46"/>
  <c r="B47" i="46" s="1"/>
  <c r="A52" i="46" l="1"/>
  <c r="A53" i="46" s="1"/>
  <c r="A54" i="46" s="1"/>
  <c r="B50" i="46"/>
  <c r="B51" i="46" s="1"/>
</calcChain>
</file>

<file path=xl/sharedStrings.xml><?xml version="1.0" encoding="utf-8"?>
<sst xmlns="http://schemas.openxmlformats.org/spreadsheetml/2006/main" count="319" uniqueCount="139">
  <si>
    <t>Job.</t>
  </si>
  <si>
    <t>Nos.</t>
  </si>
  <si>
    <t>Lot</t>
  </si>
  <si>
    <t>No.</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</si>
  <si>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</si>
  <si>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</si>
  <si>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</si>
  <si>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</si>
  <si>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</si>
  <si>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</si>
  <si>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</si>
  <si>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</si>
  <si>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</si>
  <si>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</si>
  <si>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</si>
  <si>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</si>
  <si>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Electric power wiring / supply to be provided at outdoor, indoor units &amp; other HVAC equipment with isolation box by electrical contractor.</t>
  </si>
  <si>
    <t>ACMV Works</t>
  </si>
  <si>
    <t>All works shall be completed, tested and commissioned as per drawings, specifications and as per instruction of Consultant</t>
  </si>
  <si>
    <t>32mm dia</t>
  </si>
  <si>
    <t>Rm</t>
  </si>
  <si>
    <t>40mm dia</t>
  </si>
  <si>
    <t>25mm dia</t>
  </si>
  <si>
    <t>Sqm</t>
  </si>
  <si>
    <t xml:space="preserve"> Total Cost of Works Rs.</t>
  </si>
  <si>
    <t>i.</t>
  </si>
  <si>
    <t xml:space="preserve">Exhaust Air Disc Valves </t>
  </si>
  <si>
    <t>150mm dia</t>
  </si>
  <si>
    <t>Total Cost of Project</t>
  </si>
  <si>
    <t>Cost of Owner Supplied VRF Units (Gree, China) Rs.</t>
  </si>
  <si>
    <t>200mm x 200mm</t>
  </si>
  <si>
    <t>Supply &amp; Return Air Grills / Registers</t>
  </si>
  <si>
    <t>Supply &amp; installation of SCH-40 uPVC make class D pipe with 10mm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</si>
  <si>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ventilation fans as per mentioned in schedule, including vibration isolator, flexible duct connection / connector, power wiring from isolation box to unit (4 to 5 meter radius), support &amp; hangers complete in all respects ready to operate as per drawings, specification and as per instruction of consultant.</t>
  </si>
  <si>
    <t>GF-EAF-02</t>
  </si>
  <si>
    <t>Supply &amp;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</si>
  <si>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&amp; installation of Volume Control Damper in 16 SWG G.I sheet metal with gas kits, nut bolts,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</si>
  <si>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</si>
  <si>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of consultant.</t>
  </si>
  <si>
    <t>GF-EAF-03</t>
  </si>
  <si>
    <t>Supply &amp; installation of air curtains including, supports, electrical connection etc, complete in all respects ready to operate as per drawings, specification &amp; as per instruction of consultant.</t>
  </si>
  <si>
    <t>1400mm x 150mm</t>
  </si>
  <si>
    <t>1.5m Length</t>
  </si>
  <si>
    <t>Standard Chartered Bank (Head Office)</t>
  </si>
  <si>
    <t>Ground Floor, Karachi.</t>
  </si>
  <si>
    <t>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t>
  </si>
  <si>
    <t>Rev.02</t>
  </si>
  <si>
    <t>Date: 29-05-2023</t>
  </si>
  <si>
    <t>GF-AC-01</t>
  </si>
  <si>
    <t>GF-AC-02</t>
  </si>
  <si>
    <t>GF-AC-03</t>
  </si>
  <si>
    <t>GF-AC-04</t>
  </si>
  <si>
    <t>GF-CSU-01</t>
  </si>
  <si>
    <t>GF-CSU-02</t>
  </si>
  <si>
    <t>GF-FAHU-01</t>
  </si>
  <si>
    <r>
      <t xml:space="preserve">Unloading, installation, testing and commissioning of </t>
    </r>
    <r>
      <rPr>
        <b/>
        <sz val="10"/>
        <rFont val="Arial"/>
        <family val="2"/>
      </rPr>
      <t>(OWNER SUPPLIED)</t>
    </r>
    <r>
      <rPr>
        <sz val="10"/>
        <rFont val="Arial"/>
        <family val="2"/>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</si>
  <si>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 xml:space="preserve">Supply &amp; installation of refrigerant pipes (liquid + gas) with 12mm thick expended rubber foam insulation, PVC tape wrapping + control wiring in G.I. for external / PVC for internal from outdoor unit to indoor unit, including additional gas charging if required, complete in all respects ready to operate as per specification, drawings and as per instruction of consultant. </t>
  </si>
  <si>
    <t>50mm dia</t>
  </si>
  <si>
    <t>GF-EAF-01 (with uPVC Pipe &amp; Fittings)</t>
  </si>
  <si>
    <t>100mm dia</t>
  </si>
  <si>
    <t>600mm x 200mm</t>
  </si>
  <si>
    <t>200mm x 150mm</t>
  </si>
  <si>
    <t>200mm x 100mm</t>
  </si>
  <si>
    <t>GF-AC-04 (Hard Pipes)</t>
  </si>
  <si>
    <t>GF-AC-01 (Soft Pipes)</t>
  </si>
  <si>
    <t>GF-AC-02 (Soft Pipes)</t>
  </si>
  <si>
    <t>GF-AC-03 (Soft Pipes)</t>
  </si>
  <si>
    <t>GF-CSU-01 (Soft Pipes)</t>
  </si>
  <si>
    <t>GF-CSU-02 (Soft Pipes)</t>
  </si>
  <si>
    <t>GF-FAHU-01 (Hard Pipes)</t>
  </si>
  <si>
    <t>Bill of Quantities</t>
  </si>
  <si>
    <t>Rev.03</t>
  </si>
  <si>
    <t>Mezzanine Floor, Karachi.</t>
  </si>
  <si>
    <t>Date: 03-07-2023</t>
  </si>
  <si>
    <t>Material</t>
  </si>
  <si>
    <t>Labour</t>
  </si>
  <si>
    <t>Description</t>
  </si>
  <si>
    <t>Unit</t>
  </si>
  <si>
    <t>Qty</t>
  </si>
  <si>
    <t>Rate</t>
  </si>
  <si>
    <t>Amount</t>
  </si>
  <si>
    <t>MF-AC-01</t>
  </si>
  <si>
    <t>MF-AC-02</t>
  </si>
  <si>
    <t>MZ-EAF-01 (with uPVC Pipe &amp; Fittings)</t>
  </si>
  <si>
    <t>S.NO</t>
  </si>
  <si>
    <r>
      <rPr>
        <b/>
        <sz val="9"/>
        <rFont val="Arial"/>
        <family val="2"/>
      </rPr>
      <t>SUMMARY</t>
    </r>
    <r>
      <rPr>
        <sz val="9"/>
        <rFont val="Arial"/>
        <family val="2"/>
      </rPr>
      <t xml:space="preserve"> </t>
    </r>
    <r>
      <rPr>
        <b/>
        <sz val="9"/>
        <rFont val="Arial"/>
        <family val="2"/>
      </rPr>
      <t>OF</t>
    </r>
    <r>
      <rPr>
        <sz val="9"/>
        <rFont val="Arial"/>
        <family val="2"/>
      </rPr>
      <t xml:space="preserve"> </t>
    </r>
    <r>
      <rPr>
        <b/>
        <sz val="9"/>
        <rFont val="Arial"/>
        <family val="2"/>
      </rPr>
      <t>COST</t>
    </r>
  </si>
  <si>
    <t>Total Amount</t>
  </si>
  <si>
    <t>STANDARD CHARTERED BANK</t>
  </si>
  <si>
    <t>HVAC (Ground Floor)</t>
  </si>
  <si>
    <t>HVAC (Mezz Floor)</t>
  </si>
  <si>
    <t>Deal Done</t>
  </si>
  <si>
    <t>Bill Qty</t>
  </si>
  <si>
    <t>Material Amount</t>
  </si>
  <si>
    <t>Labour Amount</t>
  </si>
  <si>
    <t>Running Bill No 1</t>
  </si>
  <si>
    <t>Variation amount (04 Nos)</t>
  </si>
  <si>
    <t>M/S Total Construction Pvt Ltd.</t>
  </si>
  <si>
    <t>Project: Standard Chartered Bank Karachi</t>
  </si>
  <si>
    <t>Variation Order No 1</t>
  </si>
  <si>
    <t>Variation order for Fresh Air DX Unit - Standard Chartered Bank I.I Chundiger Rd Karachi</t>
  </si>
  <si>
    <t>S. #</t>
  </si>
  <si>
    <t>Material Rate</t>
  </si>
  <si>
    <t>Labour Rate</t>
  </si>
  <si>
    <t>OPT 25%</t>
  </si>
  <si>
    <t>Supply and installation of Air cooled Fresh Air DX Air handling Unit.
CFM: 1800 
Cooling capacity: 7.6 Tr
Make: Uni-Air</t>
  </si>
  <si>
    <t>No</t>
  </si>
  <si>
    <t>Conduiting, wiring &amp; control wiring.</t>
  </si>
  <si>
    <t>Job</t>
  </si>
  <si>
    <t>Hanging &amp; supports.</t>
  </si>
  <si>
    <t>Total Amount Rs.</t>
  </si>
  <si>
    <t>Variation Order No 2</t>
  </si>
  <si>
    <t>Variation order for Propeller type Fan - Standard Chartered Bank I.I Chundiger Rd Karachi</t>
  </si>
  <si>
    <t>Supply and installation of propeller type wall mounted Fan with Auto shutter. 
CFM: 247
Make: BVN</t>
  </si>
  <si>
    <t>Dated:</t>
  </si>
  <si>
    <t>Project:</t>
  </si>
  <si>
    <t>Construction of Standard Chartered bank at I.I Chundrigar Road karachi.</t>
  </si>
  <si>
    <t>Variation No 3</t>
  </si>
  <si>
    <t>Revised Rate Analysis for MS Cable Tray</t>
  </si>
  <si>
    <t>Quantity</t>
  </si>
  <si>
    <t>Gross</t>
  </si>
  <si>
    <t>Actual</t>
  </si>
  <si>
    <t>Waste</t>
  </si>
  <si>
    <t>Total</t>
  </si>
  <si>
    <t xml:space="preserve">    A          MATERIAL.   </t>
  </si>
  <si>
    <t xml:space="preserve">Supply of MS cable tray 6mm thickness size of 12''x 6'' </t>
  </si>
  <si>
    <t>Sqft</t>
  </si>
  <si>
    <t>Total.</t>
  </si>
  <si>
    <t xml:space="preserve">   B          LABOUR.</t>
  </si>
  <si>
    <t xml:space="preserve">Installation of Ms cable tray including  Ms sheet 6mm thickness bending and welding. </t>
  </si>
  <si>
    <t xml:space="preserve">    C         OTHER</t>
  </si>
  <si>
    <t>Total Rs.</t>
  </si>
  <si>
    <t>Sub-Contractor Margin:</t>
  </si>
  <si>
    <t>Total Price</t>
  </si>
  <si>
    <t>Variation No 4</t>
  </si>
  <si>
    <t xml:space="preserve"> Rate Analysis for Core Cutting</t>
  </si>
  <si>
    <t>Core Cutting dia of 4'' length=3'</t>
  </si>
  <si>
    <t>Nos</t>
  </si>
  <si>
    <t xml:space="preserve">Core Cutting Removel of debris and cleaning . </t>
  </si>
  <si>
    <t>Grand Total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</si>
</sst>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General_)"/>
    <numFmt numFmtId="165" formatCode="#,##0.0"/>
    <numFmt numFmtId="166" formatCode="_(* #,##0_);_(* \(#,##0\);_(* &quot;-&quot;??_);_(@_)"/>
    <numFmt numFmtId="167" formatCode="[$-409]d\-mmm\-yy;@"/>
    <numFmt numFmtId="168" formatCode="_(* #,##0.0_);_(* \(#,##0.0\);_(* &quot;-&quot;??_);_(@_)"/>
  </numFmts>
  <fonts count="42"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sz val="11"/>
      <color theme="0"/>
      <name val="Arial"/>
      <family val="2"/>
    </font>
    <font>
      <i/>
      <sz val="10"/>
      <name val="Arial"/>
      <family val="2"/>
    </font>
    <font>
      <sz val="9"/>
      <name val="Arial"/>
      <family val="2"/>
    </font>
    <font>
      <b/>
      <sz val="10"/>
      <name val="Arial"/>
      <family val="2"/>
    </font>
    <font>
      <sz val="11"/>
      <name val="Arial"/>
      <family val="2"/>
    </font>
    <font>
      <sz val="12"/>
      <name val="Times New Roman"/>
      <family val="1"/>
    </font>
    <font>
      <b/>
      <sz val="10"/>
      <color rgb="FFFF0000"/>
      <name val="Arial"/>
      <family val="2"/>
    </font>
    <font>
      <sz val="10"/>
      <color theme="1"/>
      <name val="Arial"/>
      <family val="2"/>
    </font>
    <font>
      <sz val="11"/>
      <name val="Arial"/>
      <family val="2"/>
    </font>
    <font>
      <sz val="10"/>
      <color rgb="FF000000"/>
      <name val="Times New Roman"/>
      <family val="1"/>
    </font>
    <font>
      <b/>
      <sz val="16"/>
      <color rgb="FF000000"/>
      <name val="Arial"/>
      <family val="2"/>
    </font>
    <font>
      <sz val="10"/>
      <name val="MS Sans Serif"/>
    </font>
    <font>
      <sz val="10"/>
      <name val="Arial Black"/>
      <family val="2"/>
    </font>
    <font>
      <b/>
      <sz val="10"/>
      <color rgb="FF000000"/>
      <name val="Arial"/>
      <family val="2"/>
    </font>
    <font>
      <b/>
      <sz val="9"/>
      <name val="Arial"/>
      <family val="2"/>
    </font>
    <font>
      <sz val="10"/>
      <color rgb="FF000000"/>
      <name val="Arial"/>
      <family val="2"/>
    </font>
    <font>
      <sz val="12"/>
      <color rgb="FF000000"/>
      <name val="Arial"/>
      <family val="2"/>
    </font>
    <font>
      <sz val="12"/>
      <name val="Arial Black"/>
      <family val="2"/>
    </font>
    <font>
      <sz val="9"/>
      <name val="Arial Black"/>
      <family val="2"/>
    </font>
    <font>
      <b/>
      <sz val="11"/>
      <color theme="1"/>
      <name val="Calibri"/>
      <family val="2"/>
      <scheme val="minor"/>
    </font>
    <font>
      <b/>
      <u/>
      <sz val="18"/>
      <color theme="1"/>
      <name val="Calibri"/>
      <family val="2"/>
      <scheme val="minor"/>
    </font>
    <font>
      <b/>
      <u/>
      <sz val="16"/>
      <color theme="1"/>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b/>
      <sz val="12"/>
      <name val="Calibri"/>
      <family val="2"/>
      <scheme val="minor"/>
    </font>
    <font>
      <b/>
      <sz val="11"/>
      <name val="Calibri"/>
      <family val="2"/>
      <scheme val="minor"/>
    </font>
    <font>
      <sz val="11"/>
      <name val="Calibri"/>
      <family val="2"/>
      <scheme val="minor"/>
    </font>
    <font>
      <vertAlign val="superscript"/>
      <sz val="11"/>
      <name val="Calibri"/>
      <family val="2"/>
      <scheme val="minor"/>
    </font>
    <font>
      <b/>
      <sz val="14"/>
      <name val="Calibri"/>
      <family val="2"/>
      <scheme val="minor"/>
    </font>
    <font>
      <sz val="10"/>
      <name val="Century Gothic"/>
      <family val="2"/>
    </font>
    <font>
      <sz val="12"/>
      <name val="Garamond"/>
      <family val="1"/>
    </font>
    <font>
      <sz val="12"/>
      <name val="Calibri"/>
      <family val="2"/>
      <scheme val="minor"/>
    </font>
  </fonts>
  <fills count="7">
    <fill>
      <patternFill patternType="none"/>
    </fill>
    <fill>
      <patternFill patternType="gray125"/>
    </fill>
    <fill>
      <patternFill patternType="solid">
        <fgColor theme="0"/>
        <bgColor indexed="64"/>
      </patternFill>
    </fill>
    <fill>
      <patternFill patternType="solid">
        <fgColor rgb="FFBFBFBF"/>
      </patternFill>
    </fill>
    <fill>
      <patternFill patternType="solid">
        <fgColor theme="2"/>
        <bgColor indexed="64"/>
      </patternFill>
    </fill>
    <fill>
      <patternFill patternType="solid">
        <fgColor theme="0" tint="-4.9989318521683403E-2"/>
        <bgColor indexed="64"/>
      </patternFill>
    </fill>
    <fill>
      <patternFill patternType="solid">
        <fgColor indexed="9"/>
        <bgColor indexed="64"/>
      </patternFill>
    </fill>
  </fills>
  <borders count="7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hair">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style="hair">
        <color indexed="64"/>
      </right>
      <top/>
      <bottom style="hair">
        <color indexed="64"/>
      </bottom>
      <diagonal/>
    </border>
    <border>
      <left/>
      <right style="hair">
        <color indexed="64"/>
      </right>
      <top style="medium">
        <color indexed="64"/>
      </top>
      <bottom/>
      <diagonal/>
    </border>
    <border>
      <left/>
      <right style="hair">
        <color indexed="64"/>
      </right>
      <top style="hair">
        <color indexed="64"/>
      </top>
      <bottom/>
      <diagonal/>
    </border>
    <border>
      <left/>
      <right style="thin">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hair">
        <color indexed="64"/>
      </bottom>
      <diagonal/>
    </border>
    <border>
      <left/>
      <right/>
      <top style="hair">
        <color indexed="64"/>
      </top>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hair">
        <color indexed="64"/>
      </right>
      <top style="medium">
        <color indexed="64"/>
      </top>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indexed="64"/>
      </top>
      <bottom/>
      <diagonal/>
    </border>
    <border>
      <left style="medium">
        <color indexed="64"/>
      </left>
      <right style="hair">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style="hair">
        <color indexed="64"/>
      </right>
      <top/>
      <bottom style="medium">
        <color indexed="64"/>
      </bottom>
      <diagonal/>
    </border>
    <border>
      <left style="hair">
        <color indexed="64"/>
      </left>
      <right style="thin">
        <color indexed="64"/>
      </right>
      <top/>
      <bottom style="medium">
        <color indexed="64"/>
      </bottom>
      <diagonal/>
    </border>
    <border>
      <left/>
      <right style="thin">
        <color indexed="64"/>
      </right>
      <top/>
      <bottom style="hair">
        <color indexed="64"/>
      </bottom>
      <diagonal/>
    </border>
    <border>
      <left style="medium">
        <color indexed="64"/>
      </left>
      <right style="thin">
        <color indexed="64"/>
      </right>
      <top style="medium">
        <color indexed="64"/>
      </top>
      <bottom style="double">
        <color indexed="64"/>
      </bottom>
      <diagonal/>
    </border>
    <border>
      <left/>
      <right style="hair">
        <color indexed="64"/>
      </right>
      <top/>
      <bottom style="medium">
        <color indexed="64"/>
      </bottom>
      <diagonal/>
    </border>
    <border>
      <left style="medium">
        <color indexed="64"/>
      </left>
      <right style="hair">
        <color indexed="64"/>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uble">
        <color indexed="64"/>
      </bottom>
      <diagonal/>
    </border>
  </borders>
  <cellStyleXfs count="21">
    <xf numFmtId="0" fontId="0" fillId="0" borderId="0"/>
    <xf numFmtId="43" fontId="5" fillId="0" borderId="0" applyFont="0" applyFill="0" applyBorder="0" applyAlignment="0" applyProtection="0"/>
    <xf numFmtId="43"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43" fontId="2" fillId="0" borderId="0" applyFont="0" applyFill="0" applyBorder="0" applyAlignment="0" applyProtection="0"/>
    <xf numFmtId="9" fontId="12" fillId="0" borderId="0" applyFont="0" applyFill="0" applyBorder="0" applyAlignment="0" applyProtection="0"/>
    <xf numFmtId="43" fontId="13" fillId="0" borderId="0" applyFont="0" applyFill="0" applyBorder="0" applyAlignment="0" applyProtection="0"/>
    <xf numFmtId="0" fontId="3" fillId="0" borderId="0">
      <alignment vertical="center"/>
    </xf>
    <xf numFmtId="43" fontId="16" fillId="0" borderId="0" applyFont="0" applyFill="0" applyBorder="0" applyAlignment="0" applyProtection="0"/>
    <xf numFmtId="0" fontId="17" fillId="0" borderId="0"/>
    <xf numFmtId="0" fontId="19" fillId="0" borderId="0"/>
    <xf numFmtId="43" fontId="17" fillId="0" borderId="0" applyFont="0" applyFill="0" applyBorder="0" applyAlignment="0" applyProtection="0"/>
    <xf numFmtId="9" fontId="19" fillId="0" borderId="0" applyFont="0" applyFill="0" applyBorder="0" applyAlignment="0" applyProtection="0"/>
    <xf numFmtId="0" fontId="2" fillId="0" borderId="0"/>
    <xf numFmtId="43" fontId="39" fillId="0" borderId="0" applyFont="0" applyFill="0" applyBorder="0" applyAlignment="0" applyProtection="0"/>
    <xf numFmtId="0" fontId="40" fillId="0" borderId="0"/>
  </cellStyleXfs>
  <cellXfs count="424">
    <xf numFmtId="0" fontId="0" fillId="0" borderId="0" xfId="0"/>
    <xf numFmtId="0" fontId="2" fillId="0" borderId="1" xfId="3" applyFont="1" applyBorder="1" applyAlignment="1">
      <alignment horizontal="center"/>
    </xf>
    <xf numFmtId="0" fontId="2" fillId="0" borderId="0" xfId="3" applyFont="1"/>
    <xf numFmtId="0" fontId="2" fillId="0" borderId="0" xfId="3" applyFont="1" applyAlignment="1">
      <alignment vertical="center"/>
    </xf>
    <xf numFmtId="164" fontId="2" fillId="0" borderId="2" xfId="3" applyNumberFormat="1" applyFont="1" applyBorder="1" applyAlignment="1">
      <alignment horizontal="center" vertical="center"/>
    </xf>
    <xf numFmtId="164" fontId="3" fillId="0" borderId="0" xfId="3" applyNumberFormat="1" applyFont="1" applyAlignment="1">
      <alignment horizontal="left" vertical="center"/>
    </xf>
    <xf numFmtId="164" fontId="5" fillId="0" borderId="0" xfId="3" applyNumberFormat="1" applyAlignment="1">
      <alignment horizontal="left" vertical="center"/>
    </xf>
    <xf numFmtId="0" fontId="2" fillId="0" borderId="2" xfId="3" applyFont="1" applyBorder="1" applyAlignment="1">
      <alignment horizontal="center" vertical="center"/>
    </xf>
    <xf numFmtId="164" fontId="6" fillId="0" borderId="13" xfId="3" applyNumberFormat="1" applyFont="1" applyBorder="1" applyAlignment="1">
      <alignment horizontal="center" vertical="center"/>
    </xf>
    <xf numFmtId="0" fontId="2" fillId="0" borderId="6" xfId="3" applyFont="1" applyBorder="1" applyAlignment="1">
      <alignment horizontal="justify" vertical="top"/>
    </xf>
    <xf numFmtId="3" fontId="4" fillId="0" borderId="0" xfId="3" applyNumberFormat="1" applyFont="1" applyAlignment="1">
      <alignment horizontal="center" vertical="center"/>
    </xf>
    <xf numFmtId="3" fontId="5" fillId="0" borderId="0" xfId="3" applyNumberFormat="1" applyAlignment="1">
      <alignment horizontal="center"/>
    </xf>
    <xf numFmtId="0" fontId="2" fillId="0" borderId="19" xfId="3" applyFont="1" applyBorder="1" applyAlignment="1">
      <alignment horizontal="center" vertical="center"/>
    </xf>
    <xf numFmtId="0" fontId="2" fillId="0" borderId="19" xfId="3" quotePrefix="1" applyFont="1" applyBorder="1" applyAlignment="1">
      <alignment horizontal="center" vertical="top"/>
    </xf>
    <xf numFmtId="164" fontId="2" fillId="0" borderId="19" xfId="3" applyNumberFormat="1" applyFont="1" applyBorder="1" applyAlignment="1">
      <alignment horizontal="center" vertical="top"/>
    </xf>
    <xf numFmtId="0" fontId="2" fillId="0" borderId="4" xfId="3" applyFont="1" applyBorder="1" applyAlignment="1">
      <alignment horizontal="center"/>
    </xf>
    <xf numFmtId="3" fontId="2" fillId="0" borderId="12" xfId="3" applyNumberFormat="1" applyFont="1" applyBorder="1"/>
    <xf numFmtId="3" fontId="2" fillId="0" borderId="9" xfId="3" applyNumberFormat="1" applyFont="1" applyBorder="1"/>
    <xf numFmtId="3" fontId="2" fillId="0" borderId="6"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8" xfId="3" applyNumberFormat="1" applyFont="1" applyBorder="1" applyAlignment="1">
      <alignment horizontal="center" vertical="center"/>
    </xf>
    <xf numFmtId="3" fontId="2" fillId="0" borderId="10" xfId="3" applyNumberFormat="1" applyFont="1" applyBorder="1" applyAlignment="1">
      <alignment horizontal="center"/>
    </xf>
    <xf numFmtId="164" fontId="7" fillId="0" borderId="0" xfId="3" applyNumberFormat="1" applyFont="1" applyAlignment="1">
      <alignment horizontal="left" vertical="center"/>
    </xf>
    <xf numFmtId="0" fontId="3" fillId="0" borderId="0" xfId="3" applyFont="1" applyAlignment="1">
      <alignment vertical="center"/>
    </xf>
    <xf numFmtId="0" fontId="4" fillId="0" borderId="0" xfId="3" applyFont="1" applyAlignment="1">
      <alignment horizontal="center" vertical="center"/>
    </xf>
    <xf numFmtId="3" fontId="5" fillId="0" borderId="0" xfId="3" applyNumberFormat="1" applyAlignment="1">
      <alignment vertical="center"/>
    </xf>
    <xf numFmtId="3" fontId="2" fillId="0" borderId="0" xfId="3" applyNumberFormat="1" applyFont="1" applyAlignment="1">
      <alignment vertical="center"/>
    </xf>
    <xf numFmtId="0" fontId="5" fillId="0" borderId="0" xfId="3" applyAlignment="1">
      <alignment vertical="center"/>
    </xf>
    <xf numFmtId="3" fontId="6" fillId="0" borderId="14" xfId="3" applyNumberFormat="1" applyFont="1" applyBorder="1" applyAlignment="1">
      <alignment horizontal="center" vertical="center"/>
    </xf>
    <xf numFmtId="0" fontId="6" fillId="0" borderId="0" xfId="3" applyFont="1" applyAlignment="1">
      <alignment vertical="center"/>
    </xf>
    <xf numFmtId="0" fontId="2" fillId="0" borderId="19" xfId="3" applyFont="1" applyBorder="1" applyAlignment="1">
      <alignment horizontal="center"/>
    </xf>
    <xf numFmtId="0" fontId="2" fillId="0" borderId="7" xfId="3" applyFont="1" applyBorder="1" applyAlignment="1">
      <alignment horizontal="left" vertical="center"/>
    </xf>
    <xf numFmtId="0" fontId="5" fillId="0" borderId="0" xfId="3"/>
    <xf numFmtId="0" fontId="5" fillId="0" borderId="0" xfId="3" applyAlignment="1">
      <alignment horizontal="center"/>
    </xf>
    <xf numFmtId="3" fontId="5" fillId="0" borderId="0" xfId="3" applyNumberFormat="1"/>
    <xf numFmtId="0" fontId="10" fillId="0" borderId="17" xfId="3" applyFont="1" applyBorder="1" applyAlignment="1">
      <alignment horizontal="left" vertical="center"/>
    </xf>
    <xf numFmtId="0" fontId="2" fillId="0" borderId="19" xfId="3" quotePrefix="1" applyFont="1" applyBorder="1" applyAlignment="1">
      <alignment horizontal="center" vertical="center"/>
    </xf>
    <xf numFmtId="164" fontId="2" fillId="0" borderId="2" xfId="3" applyNumberFormat="1" applyFont="1" applyBorder="1" applyAlignment="1">
      <alignment horizontal="left" vertical="center"/>
    </xf>
    <xf numFmtId="0" fontId="2" fillId="0" borderId="19" xfId="3" applyFont="1" applyBorder="1" applyAlignment="1">
      <alignment vertical="center"/>
    </xf>
    <xf numFmtId="164" fontId="2" fillId="0" borderId="17" xfId="3" applyNumberFormat="1" applyFont="1" applyBorder="1" applyAlignment="1">
      <alignment horizontal="left" vertical="center"/>
    </xf>
    <xf numFmtId="0" fontId="5" fillId="0" borderId="0" xfId="3" applyAlignment="1">
      <alignment horizontal="left"/>
    </xf>
    <xf numFmtId="165" fontId="2" fillId="0" borderId="17" xfId="3" applyNumberFormat="1" applyFont="1" applyBorder="1" applyAlignment="1">
      <alignment horizontal="left" vertical="center"/>
    </xf>
    <xf numFmtId="12" fontId="2" fillId="0" borderId="19" xfId="3" quotePrefix="1" applyNumberFormat="1" applyFont="1" applyBorder="1" applyAlignment="1">
      <alignment horizontal="center" vertical="center"/>
    </xf>
    <xf numFmtId="0" fontId="2" fillId="0" borderId="2" xfId="3" applyFont="1" applyBorder="1" applyAlignment="1">
      <alignment horizontal="justify" vertical="top"/>
    </xf>
    <xf numFmtId="0" fontId="2" fillId="0" borderId="3" xfId="3" applyFont="1" applyBorder="1" applyAlignment="1">
      <alignment horizontal="center" vertical="center"/>
    </xf>
    <xf numFmtId="164" fontId="6" fillId="0" borderId="19" xfId="3" applyNumberFormat="1" applyFont="1" applyBorder="1" applyAlignment="1">
      <alignment horizontal="center" vertical="center"/>
    </xf>
    <xf numFmtId="3" fontId="6" fillId="0" borderId="9" xfId="3" applyNumberFormat="1" applyFont="1" applyBorder="1" applyAlignment="1">
      <alignment horizontal="center" vertical="center"/>
    </xf>
    <xf numFmtId="0" fontId="2" fillId="0" borderId="0" xfId="3" applyFont="1" applyAlignment="1">
      <alignment horizontal="left"/>
    </xf>
    <xf numFmtId="9" fontId="2" fillId="0" borderId="7" xfId="10" applyFont="1" applyFill="1" applyBorder="1" applyAlignment="1">
      <alignment horizontal="left" vertical="center"/>
    </xf>
    <xf numFmtId="9" fontId="2" fillId="0" borderId="8" xfId="10" applyFont="1" applyFill="1" applyBorder="1" applyAlignment="1">
      <alignment horizontal="left" vertical="center"/>
    </xf>
    <xf numFmtId="3" fontId="2" fillId="0" borderId="8" xfId="3" applyNumberFormat="1" applyFont="1" applyBorder="1" applyAlignment="1">
      <alignment horizontal="center"/>
    </xf>
    <xf numFmtId="0" fontId="2" fillId="0" borderId="0" xfId="3" applyFont="1" applyAlignment="1">
      <alignment vertical="top"/>
    </xf>
    <xf numFmtId="0" fontId="2" fillId="0" borderId="0" xfId="3" applyFont="1" applyAlignment="1">
      <alignment horizontal="center" vertical="top"/>
    </xf>
    <xf numFmtId="0" fontId="2" fillId="0" borderId="0" xfId="3" applyFont="1" applyAlignment="1">
      <alignment horizontal="center"/>
    </xf>
    <xf numFmtId="3" fontId="2" fillId="0" borderId="0" xfId="3" applyNumberFormat="1" applyFont="1" applyAlignment="1">
      <alignment horizontal="center"/>
    </xf>
    <xf numFmtId="3" fontId="2" fillId="0" borderId="0" xfId="3" applyNumberFormat="1" applyFont="1"/>
    <xf numFmtId="3" fontId="2" fillId="0" borderId="22" xfId="3" applyNumberFormat="1" applyFont="1" applyBorder="1"/>
    <xf numFmtId="3" fontId="9" fillId="0" borderId="22" xfId="3" applyNumberFormat="1" applyFont="1" applyBorder="1" applyAlignment="1">
      <alignment horizontal="center"/>
    </xf>
    <xf numFmtId="0" fontId="5" fillId="0" borderId="0" xfId="3" applyAlignment="1">
      <alignment horizontal="right" vertical="center"/>
    </xf>
    <xf numFmtId="3" fontId="14" fillId="0" borderId="0" xfId="3" applyNumberFormat="1" applyFont="1" applyAlignment="1">
      <alignment horizontal="center" vertical="center"/>
    </xf>
    <xf numFmtId="164" fontId="2" fillId="0" borderId="1" xfId="3" applyNumberFormat="1" applyFont="1" applyBorder="1" applyAlignment="1">
      <alignment horizontal="left" vertical="center"/>
    </xf>
    <xf numFmtId="164" fontId="2" fillId="0" borderId="1" xfId="3" applyNumberFormat="1" applyFont="1" applyBorder="1" applyAlignment="1">
      <alignment horizontal="center" vertical="center"/>
    </xf>
    <xf numFmtId="3" fontId="2" fillId="0" borderId="6" xfId="3" applyNumberFormat="1" applyFont="1" applyBorder="1" applyAlignment="1">
      <alignment horizontal="center" vertical="center"/>
    </xf>
    <xf numFmtId="164" fontId="2" fillId="0" borderId="17" xfId="3" applyNumberFormat="1" applyFont="1" applyBorder="1" applyAlignment="1">
      <alignment horizontal="left" vertical="top"/>
    </xf>
    <xf numFmtId="164" fontId="2" fillId="0" borderId="4" xfId="3" applyNumberFormat="1" applyFont="1" applyBorder="1" applyAlignment="1">
      <alignment horizontal="left" vertical="center"/>
    </xf>
    <xf numFmtId="164" fontId="2" fillId="0" borderId="4" xfId="3" applyNumberFormat="1" applyFont="1" applyBorder="1" applyAlignment="1">
      <alignment horizontal="center" vertical="center"/>
    </xf>
    <xf numFmtId="3" fontId="2" fillId="0" borderId="10" xfId="3" applyNumberFormat="1" applyFont="1" applyBorder="1" applyAlignment="1">
      <alignment horizontal="center" vertical="center"/>
    </xf>
    <xf numFmtId="0" fontId="2" fillId="0" borderId="0" xfId="3" applyFont="1" applyAlignment="1">
      <alignment horizontal="center" vertical="center"/>
    </xf>
    <xf numFmtId="0" fontId="2" fillId="0" borderId="0" xfId="3" applyFont="1" applyAlignment="1">
      <alignment horizontal="left" vertical="center"/>
    </xf>
    <xf numFmtId="164" fontId="11" fillId="0" borderId="0" xfId="3" applyNumberFormat="1" applyFont="1" applyAlignment="1">
      <alignment horizontal="right" vertical="center"/>
    </xf>
    <xf numFmtId="3" fontId="11" fillId="0" borderId="0" xfId="3" applyNumberFormat="1" applyFont="1" applyAlignment="1">
      <alignment horizontal="right" vertical="center"/>
    </xf>
    <xf numFmtId="3" fontId="11" fillId="0" borderId="0" xfId="3" applyNumberFormat="1" applyFont="1" applyAlignment="1">
      <alignment vertical="center"/>
    </xf>
    <xf numFmtId="164" fontId="2" fillId="0" borderId="0" xfId="3" applyNumberFormat="1" applyFont="1" applyAlignment="1">
      <alignment horizontal="justify" vertical="center"/>
    </xf>
    <xf numFmtId="0" fontId="2" fillId="0" borderId="8" xfId="3" quotePrefix="1" applyFont="1" applyBorder="1" applyAlignment="1">
      <alignment horizontal="justify" vertical="top"/>
    </xf>
    <xf numFmtId="164" fontId="2" fillId="0" borderId="3" xfId="3" applyNumberFormat="1" applyFont="1" applyBorder="1" applyAlignment="1">
      <alignment horizontal="center"/>
    </xf>
    <xf numFmtId="0" fontId="2" fillId="0" borderId="25" xfId="3" applyFont="1" applyBorder="1" applyAlignment="1">
      <alignment horizontal="center" vertical="center"/>
    </xf>
    <xf numFmtId="0" fontId="2" fillId="0" borderId="25" xfId="3" applyFont="1" applyBorder="1" applyAlignment="1">
      <alignment horizontal="left" vertical="center"/>
    </xf>
    <xf numFmtId="164" fontId="11" fillId="0" borderId="25" xfId="3" applyNumberFormat="1" applyFont="1" applyBorder="1" applyAlignment="1">
      <alignment horizontal="right" vertical="center"/>
    </xf>
    <xf numFmtId="3" fontId="11" fillId="0" borderId="25" xfId="3" applyNumberFormat="1" applyFont="1" applyBorder="1" applyAlignment="1">
      <alignment horizontal="right" vertical="center"/>
    </xf>
    <xf numFmtId="0" fontId="2" fillId="0" borderId="25" xfId="3" applyFont="1" applyBorder="1" applyAlignment="1">
      <alignment vertical="center"/>
    </xf>
    <xf numFmtId="3" fontId="11" fillId="0" borderId="25" xfId="3" applyNumberFormat="1" applyFont="1" applyBorder="1" applyAlignment="1">
      <alignment vertical="center"/>
    </xf>
    <xf numFmtId="164" fontId="2" fillId="0" borderId="3" xfId="3" applyNumberFormat="1" applyFont="1" applyBorder="1" applyAlignment="1">
      <alignment horizontal="left" vertical="center"/>
    </xf>
    <xf numFmtId="164" fontId="2" fillId="0" borderId="3" xfId="3" applyNumberFormat="1" applyFont="1" applyBorder="1" applyAlignment="1">
      <alignment horizontal="center" vertical="center"/>
    </xf>
    <xf numFmtId="0" fontId="15" fillId="0" borderId="19" xfId="3" quotePrefix="1" applyFont="1" applyBorder="1" applyAlignment="1">
      <alignment horizontal="center" vertical="top"/>
    </xf>
    <xf numFmtId="0" fontId="15" fillId="0" borderId="17" xfId="3" quotePrefix="1" applyFont="1" applyBorder="1" applyAlignment="1">
      <alignment horizontal="left" vertical="top"/>
    </xf>
    <xf numFmtId="0" fontId="15" fillId="0" borderId="0" xfId="3" applyFont="1"/>
    <xf numFmtId="0" fontId="15" fillId="0" borderId="0" xfId="3" applyFont="1" applyAlignment="1">
      <alignment vertical="center"/>
    </xf>
    <xf numFmtId="164" fontId="2" fillId="0" borderId="19" xfId="3" quotePrefix="1" applyNumberFormat="1" applyFont="1" applyBorder="1" applyAlignment="1">
      <alignment horizontal="center" vertical="top"/>
    </xf>
    <xf numFmtId="164" fontId="2" fillId="0" borderId="17" xfId="3" quotePrefix="1" applyNumberFormat="1" applyFont="1" applyBorder="1" applyAlignment="1">
      <alignment horizontal="left" vertical="top"/>
    </xf>
    <xf numFmtId="164" fontId="2" fillId="0" borderId="1" xfId="3" quotePrefix="1" applyNumberFormat="1" applyFont="1" applyBorder="1" applyAlignment="1">
      <alignment horizontal="justify" vertical="top"/>
    </xf>
    <xf numFmtId="3" fontId="2" fillId="0" borderId="22" xfId="3" applyNumberFormat="1" applyFont="1" applyBorder="1" applyAlignment="1">
      <alignment horizontal="right"/>
    </xf>
    <xf numFmtId="0" fontId="15" fillId="0" borderId="19" xfId="3" quotePrefix="1" applyFont="1" applyBorder="1" applyAlignment="1">
      <alignment horizontal="center" vertical="center"/>
    </xf>
    <xf numFmtId="0" fontId="15" fillId="0" borderId="17" xfId="3" quotePrefix="1" applyFont="1" applyBorder="1" applyAlignment="1">
      <alignment horizontal="left" vertical="center"/>
    </xf>
    <xf numFmtId="0" fontId="2" fillId="0" borderId="8" xfId="3" applyFont="1" applyBorder="1" applyAlignment="1">
      <alignment horizontal="justify" vertical="top"/>
    </xf>
    <xf numFmtId="0" fontId="15" fillId="0" borderId="7" xfId="3" applyFont="1" applyBorder="1" applyAlignment="1">
      <alignment horizontal="left" vertical="center"/>
    </xf>
    <xf numFmtId="0" fontId="15" fillId="0" borderId="2" xfId="3" applyFont="1" applyBorder="1" applyAlignment="1">
      <alignment horizontal="center" vertical="center"/>
    </xf>
    <xf numFmtId="3" fontId="15" fillId="0" borderId="7" xfId="3" applyNumberFormat="1" applyFont="1" applyBorder="1" applyAlignment="1">
      <alignment horizontal="center" vertical="center"/>
    </xf>
    <xf numFmtId="0" fontId="2" fillId="0" borderId="10" xfId="3" quotePrefix="1" applyFont="1" applyBorder="1" applyAlignment="1">
      <alignment horizontal="justify" vertical="top"/>
    </xf>
    <xf numFmtId="3" fontId="9" fillId="0" borderId="24" xfId="3" applyNumberFormat="1" applyFont="1" applyBorder="1" applyAlignment="1">
      <alignment horizontal="center" vertical="center"/>
    </xf>
    <xf numFmtId="3" fontId="5" fillId="0" borderId="5" xfId="3" applyNumberFormat="1" applyBorder="1" applyAlignment="1">
      <alignment vertical="center"/>
    </xf>
    <xf numFmtId="0" fontId="2" fillId="0" borderId="8" xfId="3" applyFont="1" applyBorder="1" applyAlignment="1">
      <alignment horizontal="left" vertical="center"/>
    </xf>
    <xf numFmtId="0" fontId="15" fillId="0" borderId="10" xfId="3" quotePrefix="1" applyFont="1" applyBorder="1" applyAlignment="1">
      <alignment horizontal="justify" vertical="top"/>
    </xf>
    <xf numFmtId="0" fontId="15" fillId="0" borderId="4" xfId="3" applyFont="1" applyBorder="1" applyAlignment="1">
      <alignment horizontal="center"/>
    </xf>
    <xf numFmtId="3" fontId="15" fillId="0" borderId="10" xfId="3" applyNumberFormat="1" applyFont="1" applyBorder="1" applyAlignment="1">
      <alignment horizontal="center"/>
    </xf>
    <xf numFmtId="165" fontId="15" fillId="2" borderId="24" xfId="3" applyNumberFormat="1" applyFont="1" applyFill="1" applyBorder="1" applyAlignment="1">
      <alignment horizontal="right"/>
    </xf>
    <xf numFmtId="0" fontId="2" fillId="0" borderId="17" xfId="3" applyFont="1" applyBorder="1" applyAlignment="1">
      <alignment horizontal="left" vertical="center"/>
    </xf>
    <xf numFmtId="0" fontId="2" fillId="0" borderId="2" xfId="3" applyFont="1" applyBorder="1" applyAlignment="1">
      <alignment vertical="center" wrapText="1"/>
    </xf>
    <xf numFmtId="2" fontId="2" fillId="0" borderId="6" xfId="3" applyNumberFormat="1" applyFont="1" applyBorder="1" applyAlignment="1">
      <alignment horizontal="justify" vertical="top"/>
    </xf>
    <xf numFmtId="0" fontId="2" fillId="0" borderId="26" xfId="3" applyFont="1" applyBorder="1" applyAlignment="1">
      <alignment horizontal="center" vertical="center"/>
    </xf>
    <xf numFmtId="0" fontId="2" fillId="0" borderId="27" xfId="3" applyFont="1" applyBorder="1" applyAlignment="1">
      <alignment horizontal="left" vertical="center"/>
    </xf>
    <xf numFmtId="0" fontId="2" fillId="0" borderId="28" xfId="3" applyFont="1" applyBorder="1" applyAlignment="1">
      <alignment vertical="center" wrapText="1"/>
    </xf>
    <xf numFmtId="0" fontId="2" fillId="0" borderId="28" xfId="3" applyFont="1" applyBorder="1" applyAlignment="1">
      <alignment horizontal="center" vertical="center"/>
    </xf>
    <xf numFmtId="3" fontId="2" fillId="0" borderId="29" xfId="3" applyNumberFormat="1" applyFont="1" applyBorder="1" applyAlignment="1">
      <alignment horizontal="center" vertical="center"/>
    </xf>
    <xf numFmtId="0" fontId="2" fillId="0" borderId="30" xfId="3" quotePrefix="1" applyFont="1" applyBorder="1" applyAlignment="1">
      <alignment horizontal="center" vertical="top"/>
    </xf>
    <xf numFmtId="0" fontId="2" fillId="0" borderId="31" xfId="3" quotePrefix="1" applyFont="1" applyBorder="1" applyAlignment="1">
      <alignment horizontal="left" vertical="top"/>
    </xf>
    <xf numFmtId="0" fontId="2" fillId="0" borderId="32" xfId="3" applyFont="1" applyBorder="1" applyAlignment="1">
      <alignment horizontal="justify" vertical="top"/>
    </xf>
    <xf numFmtId="0" fontId="2" fillId="0" borderId="33" xfId="3" applyFont="1" applyBorder="1" applyAlignment="1">
      <alignment horizontal="center"/>
    </xf>
    <xf numFmtId="3" fontId="10" fillId="0" borderId="34" xfId="3" applyNumberFormat="1" applyFont="1" applyBorder="1" applyAlignment="1">
      <alignment vertical="center" wrapText="1"/>
    </xf>
    <xf numFmtId="3" fontId="2" fillId="0" borderId="35" xfId="3" applyNumberFormat="1" applyFont="1" applyBorder="1" applyAlignment="1">
      <alignment horizontal="center" wrapText="1"/>
    </xf>
    <xf numFmtId="12" fontId="2" fillId="0" borderId="34" xfId="3" applyNumberFormat="1" applyFont="1" applyBorder="1"/>
    <xf numFmtId="0" fontId="2" fillId="0" borderId="26" xfId="3" quotePrefix="1" applyFont="1" applyBorder="1" applyAlignment="1">
      <alignment horizontal="center" vertical="top"/>
    </xf>
    <xf numFmtId="0" fontId="10" fillId="0" borderId="27" xfId="3" applyFont="1" applyBorder="1" applyAlignment="1">
      <alignment horizontal="left" vertical="center"/>
    </xf>
    <xf numFmtId="0" fontId="2" fillId="0" borderId="36" xfId="3" applyFont="1" applyBorder="1" applyAlignment="1">
      <alignment horizontal="justify" vertical="top"/>
    </xf>
    <xf numFmtId="0" fontId="2" fillId="0" borderId="37" xfId="3" applyFont="1" applyBorder="1" applyAlignment="1">
      <alignment horizontal="center"/>
    </xf>
    <xf numFmtId="3" fontId="2" fillId="0" borderId="36" xfId="3" applyNumberFormat="1" applyFont="1" applyBorder="1" applyAlignment="1">
      <alignment horizontal="center"/>
    </xf>
    <xf numFmtId="0" fontId="10" fillId="0" borderId="31" xfId="3" applyFont="1" applyBorder="1" applyAlignment="1">
      <alignment horizontal="left" vertical="center"/>
    </xf>
    <xf numFmtId="0" fontId="2" fillId="0" borderId="32" xfId="3" quotePrefix="1" applyFont="1" applyBorder="1" applyAlignment="1">
      <alignment horizontal="justify" vertical="top"/>
    </xf>
    <xf numFmtId="0" fontId="2" fillId="0" borderId="33" xfId="3" applyFont="1" applyBorder="1" applyAlignment="1">
      <alignment horizontal="center" vertical="center"/>
    </xf>
    <xf numFmtId="3" fontId="2" fillId="0" borderId="32" xfId="3" applyNumberFormat="1" applyFont="1" applyBorder="1" applyAlignment="1">
      <alignment horizontal="center" vertical="center"/>
    </xf>
    <xf numFmtId="3" fontId="2" fillId="0" borderId="35" xfId="3" applyNumberFormat="1" applyFont="1" applyBorder="1" applyAlignment="1">
      <alignment vertical="center"/>
    </xf>
    <xf numFmtId="3" fontId="2" fillId="0" borderId="34" xfId="3" applyNumberFormat="1" applyFont="1" applyBorder="1" applyAlignment="1">
      <alignment vertical="center"/>
    </xf>
    <xf numFmtId="0" fontId="2" fillId="0" borderId="26" xfId="3" applyFont="1" applyBorder="1" applyAlignment="1">
      <alignment vertical="center"/>
    </xf>
    <xf numFmtId="164" fontId="2" fillId="0" borderId="27" xfId="3" applyNumberFormat="1" applyFont="1" applyBorder="1" applyAlignment="1">
      <alignment horizontal="left" vertical="center"/>
    </xf>
    <xf numFmtId="164" fontId="2" fillId="0" borderId="37" xfId="3" applyNumberFormat="1" applyFont="1" applyBorder="1" applyAlignment="1">
      <alignment horizontal="left" vertical="center"/>
    </xf>
    <xf numFmtId="164" fontId="2" fillId="0" borderId="37" xfId="3" applyNumberFormat="1" applyFont="1" applyBorder="1" applyAlignment="1">
      <alignment horizontal="center" vertical="center"/>
    </xf>
    <xf numFmtId="3" fontId="2" fillId="0" borderId="36" xfId="3" applyNumberFormat="1" applyFont="1" applyBorder="1" applyAlignment="1">
      <alignment horizontal="center" vertical="center"/>
    </xf>
    <xf numFmtId="164" fontId="2" fillId="0" borderId="30" xfId="3" quotePrefix="1" applyNumberFormat="1" applyFont="1" applyBorder="1" applyAlignment="1">
      <alignment horizontal="center" vertical="top"/>
    </xf>
    <xf numFmtId="164" fontId="2" fillId="0" borderId="31" xfId="3" applyNumberFormat="1" applyFont="1" applyBorder="1" applyAlignment="1">
      <alignment horizontal="left" vertical="top"/>
    </xf>
    <xf numFmtId="164" fontId="2" fillId="0" borderId="38" xfId="3" quotePrefix="1" applyNumberFormat="1" applyFont="1" applyBorder="1" applyAlignment="1">
      <alignment horizontal="justify" vertical="top"/>
    </xf>
    <xf numFmtId="0" fontId="2" fillId="0" borderId="39" xfId="3" applyFont="1" applyBorder="1" applyAlignment="1">
      <alignment horizontal="center"/>
    </xf>
    <xf numFmtId="3" fontId="2" fillId="0" borderId="38" xfId="3" applyNumberFormat="1" applyFont="1" applyBorder="1" applyAlignment="1">
      <alignment horizontal="center"/>
    </xf>
    <xf numFmtId="165" fontId="2" fillId="0" borderId="27" xfId="3" applyNumberFormat="1" applyFont="1" applyBorder="1" applyAlignment="1">
      <alignment horizontal="left" vertical="center"/>
    </xf>
    <xf numFmtId="164" fontId="2" fillId="0" borderId="30" xfId="3" applyNumberFormat="1" applyFont="1" applyBorder="1" applyAlignment="1">
      <alignment horizontal="center" vertical="top"/>
    </xf>
    <xf numFmtId="164" fontId="2" fillId="0" borderId="33" xfId="3" applyNumberFormat="1" applyFont="1" applyBorder="1" applyAlignment="1">
      <alignment horizontal="center"/>
    </xf>
    <xf numFmtId="3" fontId="2" fillId="0" borderId="32" xfId="3" applyNumberFormat="1" applyFont="1" applyBorder="1" applyAlignment="1">
      <alignment horizontal="center"/>
    </xf>
    <xf numFmtId="3" fontId="2" fillId="0" borderId="35" xfId="3" applyNumberFormat="1" applyFont="1" applyBorder="1" applyAlignment="1">
      <alignment horizontal="right"/>
    </xf>
    <xf numFmtId="0" fontId="11" fillId="0" borderId="0" xfId="3" applyFont="1" applyAlignment="1">
      <alignment horizontal="left"/>
    </xf>
    <xf numFmtId="166" fontId="2" fillId="0" borderId="23" xfId="13" applyNumberFormat="1" applyFont="1" applyBorder="1" applyAlignment="1">
      <alignment vertical="center"/>
    </xf>
    <xf numFmtId="166" fontId="2" fillId="0" borderId="11" xfId="13" applyNumberFormat="1" applyFont="1" applyBorder="1" applyAlignment="1">
      <alignment vertical="center"/>
    </xf>
    <xf numFmtId="166" fontId="2" fillId="0" borderId="23" xfId="13" applyNumberFormat="1" applyFont="1" applyBorder="1" applyAlignment="1"/>
    <xf numFmtId="166" fontId="2" fillId="0" borderId="11" xfId="13" applyNumberFormat="1" applyFont="1" applyBorder="1" applyAlignment="1"/>
    <xf numFmtId="3" fontId="2" fillId="0" borderId="24" xfId="3" applyNumberFormat="1" applyFont="1" applyBorder="1" applyAlignment="1">
      <alignment horizontal="right"/>
    </xf>
    <xf numFmtId="3" fontId="2" fillId="0" borderId="34" xfId="3" applyNumberFormat="1" applyFont="1" applyBorder="1"/>
    <xf numFmtId="166" fontId="2" fillId="0" borderId="40" xfId="13" applyNumberFormat="1" applyFont="1" applyBorder="1" applyAlignment="1">
      <alignment vertical="center"/>
    </xf>
    <xf numFmtId="3" fontId="2" fillId="0" borderId="41" xfId="3" applyNumberFormat="1" applyFont="1" applyBorder="1" applyAlignment="1">
      <alignment vertical="center"/>
    </xf>
    <xf numFmtId="3" fontId="15" fillId="0" borderId="42" xfId="3" applyNumberFormat="1" applyFont="1" applyBorder="1" applyAlignment="1">
      <alignment horizontal="right"/>
    </xf>
    <xf numFmtId="3" fontId="2" fillId="0" borderId="42" xfId="3" applyNumberFormat="1" applyFont="1" applyBorder="1"/>
    <xf numFmtId="0" fontId="5" fillId="0" borderId="5" xfId="3" applyBorder="1" applyAlignment="1">
      <alignment horizontal="right"/>
    </xf>
    <xf numFmtId="0" fontId="2" fillId="0" borderId="17" xfId="3" quotePrefix="1" applyFont="1" applyBorder="1" applyAlignment="1">
      <alignment horizontal="left" vertical="top"/>
    </xf>
    <xf numFmtId="3" fontId="10" fillId="0" borderId="9" xfId="3" applyNumberFormat="1" applyFont="1" applyBorder="1" applyAlignment="1">
      <alignment vertical="center" wrapText="1"/>
    </xf>
    <xf numFmtId="166" fontId="2" fillId="0" borderId="9" xfId="13" applyNumberFormat="1" applyFont="1" applyBorder="1"/>
    <xf numFmtId="9" fontId="2" fillId="0" borderId="7" xfId="5" applyFont="1" applyFill="1" applyBorder="1" applyAlignment="1">
      <alignment horizontal="left" vertical="center"/>
    </xf>
    <xf numFmtId="9" fontId="2" fillId="0" borderId="8" xfId="5" applyFont="1" applyFill="1" applyBorder="1" applyAlignment="1">
      <alignment horizontal="left" vertical="center"/>
    </xf>
    <xf numFmtId="12" fontId="2" fillId="0" borderId="26" xfId="3" quotePrefix="1" applyNumberFormat="1" applyFont="1" applyBorder="1" applyAlignment="1">
      <alignment horizontal="center" vertical="center"/>
    </xf>
    <xf numFmtId="9" fontId="2" fillId="0" borderId="29" xfId="5" applyFont="1" applyFill="1" applyBorder="1" applyAlignment="1">
      <alignment horizontal="left" vertical="center"/>
    </xf>
    <xf numFmtId="0" fontId="2" fillId="0" borderId="38" xfId="3" applyFont="1" applyBorder="1" applyAlignment="1">
      <alignment horizontal="justify" vertical="top"/>
    </xf>
    <xf numFmtId="0" fontId="2" fillId="0" borderId="6" xfId="3" quotePrefix="1" applyFont="1" applyBorder="1" applyAlignment="1">
      <alignment horizontal="justify" vertical="top"/>
    </xf>
    <xf numFmtId="0" fontId="2" fillId="0" borderId="1" xfId="3" applyFont="1" applyBorder="1" applyAlignment="1">
      <alignment horizontal="center" vertical="center"/>
    </xf>
    <xf numFmtId="166" fontId="2" fillId="0" borderId="9" xfId="13" applyNumberFormat="1" applyFont="1" applyBorder="1" applyAlignment="1">
      <alignment vertical="center"/>
    </xf>
    <xf numFmtId="166" fontId="2" fillId="0" borderId="12" xfId="13" applyNumberFormat="1" applyFont="1" applyBorder="1"/>
    <xf numFmtId="164" fontId="2" fillId="0" borderId="26" xfId="3" applyNumberFormat="1" applyFont="1" applyBorder="1" applyAlignment="1">
      <alignment horizontal="center" vertical="top"/>
    </xf>
    <xf numFmtId="164" fontId="2" fillId="0" borderId="27" xfId="3" applyNumberFormat="1" applyFont="1" applyBorder="1" applyAlignment="1">
      <alignment horizontal="left" vertical="top"/>
    </xf>
    <xf numFmtId="0" fontId="2" fillId="0" borderId="29" xfId="3" quotePrefix="1" applyFont="1" applyBorder="1" applyAlignment="1">
      <alignment horizontal="justify" vertical="top"/>
    </xf>
    <xf numFmtId="164" fontId="2" fillId="0" borderId="28" xfId="3" applyNumberFormat="1" applyFont="1" applyBorder="1" applyAlignment="1">
      <alignment horizontal="center"/>
    </xf>
    <xf numFmtId="3" fontId="2" fillId="0" borderId="29" xfId="3" applyNumberFormat="1" applyFont="1" applyBorder="1" applyAlignment="1">
      <alignment horizontal="center"/>
    </xf>
    <xf numFmtId="164" fontId="2" fillId="0" borderId="18" xfId="3" applyNumberFormat="1" applyFont="1" applyBorder="1" applyAlignment="1">
      <alignment horizontal="center" vertical="top"/>
    </xf>
    <xf numFmtId="164" fontId="2" fillId="0" borderId="43" xfId="3" quotePrefix="1" applyNumberFormat="1" applyFont="1" applyBorder="1" applyAlignment="1">
      <alignment horizontal="left" vertical="top"/>
    </xf>
    <xf numFmtId="164" fontId="2" fillId="0" borderId="15" xfId="3" applyNumberFormat="1" applyFont="1" applyBorder="1" applyAlignment="1">
      <alignment horizontal="justify" vertical="top"/>
    </xf>
    <xf numFmtId="164" fontId="2" fillId="0" borderId="13" xfId="3" applyNumberFormat="1" applyFont="1" applyBorder="1" applyAlignment="1">
      <alignment horizontal="center"/>
    </xf>
    <xf numFmtId="3" fontId="2" fillId="0" borderId="15" xfId="3" applyNumberFormat="1" applyFont="1" applyBorder="1" applyAlignment="1">
      <alignment horizontal="center"/>
    </xf>
    <xf numFmtId="43" fontId="2" fillId="0" borderId="0" xfId="3" applyNumberFormat="1" applyFont="1" applyAlignment="1">
      <alignment vertical="center"/>
    </xf>
    <xf numFmtId="0" fontId="18" fillId="0" borderId="0" xfId="14" applyFont="1" applyAlignment="1">
      <alignment horizontal="center" vertical="center"/>
    </xf>
    <xf numFmtId="0" fontId="20" fillId="0" borderId="0" xfId="15" applyFont="1" applyAlignment="1">
      <alignment vertical="center"/>
    </xf>
    <xf numFmtId="0" fontId="2" fillId="0" borderId="0" xfId="14" applyFont="1" applyAlignment="1">
      <alignment horizontal="left" vertical="center" wrapText="1"/>
    </xf>
    <xf numFmtId="166" fontId="21" fillId="0" borderId="0" xfId="16" applyNumberFormat="1" applyFont="1" applyFill="1" applyBorder="1" applyAlignment="1">
      <alignment horizontal="right" vertical="center"/>
    </xf>
    <xf numFmtId="166" fontId="21" fillId="0" borderId="0" xfId="16" applyNumberFormat="1" applyFont="1" applyFill="1" applyBorder="1" applyAlignment="1">
      <alignment horizontal="right" vertical="center" wrapText="1"/>
    </xf>
    <xf numFmtId="0" fontId="22" fillId="3" borderId="44" xfId="14" applyFont="1" applyFill="1" applyBorder="1" applyAlignment="1">
      <alignment horizontal="center" vertical="center" wrapText="1"/>
    </xf>
    <xf numFmtId="0" fontId="23" fillId="3" borderId="44" xfId="14" applyFont="1" applyFill="1" applyBorder="1" applyAlignment="1">
      <alignment horizontal="center" vertical="center" wrapText="1"/>
    </xf>
    <xf numFmtId="166" fontId="22" fillId="3" borderId="44" xfId="16" applyNumberFormat="1" applyFont="1" applyFill="1" applyBorder="1" applyAlignment="1">
      <alignment horizontal="center" vertical="center" wrapText="1"/>
    </xf>
    <xf numFmtId="166" fontId="22" fillId="0" borderId="0" xfId="16" applyNumberFormat="1" applyFont="1" applyFill="1" applyBorder="1" applyAlignment="1">
      <alignment horizontal="center" vertical="center" wrapText="1"/>
    </xf>
    <xf numFmtId="0" fontId="23" fillId="0" borderId="45" xfId="14" applyFont="1" applyBorder="1" applyAlignment="1">
      <alignment horizontal="left" wrapText="1"/>
    </xf>
    <xf numFmtId="0" fontId="23" fillId="0" borderId="46" xfId="14" applyFont="1" applyBorder="1" applyAlignment="1">
      <alignment horizontal="left" wrapText="1"/>
    </xf>
    <xf numFmtId="166" fontId="23" fillId="0" borderId="45" xfId="16" applyNumberFormat="1" applyFont="1" applyFill="1" applyBorder="1" applyAlignment="1">
      <alignment horizontal="left" wrapText="1"/>
    </xf>
    <xf numFmtId="166" fontId="23" fillId="0" borderId="0" xfId="16" applyNumberFormat="1" applyFont="1" applyFill="1" applyBorder="1" applyAlignment="1">
      <alignment horizontal="left" wrapText="1"/>
    </xf>
    <xf numFmtId="1" fontId="23" fillId="0" borderId="47" xfId="14" applyNumberFormat="1" applyFont="1" applyBorder="1" applyAlignment="1">
      <alignment horizontal="center" vertical="center" shrinkToFit="1"/>
    </xf>
    <xf numFmtId="0" fontId="2" fillId="0" borderId="48" xfId="14" applyFont="1" applyBorder="1" applyAlignment="1">
      <alignment vertical="center" wrapText="1"/>
    </xf>
    <xf numFmtId="3" fontId="2" fillId="0" borderId="48" xfId="14" applyNumberFormat="1" applyFont="1" applyBorder="1" applyAlignment="1">
      <alignment vertical="center" wrapText="1"/>
    </xf>
    <xf numFmtId="166" fontId="23" fillId="0" borderId="47" xfId="16" applyNumberFormat="1" applyFont="1" applyFill="1" applyBorder="1" applyAlignment="1">
      <alignment horizontal="left" vertical="center" wrapText="1"/>
    </xf>
    <xf numFmtId="166" fontId="23" fillId="0" borderId="0" xfId="16" applyNumberFormat="1" applyFont="1" applyFill="1" applyBorder="1" applyAlignment="1">
      <alignment horizontal="left" vertical="center" wrapText="1"/>
    </xf>
    <xf numFmtId="0" fontId="23" fillId="0" borderId="47" xfId="14" applyFont="1" applyBorder="1" applyAlignment="1">
      <alignment horizontal="left" wrapText="1"/>
    </xf>
    <xf numFmtId="0" fontId="23" fillId="0" borderId="48" xfId="14" applyFont="1" applyBorder="1" applyAlignment="1">
      <alignment horizontal="left" wrapText="1"/>
    </xf>
    <xf numFmtId="166" fontId="23" fillId="0" borderId="47" xfId="16" applyNumberFormat="1" applyFont="1" applyFill="1" applyBorder="1" applyAlignment="1">
      <alignment horizontal="left" wrapText="1"/>
    </xf>
    <xf numFmtId="38" fontId="2" fillId="0" borderId="48" xfId="14" applyNumberFormat="1" applyFont="1" applyBorder="1" applyAlignment="1">
      <alignment vertical="center" wrapText="1"/>
    </xf>
    <xf numFmtId="0" fontId="24" fillId="4" borderId="49" xfId="14" applyFont="1" applyFill="1" applyBorder="1" applyAlignment="1">
      <alignment vertical="center" wrapText="1"/>
    </xf>
    <xf numFmtId="0" fontId="7" fillId="4" borderId="50" xfId="14" applyFont="1" applyFill="1" applyBorder="1" applyAlignment="1">
      <alignment horizontal="center" vertical="center" wrapText="1"/>
    </xf>
    <xf numFmtId="0" fontId="3" fillId="4" borderId="50" xfId="14" applyFont="1" applyFill="1" applyBorder="1" applyAlignment="1">
      <alignment horizontal="center" vertical="center" wrapText="1"/>
    </xf>
    <xf numFmtId="166" fontId="7" fillId="4" borderId="51" xfId="16" applyNumberFormat="1" applyFont="1" applyFill="1" applyBorder="1" applyAlignment="1">
      <alignment horizontal="left" vertical="center" wrapText="1"/>
    </xf>
    <xf numFmtId="166" fontId="7" fillId="0" borderId="0" xfId="16" applyNumberFormat="1" applyFont="1" applyFill="1" applyBorder="1" applyAlignment="1">
      <alignment horizontal="left" vertical="center" wrapText="1"/>
    </xf>
    <xf numFmtId="0" fontId="25" fillId="0" borderId="0" xfId="15" applyFont="1" applyAlignment="1">
      <alignment vertical="center"/>
    </xf>
    <xf numFmtId="0" fontId="20" fillId="0" borderId="0" xfId="15" applyFont="1" applyAlignment="1">
      <alignment horizontal="center" vertical="center"/>
    </xf>
    <xf numFmtId="10" fontId="20" fillId="0" borderId="0" xfId="17" applyNumberFormat="1" applyFont="1" applyAlignment="1">
      <alignment vertical="center"/>
    </xf>
    <xf numFmtId="0" fontId="26" fillId="0" borderId="0" xfId="15" applyFont="1" applyAlignment="1">
      <alignment vertical="center"/>
    </xf>
    <xf numFmtId="166" fontId="2" fillId="0" borderId="53" xfId="13" applyNumberFormat="1" applyFont="1" applyBorder="1" applyAlignment="1">
      <alignment vertical="center"/>
    </xf>
    <xf numFmtId="3" fontId="2" fillId="0" borderId="25" xfId="3" applyNumberFormat="1" applyFont="1" applyBorder="1"/>
    <xf numFmtId="166" fontId="2" fillId="0" borderId="53" xfId="13" applyNumberFormat="1" applyFont="1" applyBorder="1" applyAlignment="1"/>
    <xf numFmtId="3" fontId="2" fillId="0" borderId="25" xfId="3" applyNumberFormat="1" applyFont="1" applyBorder="1" applyAlignment="1">
      <alignment vertical="center"/>
    </xf>
    <xf numFmtId="3" fontId="15" fillId="0" borderId="54" xfId="3" applyNumberFormat="1" applyFont="1" applyBorder="1" applyAlignment="1">
      <alignment horizontal="right"/>
    </xf>
    <xf numFmtId="3" fontId="2" fillId="0" borderId="54" xfId="3" applyNumberFormat="1" applyFont="1" applyBorder="1"/>
    <xf numFmtId="3" fontId="2" fillId="0" borderId="54" xfId="3" applyNumberFormat="1" applyFont="1" applyBorder="1" applyAlignment="1">
      <alignment horizontal="right"/>
    </xf>
    <xf numFmtId="3" fontId="2" fillId="0" borderId="25" xfId="3" applyNumberFormat="1" applyFont="1" applyBorder="1" applyAlignment="1">
      <alignment horizontal="right"/>
    </xf>
    <xf numFmtId="43" fontId="2" fillId="0" borderId="53" xfId="13" applyFont="1" applyBorder="1" applyAlignment="1">
      <alignment vertical="center"/>
    </xf>
    <xf numFmtId="3" fontId="6" fillId="0" borderId="6" xfId="3" applyNumberFormat="1" applyFont="1" applyBorder="1" applyAlignment="1">
      <alignment horizontal="center" vertical="center"/>
    </xf>
    <xf numFmtId="166" fontId="2" fillId="0" borderId="0" xfId="13" applyNumberFormat="1" applyFont="1" applyBorder="1" applyAlignment="1">
      <alignment horizontal="center" wrapText="1"/>
    </xf>
    <xf numFmtId="166" fontId="2" fillId="0" borderId="0" xfId="13" applyNumberFormat="1" applyFont="1" applyBorder="1" applyAlignment="1">
      <alignment vertical="center"/>
    </xf>
    <xf numFmtId="166" fontId="9" fillId="0" borderId="54" xfId="13" applyNumberFormat="1" applyFont="1" applyBorder="1" applyAlignment="1">
      <alignment horizontal="center" vertical="center"/>
    </xf>
    <xf numFmtId="3" fontId="6" fillId="0" borderId="0" xfId="3" applyNumberFormat="1" applyFont="1" applyAlignment="1">
      <alignment horizontal="center" vertical="center"/>
    </xf>
    <xf numFmtId="3" fontId="9" fillId="0" borderId="0" xfId="3" applyNumberFormat="1" applyFont="1"/>
    <xf numFmtId="3" fontId="6" fillId="0" borderId="32" xfId="3" applyNumberFormat="1" applyFont="1" applyBorder="1" applyAlignment="1">
      <alignment horizontal="center" vertical="center"/>
    </xf>
    <xf numFmtId="3" fontId="6" fillId="0" borderId="55" xfId="3" applyNumberFormat="1" applyFont="1" applyBorder="1" applyAlignment="1">
      <alignment horizontal="center" vertical="center"/>
    </xf>
    <xf numFmtId="3" fontId="2" fillId="0" borderId="1" xfId="3" applyNumberFormat="1" applyFont="1" applyBorder="1"/>
    <xf numFmtId="3" fontId="9" fillId="0" borderId="1" xfId="3" applyNumberFormat="1" applyFont="1" applyBorder="1"/>
    <xf numFmtId="166" fontId="2" fillId="0" borderId="2" xfId="13" applyNumberFormat="1" applyFont="1" applyBorder="1" applyAlignment="1">
      <alignment vertical="center"/>
    </xf>
    <xf numFmtId="166" fontId="2" fillId="0" borderId="1" xfId="13" applyNumberFormat="1" applyFont="1" applyBorder="1" applyAlignment="1">
      <alignment horizontal="center" wrapText="1"/>
    </xf>
    <xf numFmtId="43" fontId="2" fillId="0" borderId="2" xfId="13" applyFont="1" applyBorder="1" applyAlignment="1">
      <alignment vertical="center"/>
    </xf>
    <xf numFmtId="0" fontId="5" fillId="0" borderId="0" xfId="3" applyAlignment="1">
      <alignment horizontal="center" vertical="center"/>
    </xf>
    <xf numFmtId="3" fontId="8" fillId="0" borderId="0" xfId="3" applyNumberFormat="1" applyFont="1" applyAlignment="1">
      <alignment horizontal="center" vertical="center"/>
    </xf>
    <xf numFmtId="3" fontId="6" fillId="0" borderId="35" xfId="3" applyNumberFormat="1" applyFont="1" applyBorder="1" applyAlignment="1">
      <alignment horizontal="center" vertical="center"/>
    </xf>
    <xf numFmtId="3" fontId="6" fillId="0" borderId="57" xfId="3" applyNumberFormat="1" applyFont="1" applyBorder="1" applyAlignment="1">
      <alignment horizontal="center" vertical="center"/>
    </xf>
    <xf numFmtId="3" fontId="6" fillId="0" borderId="25" xfId="3" applyNumberFormat="1" applyFont="1" applyBorder="1" applyAlignment="1">
      <alignment horizontal="center" vertical="center"/>
    </xf>
    <xf numFmtId="164" fontId="6" fillId="0" borderId="0" xfId="3" applyNumberFormat="1" applyFont="1" applyAlignment="1">
      <alignment horizontal="center" vertical="center"/>
    </xf>
    <xf numFmtId="164" fontId="6" fillId="0" borderId="1" xfId="3" applyNumberFormat="1" applyFont="1" applyBorder="1" applyAlignment="1">
      <alignment horizontal="center" vertical="center"/>
    </xf>
    <xf numFmtId="3" fontId="6" fillId="0" borderId="22" xfId="3" applyNumberFormat="1" applyFont="1" applyBorder="1" applyAlignment="1">
      <alignment horizontal="center" vertical="center"/>
    </xf>
    <xf numFmtId="3" fontId="6" fillId="0" borderId="1" xfId="3" applyNumberFormat="1" applyFont="1" applyBorder="1" applyAlignment="1">
      <alignment horizontal="center" vertical="center"/>
    </xf>
    <xf numFmtId="166" fontId="2" fillId="0" borderId="2" xfId="13" applyNumberFormat="1" applyFont="1" applyBorder="1" applyAlignment="1"/>
    <xf numFmtId="3" fontId="2" fillId="0" borderId="19" xfId="3" applyNumberFormat="1" applyFont="1" applyBorder="1"/>
    <xf numFmtId="3" fontId="9" fillId="0" borderId="19" xfId="3" applyNumberFormat="1" applyFont="1" applyBorder="1" applyAlignment="1">
      <alignment horizontal="center"/>
    </xf>
    <xf numFmtId="166" fontId="2" fillId="0" borderId="59" xfId="13" applyNumberFormat="1" applyFont="1" applyBorder="1" applyAlignment="1">
      <alignment vertical="center"/>
    </xf>
    <xf numFmtId="166" fontId="2" fillId="0" borderId="19" xfId="13" applyNumberFormat="1" applyFont="1" applyBorder="1" applyAlignment="1">
      <alignment horizontal="center" wrapText="1"/>
    </xf>
    <xf numFmtId="166" fontId="2" fillId="0" borderId="19" xfId="13" applyNumberFormat="1" applyFont="1" applyBorder="1" applyAlignment="1">
      <alignment vertical="center"/>
    </xf>
    <xf numFmtId="166" fontId="9" fillId="0" borderId="60" xfId="13" applyNumberFormat="1" applyFont="1" applyBorder="1" applyAlignment="1">
      <alignment horizontal="center" vertical="center"/>
    </xf>
    <xf numFmtId="166" fontId="2" fillId="0" borderId="1" xfId="13" applyNumberFormat="1" applyFont="1" applyBorder="1" applyAlignment="1">
      <alignment vertical="center"/>
    </xf>
    <xf numFmtId="166" fontId="9" fillId="0" borderId="4" xfId="13" applyNumberFormat="1" applyFont="1" applyBorder="1" applyAlignment="1">
      <alignment horizontal="center" vertical="center"/>
    </xf>
    <xf numFmtId="3" fontId="6" fillId="0" borderId="55" xfId="3" applyNumberFormat="1" applyFont="1" applyBorder="1" applyAlignment="1">
      <alignment horizontal="center" vertical="center" wrapText="1"/>
    </xf>
    <xf numFmtId="166" fontId="11" fillId="0" borderId="5" xfId="13" applyNumberFormat="1" applyFont="1" applyBorder="1" applyAlignment="1">
      <alignment vertical="center"/>
    </xf>
    <xf numFmtId="166" fontId="11" fillId="0" borderId="61" xfId="13" applyNumberFormat="1" applyFont="1" applyBorder="1" applyAlignment="1">
      <alignment vertical="center"/>
    </xf>
    <xf numFmtId="166" fontId="2" fillId="0" borderId="0" xfId="13" applyNumberFormat="1" applyFont="1" applyBorder="1" applyAlignment="1"/>
    <xf numFmtId="164" fontId="6" fillId="0" borderId="55" xfId="3" applyNumberFormat="1" applyFont="1" applyBorder="1" applyAlignment="1">
      <alignment horizontal="center" vertical="center"/>
    </xf>
    <xf numFmtId="164" fontId="6" fillId="0" borderId="30" xfId="3" applyNumberFormat="1" applyFont="1" applyBorder="1" applyAlignment="1">
      <alignment horizontal="center" vertical="center"/>
    </xf>
    <xf numFmtId="164" fontId="6" fillId="0" borderId="25" xfId="3" applyNumberFormat="1" applyFont="1" applyBorder="1" applyAlignment="1">
      <alignment horizontal="center" vertical="center"/>
    </xf>
    <xf numFmtId="164" fontId="6" fillId="0" borderId="33" xfId="3" applyNumberFormat="1" applyFont="1" applyBorder="1" applyAlignment="1">
      <alignment horizontal="center" vertical="center"/>
    </xf>
    <xf numFmtId="3" fontId="6" fillId="0" borderId="30" xfId="3" applyNumberFormat="1" applyFont="1" applyBorder="1" applyAlignment="1">
      <alignment horizontal="center" vertical="center"/>
    </xf>
    <xf numFmtId="3" fontId="6" fillId="0" borderId="33" xfId="3" applyNumberFormat="1" applyFont="1" applyBorder="1" applyAlignment="1">
      <alignment horizontal="center" vertical="center"/>
    </xf>
    <xf numFmtId="3" fontId="6" fillId="0" borderId="34" xfId="3" applyNumberFormat="1" applyFont="1" applyBorder="1" applyAlignment="1">
      <alignment horizontal="center" vertical="center"/>
    </xf>
    <xf numFmtId="0" fontId="2" fillId="0" borderId="0" xfId="3" quotePrefix="1" applyFont="1" applyAlignment="1">
      <alignment horizontal="left" vertical="top"/>
    </xf>
    <xf numFmtId="166" fontId="2" fillId="0" borderId="26" xfId="13" applyNumberFormat="1" applyFont="1" applyBorder="1" applyAlignment="1">
      <alignment vertical="center"/>
    </xf>
    <xf numFmtId="166" fontId="2" fillId="0" borderId="37" xfId="13" applyNumberFormat="1" applyFont="1" applyBorder="1" applyAlignment="1">
      <alignment vertical="center"/>
    </xf>
    <xf numFmtId="43" fontId="2" fillId="0" borderId="37" xfId="13" applyFont="1" applyBorder="1" applyAlignment="1">
      <alignment vertical="center"/>
    </xf>
    <xf numFmtId="166" fontId="2" fillId="0" borderId="5" xfId="13" applyNumberFormat="1" applyFont="1" applyBorder="1" applyAlignment="1">
      <alignment vertical="center"/>
    </xf>
    <xf numFmtId="166" fontId="2" fillId="0" borderId="62" xfId="13" applyNumberFormat="1" applyFont="1" applyBorder="1" applyAlignment="1">
      <alignment vertical="center"/>
    </xf>
    <xf numFmtId="166" fontId="2" fillId="0" borderId="63" xfId="13" applyNumberFormat="1" applyFont="1" applyBorder="1" applyAlignment="1"/>
    <xf numFmtId="166" fontId="2" fillId="0" borderId="39" xfId="13" applyNumberFormat="1" applyFont="1" applyBorder="1" applyAlignment="1"/>
    <xf numFmtId="43" fontId="2" fillId="0" borderId="64" xfId="13" applyFont="1" applyBorder="1" applyAlignment="1"/>
    <xf numFmtId="166" fontId="2" fillId="0" borderId="64" xfId="13" applyNumberFormat="1" applyFont="1" applyBorder="1" applyAlignment="1"/>
    <xf numFmtId="166" fontId="2" fillId="0" borderId="65" xfId="13" applyNumberFormat="1" applyFont="1" applyBorder="1" applyAlignment="1"/>
    <xf numFmtId="166" fontId="2" fillId="0" borderId="26" xfId="13" applyNumberFormat="1" applyFont="1" applyBorder="1" applyAlignment="1"/>
    <xf numFmtId="166" fontId="2" fillId="0" borderId="37" xfId="13" applyNumberFormat="1" applyFont="1" applyBorder="1" applyAlignment="1"/>
    <xf numFmtId="166" fontId="2" fillId="0" borderId="5" xfId="13" applyNumberFormat="1" applyFont="1" applyBorder="1" applyAlignment="1"/>
    <xf numFmtId="166" fontId="2" fillId="0" borderId="62" xfId="13" applyNumberFormat="1" applyFont="1" applyBorder="1" applyAlignment="1"/>
    <xf numFmtId="0" fontId="2" fillId="0" borderId="5" xfId="3" applyFont="1" applyBorder="1" applyAlignment="1">
      <alignment horizontal="left" vertical="center"/>
    </xf>
    <xf numFmtId="164" fontId="11" fillId="0" borderId="37" xfId="3" applyNumberFormat="1" applyFont="1" applyBorder="1" applyAlignment="1">
      <alignment horizontal="right" vertical="center"/>
    </xf>
    <xf numFmtId="3" fontId="11" fillId="0" borderId="37" xfId="3" applyNumberFormat="1" applyFont="1" applyBorder="1" applyAlignment="1">
      <alignment horizontal="right" vertical="center"/>
    </xf>
    <xf numFmtId="0" fontId="2" fillId="0" borderId="36" xfId="3" applyFont="1" applyBorder="1" applyAlignment="1">
      <alignment vertical="center"/>
    </xf>
    <xf numFmtId="166" fontId="11" fillId="0" borderId="66" xfId="13" applyNumberFormat="1" applyFont="1" applyBorder="1" applyAlignment="1">
      <alignment vertical="center"/>
    </xf>
    <xf numFmtId="166" fontId="11" fillId="0" borderId="67" xfId="13" applyNumberFormat="1" applyFont="1" applyBorder="1" applyAlignment="1">
      <alignment vertical="center"/>
    </xf>
    <xf numFmtId="166" fontId="2" fillId="0" borderId="13" xfId="13" applyNumberFormat="1" applyFont="1" applyBorder="1" applyAlignment="1"/>
    <xf numFmtId="166" fontId="2" fillId="0" borderId="16" xfId="13" applyNumberFormat="1" applyFont="1" applyBorder="1" applyAlignment="1"/>
    <xf numFmtId="166" fontId="2" fillId="0" borderId="14" xfId="13" applyNumberFormat="1" applyFont="1" applyBorder="1" applyAlignment="1"/>
    <xf numFmtId="0" fontId="5" fillId="0" borderId="0" xfId="0" applyFont="1" applyAlignment="1">
      <alignment horizontal="right"/>
    </xf>
    <xf numFmtId="3" fontId="9" fillId="0" borderId="0" xfId="3" applyNumberFormat="1" applyFont="1" applyAlignment="1">
      <alignment horizontal="center"/>
    </xf>
    <xf numFmtId="166" fontId="2" fillId="0" borderId="68" xfId="13" applyNumberFormat="1" applyFont="1" applyBorder="1" applyAlignment="1">
      <alignment vertical="center"/>
    </xf>
    <xf numFmtId="3" fontId="9" fillId="0" borderId="1" xfId="3" applyNumberFormat="1" applyFont="1" applyBorder="1" applyAlignment="1">
      <alignment horizontal="center"/>
    </xf>
    <xf numFmtId="3" fontId="2" fillId="0" borderId="4" xfId="3" applyNumberFormat="1" applyFont="1" applyBorder="1"/>
    <xf numFmtId="3" fontId="2" fillId="0" borderId="0" xfId="3" applyNumberFormat="1" applyFont="1" applyAlignment="1">
      <alignment horizontal="right"/>
    </xf>
    <xf numFmtId="3" fontId="2" fillId="0" borderId="1" xfId="3" applyNumberFormat="1" applyFont="1" applyBorder="1" applyAlignment="1">
      <alignment horizontal="right"/>
    </xf>
    <xf numFmtId="3" fontId="2" fillId="0" borderId="4" xfId="3" applyNumberFormat="1" applyFont="1" applyBorder="1" applyAlignment="1">
      <alignment horizontal="right"/>
    </xf>
    <xf numFmtId="3" fontId="6" fillId="0" borderId="13" xfId="3" applyNumberFormat="1" applyFont="1" applyBorder="1" applyAlignment="1">
      <alignment horizontal="center" vertical="center"/>
    </xf>
    <xf numFmtId="3" fontId="6" fillId="0" borderId="13" xfId="3" applyNumberFormat="1" applyFont="1" applyBorder="1" applyAlignment="1">
      <alignment horizontal="center" vertical="center" wrapText="1"/>
    </xf>
    <xf numFmtId="166" fontId="2" fillId="0" borderId="61" xfId="13" applyNumberFormat="1" applyFont="1" applyBorder="1" applyAlignment="1">
      <alignment vertical="center"/>
    </xf>
    <xf numFmtId="166" fontId="2" fillId="0" borderId="27" xfId="13" applyNumberFormat="1" applyFont="1" applyBorder="1" applyAlignment="1">
      <alignment vertical="center"/>
    </xf>
    <xf numFmtId="3" fontId="2" fillId="0" borderId="33" xfId="3" applyNumberFormat="1" applyFont="1" applyBorder="1"/>
    <xf numFmtId="166" fontId="2" fillId="0" borderId="61" xfId="13" applyNumberFormat="1" applyFont="1" applyBorder="1" applyAlignment="1"/>
    <xf numFmtId="43" fontId="2" fillId="0" borderId="37" xfId="13" applyFont="1" applyBorder="1" applyAlignment="1"/>
    <xf numFmtId="3" fontId="2" fillId="0" borderId="33" xfId="3" applyNumberFormat="1" applyFont="1" applyBorder="1" applyAlignment="1">
      <alignment vertical="center"/>
    </xf>
    <xf numFmtId="166" fontId="2" fillId="0" borderId="70" xfId="13" applyNumberFormat="1" applyFont="1" applyBorder="1" applyAlignment="1">
      <alignment vertical="center"/>
    </xf>
    <xf numFmtId="166" fontId="2" fillId="0" borderId="71" xfId="13" applyNumberFormat="1" applyFont="1" applyBorder="1" applyAlignment="1"/>
    <xf numFmtId="166" fontId="2" fillId="0" borderId="64" xfId="13" applyNumberFormat="1" applyFont="1" applyBorder="1" applyAlignment="1">
      <alignment vertical="center"/>
    </xf>
    <xf numFmtId="166" fontId="2" fillId="0" borderId="39" xfId="13" applyNumberFormat="1" applyFont="1" applyBorder="1" applyAlignment="1">
      <alignment vertical="center"/>
    </xf>
    <xf numFmtId="166" fontId="2" fillId="0" borderId="72" xfId="13" applyNumberFormat="1" applyFont="1" applyBorder="1" applyAlignment="1">
      <alignment vertical="center"/>
    </xf>
    <xf numFmtId="166" fontId="2" fillId="0" borderId="65" xfId="13" applyNumberFormat="1" applyFont="1" applyBorder="1" applyAlignment="1">
      <alignment vertical="center"/>
    </xf>
    <xf numFmtId="166" fontId="2" fillId="0" borderId="68" xfId="13" applyNumberFormat="1" applyFont="1" applyBorder="1" applyAlignment="1"/>
    <xf numFmtId="166" fontId="2" fillId="0" borderId="1" xfId="13" applyNumberFormat="1" applyFont="1" applyBorder="1" applyAlignment="1"/>
    <xf numFmtId="3" fontId="2" fillId="0" borderId="55" xfId="3" applyNumberFormat="1" applyFont="1" applyBorder="1" applyAlignment="1">
      <alignment horizontal="right"/>
    </xf>
    <xf numFmtId="164" fontId="2" fillId="0" borderId="10" xfId="3" applyNumberFormat="1" applyFont="1" applyBorder="1" applyAlignment="1">
      <alignment horizontal="justify" vertical="top"/>
    </xf>
    <xf numFmtId="164" fontId="2" fillId="0" borderId="4" xfId="3" applyNumberFormat="1" applyFont="1" applyBorder="1" applyAlignment="1">
      <alignment horizontal="center"/>
    </xf>
    <xf numFmtId="166" fontId="2" fillId="0" borderId="22" xfId="13" applyNumberFormat="1" applyFont="1" applyBorder="1" applyAlignment="1"/>
    <xf numFmtId="166" fontId="2" fillId="0" borderId="17" xfId="13" applyNumberFormat="1" applyFont="1" applyBorder="1" applyAlignment="1"/>
    <xf numFmtId="166" fontId="2" fillId="0" borderId="9" xfId="13" applyNumberFormat="1" applyFont="1" applyBorder="1" applyAlignment="1"/>
    <xf numFmtId="0" fontId="2" fillId="0" borderId="49" xfId="3" applyFont="1" applyBorder="1" applyAlignment="1">
      <alignment horizontal="center" vertical="center"/>
    </xf>
    <xf numFmtId="0" fontId="2" fillId="0" borderId="56" xfId="3" applyFont="1" applyBorder="1" applyAlignment="1">
      <alignment horizontal="left" vertical="center"/>
    </xf>
    <xf numFmtId="164" fontId="11" fillId="0" borderId="73" xfId="3" applyNumberFormat="1" applyFont="1" applyBorder="1" applyAlignment="1">
      <alignment horizontal="right" vertical="center"/>
    </xf>
    <xf numFmtId="3" fontId="11" fillId="0" borderId="73" xfId="3" applyNumberFormat="1" applyFont="1" applyBorder="1" applyAlignment="1">
      <alignment horizontal="right" vertical="center"/>
    </xf>
    <xf numFmtId="0" fontId="2" fillId="0" borderId="52" xfId="3" applyFont="1" applyBorder="1" applyAlignment="1">
      <alignment vertical="center"/>
    </xf>
    <xf numFmtId="3" fontId="11" fillId="0" borderId="21" xfId="3" applyNumberFormat="1" applyFont="1" applyBorder="1" applyAlignment="1">
      <alignment vertical="center"/>
    </xf>
    <xf numFmtId="3" fontId="11" fillId="0" borderId="56" xfId="3" applyNumberFormat="1" applyFont="1" applyBorder="1" applyAlignment="1">
      <alignment vertical="center"/>
    </xf>
    <xf numFmtId="3" fontId="11" fillId="0" borderId="20" xfId="3" applyNumberFormat="1" applyFont="1" applyBorder="1" applyAlignment="1">
      <alignment vertical="center"/>
    </xf>
    <xf numFmtId="0" fontId="18" fillId="0" borderId="0" xfId="14" applyFont="1" applyAlignment="1">
      <alignment horizontal="center" vertical="center"/>
    </xf>
    <xf numFmtId="0" fontId="7" fillId="0" borderId="0" xfId="14" applyFont="1" applyAlignment="1">
      <alignment horizontal="left" vertical="center" wrapText="1"/>
    </xf>
    <xf numFmtId="0" fontId="2" fillId="0" borderId="0" xfId="14" applyFont="1" applyAlignment="1">
      <alignment horizontal="left" vertical="center" wrapText="1"/>
    </xf>
    <xf numFmtId="0" fontId="2" fillId="0" borderId="0" xfId="3" applyFont="1" applyAlignment="1">
      <alignment horizontal="left" vertical="top" wrapText="1"/>
    </xf>
    <xf numFmtId="0" fontId="2" fillId="0" borderId="0" xfId="3" applyFont="1" applyAlignment="1">
      <alignment horizontal="left" vertical="top"/>
    </xf>
    <xf numFmtId="3" fontId="6" fillId="0" borderId="55" xfId="3" applyNumberFormat="1" applyFont="1" applyBorder="1" applyAlignment="1">
      <alignment horizontal="center" vertical="center"/>
    </xf>
    <xf numFmtId="164" fontId="6" fillId="0" borderId="69" xfId="3" applyNumberFormat="1" applyFont="1" applyBorder="1" applyAlignment="1">
      <alignment horizontal="center" vertical="center"/>
    </xf>
    <xf numFmtId="164" fontId="6" fillId="0" borderId="13" xfId="3" applyNumberFormat="1" applyFont="1" applyBorder="1" applyAlignment="1">
      <alignment horizontal="center" vertical="center"/>
    </xf>
    <xf numFmtId="3" fontId="6" fillId="0" borderId="32" xfId="3" applyNumberFormat="1" applyFont="1" applyBorder="1" applyAlignment="1">
      <alignment horizontal="center" vertical="center"/>
    </xf>
    <xf numFmtId="3" fontId="6" fillId="0" borderId="25" xfId="3" applyNumberFormat="1" applyFont="1" applyBorder="1" applyAlignment="1">
      <alignment horizontal="center" vertical="center"/>
    </xf>
    <xf numFmtId="3" fontId="6" fillId="0" borderId="58" xfId="3" applyNumberFormat="1" applyFont="1" applyBorder="1" applyAlignment="1">
      <alignment horizontal="center" vertical="center"/>
    </xf>
    <xf numFmtId="164" fontId="6" fillId="0" borderId="55" xfId="3" applyNumberFormat="1" applyFont="1" applyBorder="1" applyAlignment="1">
      <alignment horizontal="center" vertical="center"/>
    </xf>
    <xf numFmtId="166" fontId="2" fillId="0" borderId="27" xfId="13" applyNumberFormat="1" applyFont="1" applyBorder="1" applyAlignment="1"/>
    <xf numFmtId="166" fontId="2" fillId="0" borderId="53" xfId="13" applyNumberFormat="1" applyFont="1" applyFill="1" applyBorder="1" applyAlignment="1">
      <alignment vertical="center"/>
    </xf>
    <xf numFmtId="0" fontId="0" fillId="0" borderId="44" xfId="0" applyBorder="1" applyAlignment="1">
      <alignment vertical="center"/>
    </xf>
    <xf numFmtId="0" fontId="0" fillId="0" borderId="0" xfId="0" applyAlignment="1">
      <alignment vertical="center"/>
    </xf>
    <xf numFmtId="0" fontId="0" fillId="0" borderId="0" xfId="0" applyAlignment="1">
      <alignment horizontal="center" vertical="center"/>
    </xf>
    <xf numFmtId="14" fontId="0" fillId="0" borderId="0" xfId="13" applyNumberFormat="1" applyFont="1" applyAlignment="1">
      <alignment vertical="center"/>
    </xf>
    <xf numFmtId="166" fontId="0" fillId="0" borderId="0" xfId="13" applyNumberFormat="1" applyFont="1" applyAlignment="1">
      <alignment vertical="center"/>
    </xf>
    <xf numFmtId="0" fontId="0" fillId="0" borderId="0" xfId="0" applyAlignment="1">
      <alignment horizontal="center"/>
    </xf>
    <xf numFmtId="0" fontId="0" fillId="0" borderId="0" xfId="0" applyAlignment="1">
      <alignment horizontal="left"/>
    </xf>
    <xf numFmtId="0" fontId="29" fillId="0" borderId="0" xfId="0" applyFont="1" applyAlignment="1">
      <alignment horizontal="center"/>
    </xf>
    <xf numFmtId="0" fontId="28" fillId="0" borderId="0" xfId="0" applyFont="1" applyAlignment="1">
      <alignment horizontal="center"/>
    </xf>
    <xf numFmtId="0" fontId="29" fillId="0" borderId="0" xfId="0" applyFont="1" applyAlignment="1">
      <alignment horizontal="center" vertical="center" wrapText="1"/>
    </xf>
    <xf numFmtId="0" fontId="27" fillId="0" borderId="55" xfId="0" applyFont="1" applyBorder="1" applyAlignment="1">
      <alignment horizontal="center" vertical="center" wrapText="1"/>
    </xf>
    <xf numFmtId="166" fontId="27" fillId="0" borderId="55" xfId="13" applyNumberFormat="1" applyFont="1" applyBorder="1" applyAlignment="1">
      <alignment horizontal="center" vertical="center" wrapText="1"/>
    </xf>
    <xf numFmtId="166" fontId="27" fillId="0" borderId="55" xfId="13" applyNumberFormat="1" applyFont="1" applyFill="1" applyBorder="1" applyAlignment="1">
      <alignment horizontal="center" vertical="center" wrapText="1"/>
    </xf>
    <xf numFmtId="0" fontId="30" fillId="0" borderId="44" xfId="0" applyFont="1" applyBorder="1" applyAlignment="1">
      <alignment horizontal="center" vertical="center"/>
    </xf>
    <xf numFmtId="0" fontId="31" fillId="0" borderId="44" xfId="0" applyFont="1" applyBorder="1" applyAlignment="1">
      <alignment horizontal="justify" vertical="center" wrapText="1"/>
    </xf>
    <xf numFmtId="166" fontId="30" fillId="0" borderId="44" xfId="13" applyNumberFormat="1" applyFont="1" applyBorder="1" applyAlignment="1">
      <alignment horizontal="right" vertical="center"/>
    </xf>
    <xf numFmtId="166" fontId="30" fillId="0" borderId="44" xfId="13" applyNumberFormat="1" applyFont="1" applyFill="1" applyBorder="1" applyAlignment="1">
      <alignment horizontal="right" vertical="center"/>
    </xf>
    <xf numFmtId="0" fontId="32" fillId="0" borderId="0" xfId="0" applyFont="1"/>
    <xf numFmtId="0" fontId="30" fillId="0" borderId="55" xfId="0" applyFont="1" applyBorder="1" applyAlignment="1">
      <alignment horizontal="center" vertical="center"/>
    </xf>
    <xf numFmtId="0" fontId="31" fillId="0" borderId="55" xfId="0" applyFont="1" applyBorder="1" applyAlignment="1">
      <alignment horizontal="justify" vertical="center" wrapText="1"/>
    </xf>
    <xf numFmtId="166" fontId="30" fillId="0" borderId="55" xfId="13" applyNumberFormat="1" applyFont="1" applyBorder="1" applyAlignment="1">
      <alignment horizontal="right" vertical="center"/>
    </xf>
    <xf numFmtId="0" fontId="33" fillId="0" borderId="74" xfId="0" applyFont="1" applyBorder="1" applyAlignment="1">
      <alignment horizontal="right" vertical="center"/>
    </xf>
    <xf numFmtId="166" fontId="33" fillId="0" borderId="74" xfId="0" applyNumberFormat="1" applyFont="1" applyBorder="1" applyAlignment="1">
      <alignment vertical="center"/>
    </xf>
    <xf numFmtId="0" fontId="32" fillId="0" borderId="0" xfId="0" applyFont="1" applyAlignment="1">
      <alignment vertical="center"/>
    </xf>
    <xf numFmtId="166" fontId="32" fillId="0" borderId="0" xfId="13" applyNumberFormat="1" applyFont="1" applyAlignment="1">
      <alignment vertical="center"/>
    </xf>
    <xf numFmtId="166" fontId="32" fillId="0" borderId="0" xfId="0" applyNumberFormat="1" applyFont="1" applyAlignment="1">
      <alignment vertical="center"/>
    </xf>
    <xf numFmtId="0" fontId="34" fillId="0" borderId="0" xfId="18" applyFont="1" applyAlignment="1">
      <alignment vertical="center"/>
    </xf>
    <xf numFmtId="167" fontId="35" fillId="0" borderId="0" xfId="18" applyNumberFormat="1" applyFont="1" applyAlignment="1">
      <alignment horizontal="left" vertical="center"/>
    </xf>
    <xf numFmtId="0" fontId="36" fillId="0" borderId="0" xfId="18" applyFont="1" applyAlignment="1">
      <alignment vertical="center"/>
    </xf>
    <xf numFmtId="0" fontId="36" fillId="0" borderId="0" xfId="0" applyFont="1"/>
    <xf numFmtId="0" fontId="35" fillId="0" borderId="0" xfId="18" applyFont="1" applyAlignment="1">
      <alignment vertical="center"/>
    </xf>
    <xf numFmtId="0" fontId="35" fillId="0" borderId="0" xfId="18" applyFont="1" applyAlignment="1">
      <alignment horizontal="left" vertical="top" wrapText="1"/>
    </xf>
    <xf numFmtId="0" fontId="35" fillId="0" borderId="0" xfId="18" applyFont="1" applyAlignment="1">
      <alignment horizontal="left" vertical="top"/>
    </xf>
    <xf numFmtId="1" fontId="36" fillId="0" borderId="0" xfId="18" applyNumberFormat="1" applyFont="1" applyAlignment="1">
      <alignment horizontal="center" vertical="center"/>
    </xf>
    <xf numFmtId="43" fontId="36" fillId="0" borderId="0" xfId="9" applyFont="1"/>
    <xf numFmtId="0" fontId="37" fillId="0" borderId="0" xfId="0" applyFont="1"/>
    <xf numFmtId="0" fontId="38" fillId="5" borderId="44" xfId="18" applyFont="1" applyFill="1" applyBorder="1" applyAlignment="1">
      <alignment horizontal="center" vertical="center" wrapText="1"/>
    </xf>
    <xf numFmtId="0" fontId="34" fillId="0" borderId="44" xfId="18" applyFont="1" applyBorder="1" applyAlignment="1">
      <alignment horizontal="center" vertical="center"/>
    </xf>
    <xf numFmtId="43" fontId="34" fillId="0" borderId="44" xfId="19" applyFont="1" applyFill="1" applyBorder="1" applyAlignment="1">
      <alignment horizontal="center" vertical="center"/>
    </xf>
    <xf numFmtId="43" fontId="34" fillId="0" borderId="44" xfId="19" applyFont="1" applyFill="1" applyBorder="1" applyAlignment="1">
      <alignment horizontal="center" vertical="center"/>
    </xf>
    <xf numFmtId="0" fontId="34" fillId="0" borderId="44" xfId="18" applyFont="1" applyBorder="1" applyAlignment="1">
      <alignment horizontal="center" vertical="center"/>
    </xf>
    <xf numFmtId="0" fontId="35" fillId="0" borderId="44" xfId="18" applyFont="1" applyBorder="1" applyAlignment="1">
      <alignment horizontal="left" vertical="center"/>
    </xf>
    <xf numFmtId="0" fontId="36" fillId="0" borderId="44" xfId="18" applyFont="1" applyBorder="1" applyAlignment="1">
      <alignment horizontal="center" vertical="center"/>
    </xf>
    <xf numFmtId="43" fontId="36" fillId="0" borderId="44" xfId="19" applyFont="1" applyFill="1" applyBorder="1" applyAlignment="1">
      <alignment horizontal="center" vertical="center"/>
    </xf>
    <xf numFmtId="166" fontId="36" fillId="0" borderId="44" xfId="9" applyNumberFormat="1" applyFont="1" applyFill="1" applyBorder="1" applyAlignment="1">
      <alignment horizontal="center" vertical="center"/>
    </xf>
    <xf numFmtId="43" fontId="36" fillId="0" borderId="44" xfId="19" applyFont="1" applyFill="1" applyBorder="1" applyAlignment="1">
      <alignment horizontal="center"/>
    </xf>
    <xf numFmtId="0" fontId="36" fillId="0" borderId="44" xfId="18" applyFont="1" applyBorder="1" applyAlignment="1">
      <alignment vertical="center"/>
    </xf>
    <xf numFmtId="0" fontId="35" fillId="0" borderId="44" xfId="18" applyFont="1" applyBorder="1" applyAlignment="1">
      <alignment vertical="center"/>
    </xf>
    <xf numFmtId="43" fontId="36" fillId="0" borderId="44" xfId="18" applyNumberFormat="1" applyFont="1" applyBorder="1" applyAlignment="1">
      <alignment vertical="center"/>
    </xf>
    <xf numFmtId="166" fontId="35" fillId="0" borderId="44" xfId="19" applyNumberFormat="1" applyFont="1" applyFill="1" applyBorder="1" applyAlignment="1">
      <alignment vertical="center"/>
    </xf>
    <xf numFmtId="0" fontId="36" fillId="6" borderId="0" xfId="0" applyFont="1" applyFill="1" applyAlignment="1">
      <alignment horizontal="justify" vertical="center" wrapText="1"/>
    </xf>
    <xf numFmtId="0" fontId="35" fillId="0" borderId="44" xfId="18" applyFont="1" applyBorder="1" applyAlignment="1">
      <alignment vertical="center"/>
    </xf>
    <xf numFmtId="0" fontId="35" fillId="0" borderId="44" xfId="18" applyFont="1" applyBorder="1" applyAlignment="1">
      <alignment horizontal="center" vertical="center"/>
    </xf>
    <xf numFmtId="43" fontId="35" fillId="0" borderId="44" xfId="19" applyFont="1" applyFill="1" applyBorder="1" applyAlignment="1">
      <alignment horizontal="center" vertical="center"/>
    </xf>
    <xf numFmtId="0" fontId="35" fillId="0" borderId="44" xfId="18" applyFont="1" applyBorder="1" applyAlignment="1">
      <alignment horizontal="center" vertical="center"/>
    </xf>
    <xf numFmtId="43" fontId="35" fillId="0" borderId="44" xfId="19" applyFont="1" applyFill="1" applyBorder="1" applyAlignment="1">
      <alignment horizontal="center" vertical="center"/>
    </xf>
    <xf numFmtId="0" fontId="36" fillId="6" borderId="44" xfId="20" applyFont="1" applyFill="1" applyBorder="1" applyAlignment="1">
      <alignment horizontal="center" vertical="center" wrapText="1"/>
    </xf>
    <xf numFmtId="0" fontId="1" fillId="0" borderId="44" xfId="4" applyFont="1" applyBorder="1" applyAlignment="1">
      <alignment vertical="center" wrapText="1"/>
    </xf>
    <xf numFmtId="166" fontId="36" fillId="0" borderId="44" xfId="19" applyNumberFormat="1" applyFont="1" applyFill="1" applyBorder="1" applyAlignment="1">
      <alignment vertical="center"/>
    </xf>
    <xf numFmtId="0" fontId="36" fillId="0" borderId="0" xfId="0" applyFont="1" applyAlignment="1">
      <alignment vertical="center"/>
    </xf>
    <xf numFmtId="9" fontId="36" fillId="0" borderId="44" xfId="10" applyFont="1" applyFill="1" applyBorder="1" applyAlignment="1">
      <alignment vertical="center"/>
    </xf>
    <xf numFmtId="0" fontId="36" fillId="6" borderId="44" xfId="20" applyFont="1" applyFill="1" applyBorder="1" applyAlignment="1">
      <alignment horizontal="center" wrapText="1"/>
    </xf>
    <xf numFmtId="0" fontId="36" fillId="0" borderId="44" xfId="18" applyFont="1" applyBorder="1" applyAlignment="1">
      <alignment wrapText="1"/>
    </xf>
    <xf numFmtId="0" fontId="36" fillId="0" borderId="44" xfId="18" applyFont="1" applyBorder="1" applyAlignment="1">
      <alignment horizontal="center"/>
    </xf>
    <xf numFmtId="43" fontId="36" fillId="0" borderId="44" xfId="19" applyFont="1" applyFill="1" applyBorder="1" applyAlignment="1"/>
    <xf numFmtId="9" fontId="36" fillId="0" borderId="44" xfId="10" applyFont="1" applyFill="1" applyBorder="1" applyAlignment="1"/>
    <xf numFmtId="166" fontId="36" fillId="0" borderId="44" xfId="19" applyNumberFormat="1" applyFont="1" applyFill="1" applyBorder="1" applyAlignment="1"/>
    <xf numFmtId="0" fontId="36" fillId="0" borderId="44" xfId="18" applyFont="1" applyBorder="1"/>
    <xf numFmtId="0" fontId="35" fillId="0" borderId="44" xfId="18" applyFont="1" applyBorder="1"/>
    <xf numFmtId="166" fontId="35" fillId="0" borderId="44" xfId="19" applyNumberFormat="1" applyFont="1" applyFill="1" applyBorder="1" applyAlignment="1"/>
    <xf numFmtId="166" fontId="35" fillId="0" borderId="44" xfId="9" applyNumberFormat="1" applyFont="1" applyFill="1" applyBorder="1" applyAlignment="1"/>
    <xf numFmtId="0" fontId="36" fillId="6" borderId="44" xfId="0" applyFont="1" applyFill="1" applyBorder="1" applyAlignment="1">
      <alignment horizontal="justify" wrapText="1"/>
    </xf>
    <xf numFmtId="0" fontId="36" fillId="6" borderId="44" xfId="19" applyNumberFormat="1" applyFont="1" applyFill="1" applyBorder="1" applyAlignment="1">
      <alignment horizontal="center"/>
    </xf>
    <xf numFmtId="168" fontId="36" fillId="6" borderId="44" xfId="19" applyNumberFormat="1" applyFont="1" applyFill="1" applyBorder="1" applyAlignment="1"/>
    <xf numFmtId="43" fontId="36" fillId="6" borderId="44" xfId="19" applyFont="1" applyFill="1" applyBorder="1" applyAlignment="1"/>
    <xf numFmtId="43" fontId="35" fillId="0" borderId="44" xfId="19" applyFont="1" applyFill="1" applyBorder="1" applyAlignment="1"/>
    <xf numFmtId="0" fontId="36" fillId="0" borderId="44" xfId="18" applyFont="1" applyBorder="1" applyAlignment="1">
      <alignment horizontal="left"/>
    </xf>
    <xf numFmtId="9" fontId="36" fillId="0" borderId="44" xfId="19" applyNumberFormat="1" applyFont="1" applyFill="1" applyBorder="1" applyAlignment="1"/>
    <xf numFmtId="0" fontId="34" fillId="0" borderId="44" xfId="18" applyFont="1" applyBorder="1" applyAlignment="1">
      <alignment horizontal="left" vertical="center"/>
    </xf>
    <xf numFmtId="0" fontId="41" fillId="0" borderId="44" xfId="18" applyFont="1" applyBorder="1" applyAlignment="1">
      <alignment vertical="center"/>
    </xf>
    <xf numFmtId="9" fontId="41" fillId="0" borderId="44" xfId="19" applyNumberFormat="1" applyFont="1" applyFill="1" applyBorder="1" applyAlignment="1">
      <alignment vertical="center"/>
    </xf>
    <xf numFmtId="43" fontId="41" fillId="0" borderId="44" xfId="19" applyFont="1" applyFill="1" applyBorder="1" applyAlignment="1">
      <alignment vertical="center"/>
    </xf>
    <xf numFmtId="166" fontId="34" fillId="0" borderId="44" xfId="18" applyNumberFormat="1" applyFont="1" applyBorder="1" applyAlignment="1">
      <alignment vertical="center"/>
    </xf>
    <xf numFmtId="43" fontId="41" fillId="0" borderId="0" xfId="0" applyNumberFormat="1" applyFont="1" applyAlignment="1">
      <alignment vertical="center"/>
    </xf>
    <xf numFmtId="0" fontId="41" fillId="0" borderId="0" xfId="0" applyFont="1" applyAlignment="1">
      <alignment vertical="center"/>
    </xf>
  </cellXfs>
  <cellStyles count="21">
    <cellStyle name="Comma" xfId="13"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Comma 5" xfId="19" xr:uid="{16B7E2E8-25FD-4037-968B-6F447C74819F}"/>
    <cellStyle name="Comma 7" xfId="16" xr:uid="{94C12042-70AE-4E72-BDDE-AFACFF38F327}"/>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 6" xfId="15" xr:uid="{2AE08270-B27A-4BB3-B5E6-3538A31003D9}"/>
    <cellStyle name="Normal 7" xfId="14" xr:uid="{E425B708-A845-4080-A6D2-7081C1F24E2B}"/>
    <cellStyle name="Normal_OnlyRate Analyses(For Help)" xfId="18" xr:uid="{8FEDB5EA-873A-45AD-AC91-DCA086F134D8}"/>
    <cellStyle name="Normal_Rate Analysis - TATA HO  12-05-10" xfId="20" xr:uid="{01E8202B-56C4-47F9-8587-F4B9AB8ED886}"/>
    <cellStyle name="Percent" xfId="10" builtinId="5"/>
    <cellStyle name="Percent 2" xfId="5" xr:uid="{00000000-0005-0000-0000-00000C000000}"/>
    <cellStyle name="Percent 3" xfId="17" xr:uid="{1F30764E-2A3D-45B9-ADD2-6F3C8CFE25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C\Document\2005-09%20Plan%20Moyen%20Orient\Arabie%20Saoudite\Business%20Plans\2005-10-18%20TLSA%20Business%20Pl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54840;&#45224;&#49437;&#50976;\&#49892;&#54665;BM\YUKONG\PROPOSAL\SEOUL\PROPOS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1\CURRENT%20JOBS%202008-09\BILLS\ZERYAB\JOB%20AND%20PAYMENTS%20DETAI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nd-fileserver\electrical%20projects%202011\1215%20ENGRO%20POLYMER\Tender%20Document\Tender%20Document\Division-2%20BOQ\Electrical%20BOQ.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PC\Ittefaq%20Building%20Solutions\K-K%20Rice%20Mill%20(Drawing)\BOQ-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0000-000\B-WINDSR\WINDSR96\SPECS\VOLUM-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h\Prints\INCOMTAX%20BUILDING%20-%20LAHORE%20-%20%20GUJRANWAL\My%20Documents\KACHHI%20CANAL%20KC-4-FIRS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ERVER-PC\Documents%20and%20Settings\samer.elbizri\Local%20Settings\Temporary%20Internet%20Files\Content.Outlook\IGKVMQNL\FGOC-YANBU\REVISED%20BOQ%2013-01-09\MODIFIED%20%20BOQ\ELEC%20.BOQ%20(PRICED)-ExcludingOpt-R8(re-Bid).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Startup" Target="DATA/TEN/TALIBWAL.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SERVER-PC\Naveed's%20Document\Main%20Contractor's%20Claim\As%20Sana%20Builders,%20TCS%20Sukkur\IPCs\Shalimar%20Construction\Shalimar%20IPCs\Shalimar%20Const%20Sukkur%20Campus%20IPC%23%200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4\common\Riaz%20Bhatti\XYZ\skb\ten\CAMPU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J:\0000-000\B-WINDSR\WINDSR96\SPECS\K-DRYW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04\common\Riaz%20Bhatti\XYZ\786-G.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ssc-server\Documents%20and%20Settings\&#50724;%20&#44305;&#50896;\My%20Documents\My%20Documents\SKKIM\Work1999\SKC%20CDP\My%20Documents\CIVIL\&#53664;&#47785;&#44204;&#51201;\%232CDU&#49892;&#5466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04\common\Riaz%20Bhatti\XYZ\skb\ten\SFDC-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ATA\SANDA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ow-1\SHAHID%20(F)\data\DO%20BURJ%20SHOPING%20MALL%20FAISALABA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sc-server\hashir\VALUAT~1\APLMAR99.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sc-server\T\T218\QTY\STR21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nd26\g\Electrical%20Projects%202009\1135%20PRCS%20Tower%20Islamabad\Tender%20Doc\boq\PRC%20PRICED%20BOQ%20revised%2021-7-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2 Strat"/>
      <sheetName val="2.1-Legal"/>
      <sheetName val="0.1-Front P"/>
      <sheetName val="0.2-Assumpt°"/>
      <sheetName val="2.2.1 -CAPEX-04"/>
      <sheetName val="2.2.2-CAPEX-05"/>
      <sheetName val="2.2.3-CAPEX-08"/>
      <sheetName val="2.2.4-CAPEX-11"/>
      <sheetName val="1.1-CAPEX"/>
      <sheetName val="1.2-Prod Budget"/>
      <sheetName val="1.3-Acq Evol"/>
      <sheetName val="2.1-RES1"/>
      <sheetName val="2.2-Sum RES1"/>
      <sheetName val="2.3-Vol, GM"/>
      <sheetName val="2.4-Brand Volumes"/>
      <sheetName val="2.4b-Vol K"/>
      <sheetName val="2.4-TOTAL Income"/>
      <sheetName val="3.1-BSheet"/>
      <sheetName val="3.2-Capital"/>
      <sheetName val="3.3-WCR"/>
      <sheetName val="4.1-CFlow"/>
      <sheetName val="5.1.1-Mpwer Prod"/>
      <sheetName val="5.1.2-OrgC Prod"/>
      <sheetName val="5.2.1-Mpwr Mkg"/>
      <sheetName val="5.2.2-OrgC Mkg"/>
      <sheetName val="2.3.3-CFlow"/>
      <sheetName val="2.3.6-MC04"/>
      <sheetName val="2.3.8b-Org C-fill"/>
      <sheetName val="2.3.8c-Org C-blend"/>
      <sheetName val="5.3-Gen Exp"/>
      <sheetName val="6.1-TRI"/>
      <sheetName val="6.2-RO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ow r="1">
          <cell r="D1">
            <v>37365.383298842593</v>
          </cell>
          <cell r="M1" t="str">
            <v>MODELE TRI</v>
          </cell>
          <cell r="O1" t="str">
            <v>Delta TRI</v>
          </cell>
          <cell r="P1">
            <v>7.0323514710290899E-2</v>
          </cell>
          <cell r="R1">
            <v>6.9999999999999188E-2</v>
          </cell>
          <cell r="U1" t="str">
            <v>TLSA</v>
          </cell>
        </row>
        <row r="2">
          <cell r="E2" t="str">
            <v>Frais financiers deduct. impôt :</v>
          </cell>
          <cell r="F2" t="b">
            <v>1</v>
          </cell>
          <cell r="I2" t="str">
            <v>Taux de l'impôt :</v>
          </cell>
          <cell r="J2">
            <v>0.35830000000000001</v>
          </cell>
          <cell r="P2" t="str">
            <v>Financement initial par emprunt :</v>
          </cell>
          <cell r="Q2">
            <v>0.5</v>
          </cell>
          <cell r="S2" t="str">
            <v>Unité de mesure :</v>
          </cell>
          <cell r="T2" t="str">
            <v>T</v>
          </cell>
          <cell r="U2" t="str">
            <v>K/M :</v>
          </cell>
          <cell r="W2" t="str">
            <v>T</v>
          </cell>
        </row>
        <row r="3">
          <cell r="E3" t="str">
            <v>Pertes de changes deduct. imp :</v>
          </cell>
          <cell r="F3" t="b">
            <v>1</v>
          </cell>
          <cell r="I3" t="str">
            <v>Report fiscal (ans) :</v>
          </cell>
          <cell r="J3">
            <v>5</v>
          </cell>
          <cell r="L3" t="str">
            <v>Année de base :</v>
          </cell>
          <cell r="M3">
            <v>2005</v>
          </cell>
          <cell r="P3" t="str">
            <v>Financement local :</v>
          </cell>
          <cell r="Q3">
            <v>1</v>
          </cell>
          <cell r="S3" t="str">
            <v>Devise :</v>
          </cell>
          <cell r="T3" t="str">
            <v>USD</v>
          </cell>
          <cell r="U3" t="str">
            <v>K/M/G :</v>
          </cell>
          <cell r="V3" t="str">
            <v>K</v>
          </cell>
          <cell r="W3" t="str">
            <v>KUSD</v>
          </cell>
        </row>
        <row r="4">
          <cell r="E4" t="str">
            <v>Taux d'actualisation :</v>
          </cell>
          <cell r="F4">
            <v>0.11</v>
          </cell>
          <cell r="I4" t="str">
            <v>Durée de vie :</v>
          </cell>
          <cell r="J4">
            <v>15</v>
          </cell>
          <cell r="L4" t="str">
            <v>Démarrage :</v>
          </cell>
          <cell r="M4">
            <v>2006</v>
          </cell>
          <cell r="P4" t="str">
            <v>Rachat/reprise activité :</v>
          </cell>
          <cell r="Q4" t="b">
            <v>0</v>
          </cell>
          <cell r="U4" t="str">
            <v>Taux de change :</v>
          </cell>
          <cell r="W4" t="str">
            <v>€/USD</v>
          </cell>
        </row>
        <row r="5">
          <cell r="D5" t="str">
            <v>VAN intrinsèque :</v>
          </cell>
          <cell r="E5" t="str">
            <v>3361,9 KUSD</v>
          </cell>
          <cell r="H5">
            <v>2005</v>
          </cell>
          <cell r="I5">
            <v>2006</v>
          </cell>
          <cell r="J5">
            <v>2007</v>
          </cell>
          <cell r="K5">
            <v>2008</v>
          </cell>
          <cell r="L5">
            <v>2009</v>
          </cell>
          <cell r="M5">
            <v>2010</v>
          </cell>
          <cell r="N5">
            <v>2011</v>
          </cell>
          <cell r="O5">
            <v>2012</v>
          </cell>
          <cell r="P5">
            <v>2013</v>
          </cell>
          <cell r="Q5">
            <v>2014</v>
          </cell>
          <cell r="R5">
            <v>2015</v>
          </cell>
          <cell r="S5">
            <v>2016</v>
          </cell>
          <cell r="T5">
            <v>2017</v>
          </cell>
          <cell r="U5">
            <v>2018</v>
          </cell>
          <cell r="V5">
            <v>2019</v>
          </cell>
          <cell r="W5">
            <v>2020</v>
          </cell>
        </row>
        <row r="6">
          <cell r="D6" t="str">
            <v>Payback: 11 ans</v>
          </cell>
          <cell r="G6" t="str">
            <v>TRI : 14,0%</v>
          </cell>
          <cell r="H6">
            <v>0</v>
          </cell>
          <cell r="I6">
            <v>1</v>
          </cell>
          <cell r="J6">
            <v>2</v>
          </cell>
          <cell r="K6">
            <v>3</v>
          </cell>
          <cell r="L6">
            <v>4</v>
          </cell>
          <cell r="M6">
            <v>5</v>
          </cell>
          <cell r="N6">
            <v>6</v>
          </cell>
          <cell r="O6">
            <v>7</v>
          </cell>
          <cell r="P6">
            <v>8</v>
          </cell>
          <cell r="Q6">
            <v>9</v>
          </cell>
          <cell r="R6">
            <v>10</v>
          </cell>
          <cell r="S6">
            <v>11</v>
          </cell>
          <cell r="T6">
            <v>12</v>
          </cell>
          <cell r="U6">
            <v>13</v>
          </cell>
          <cell r="V6">
            <v>14</v>
          </cell>
          <cell r="W6">
            <v>15</v>
          </cell>
        </row>
        <row r="7">
          <cell r="B7" t="str">
            <v>I - DONNEES GENERALES</v>
          </cell>
          <cell r="W7" t="str">
            <v/>
          </cell>
        </row>
        <row r="8">
          <cell r="C8" t="str">
            <v>Profil d'inflation</v>
          </cell>
          <cell r="H8">
            <v>0.01</v>
          </cell>
          <cell r="I8">
            <v>0.01</v>
          </cell>
          <cell r="J8">
            <v>0.01</v>
          </cell>
          <cell r="K8">
            <v>0.01</v>
          </cell>
          <cell r="L8">
            <v>0.01</v>
          </cell>
          <cell r="M8">
            <v>0.01</v>
          </cell>
          <cell r="N8">
            <v>0.01</v>
          </cell>
          <cell r="O8">
            <v>0.01</v>
          </cell>
          <cell r="P8">
            <v>0.01</v>
          </cell>
          <cell r="Q8">
            <v>0.01</v>
          </cell>
          <cell r="R8">
            <v>0.01</v>
          </cell>
          <cell r="S8">
            <v>0.01</v>
          </cell>
          <cell r="T8">
            <v>0.01</v>
          </cell>
          <cell r="U8">
            <v>0.01</v>
          </cell>
          <cell r="V8">
            <v>0.01</v>
          </cell>
          <cell r="W8">
            <v>0.01</v>
          </cell>
        </row>
        <row r="9">
          <cell r="C9" t="str">
            <v>Indice</v>
          </cell>
          <cell r="H9">
            <v>1</v>
          </cell>
          <cell r="I9">
            <v>1.01</v>
          </cell>
          <cell r="J9">
            <v>1.0201</v>
          </cell>
          <cell r="K9">
            <v>1.0303009999999999</v>
          </cell>
          <cell r="L9">
            <v>1.04060401</v>
          </cell>
          <cell r="M9">
            <v>1.0510100500999999</v>
          </cell>
          <cell r="N9">
            <v>1.0615201506009999</v>
          </cell>
          <cell r="O9">
            <v>1.0721353521070098</v>
          </cell>
          <cell r="P9">
            <v>1.08285670562808</v>
          </cell>
          <cell r="Q9">
            <v>1.0936852726843609</v>
          </cell>
          <cell r="R9">
            <v>1.1046221254112045</v>
          </cell>
          <cell r="S9">
            <v>1.1156683466653166</v>
          </cell>
          <cell r="T9">
            <v>1.1268250301319698</v>
          </cell>
          <cell r="U9">
            <v>1.1380932804332895</v>
          </cell>
          <cell r="V9">
            <v>1.1494742132376223</v>
          </cell>
          <cell r="W9">
            <v>1.1609689553699987</v>
          </cell>
        </row>
        <row r="10">
          <cell r="C10" t="str">
            <v>Taux des frais financiers</v>
          </cell>
          <cell r="H10">
            <v>2.5000000000000001E-2</v>
          </cell>
          <cell r="I10">
            <v>2.5000000000000001E-2</v>
          </cell>
          <cell r="J10">
            <v>2.5000000000000001E-2</v>
          </cell>
          <cell r="K10">
            <v>2.5000000000000001E-2</v>
          </cell>
          <cell r="L10">
            <v>2.5000000000000001E-2</v>
          </cell>
          <cell r="M10">
            <v>2.5000000000000001E-2</v>
          </cell>
          <cell r="N10">
            <v>2.5000000000000001E-2</v>
          </cell>
          <cell r="O10">
            <v>2.5000000000000001E-2</v>
          </cell>
          <cell r="P10">
            <v>2.5000000000000001E-2</v>
          </cell>
          <cell r="Q10">
            <v>2.5000000000000001E-2</v>
          </cell>
          <cell r="R10">
            <v>2.5000000000000001E-2</v>
          </cell>
          <cell r="S10">
            <v>2.5000000000000001E-2</v>
          </cell>
          <cell r="T10">
            <v>2.5000000000000001E-2</v>
          </cell>
          <cell r="U10">
            <v>2.5000000000000001E-2</v>
          </cell>
          <cell r="V10">
            <v>2.5000000000000001E-2</v>
          </cell>
          <cell r="W10">
            <v>2.5000000000000001E-2</v>
          </cell>
        </row>
        <row r="11">
          <cell r="B11" t="str">
            <v>II - DONNEES RELATIVES AU PROJET</v>
          </cell>
          <cell r="I11" t="str">
            <v>Monnaie constante</v>
          </cell>
        </row>
        <row r="12">
          <cell r="B12" t="str">
            <v>A - EXPLOITATION :</v>
          </cell>
        </row>
        <row r="13">
          <cell r="D13" t="str">
            <v>Volumes</v>
          </cell>
          <cell r="G13" t="str">
            <v>T</v>
          </cell>
          <cell r="I13">
            <v>4500</v>
          </cell>
          <cell r="J13">
            <v>7012.5</v>
          </cell>
          <cell r="K13">
            <v>14693.125</v>
          </cell>
          <cell r="L13">
            <v>18508.53125</v>
          </cell>
          <cell r="M13">
            <v>22320.53</v>
          </cell>
          <cell r="N13">
            <v>25785.365600000001</v>
          </cell>
          <cell r="O13">
            <v>28911.707911999998</v>
          </cell>
          <cell r="P13">
            <v>31325.776070240005</v>
          </cell>
          <cell r="Q13">
            <v>33975.708991644802</v>
          </cell>
          <cell r="R13">
            <v>36884.98231147771</v>
          </cell>
          <cell r="S13">
            <v>38518.957602957256</v>
          </cell>
          <cell r="T13">
            <v>40232.426182528907</v>
          </cell>
          <cell r="U13">
            <v>41060.820114464936</v>
          </cell>
          <cell r="V13">
            <v>41922.764097071369</v>
          </cell>
          <cell r="W13">
            <v>42819.782250649929</v>
          </cell>
        </row>
        <row r="14">
          <cell r="D14" t="str">
            <v>Marges</v>
          </cell>
          <cell r="G14" t="str">
            <v>USD/T</v>
          </cell>
          <cell r="I14">
            <v>365.59999999999997</v>
          </cell>
          <cell r="J14">
            <v>365.59999999999991</v>
          </cell>
          <cell r="K14">
            <v>279.49714577395889</v>
          </cell>
          <cell r="L14">
            <v>288.26537086782611</v>
          </cell>
          <cell r="M14">
            <v>294.0080885176115</v>
          </cell>
          <cell r="N14">
            <v>302.84406233898807</v>
          </cell>
          <cell r="O14">
            <v>308.91692554893979</v>
          </cell>
          <cell r="P14">
            <v>312.61371234337162</v>
          </cell>
          <cell r="Q14">
            <v>316.1149601447076</v>
          </cell>
          <cell r="R14">
            <v>319.42480909297751</v>
          </cell>
          <cell r="S14">
            <v>320.80412209444535</v>
          </cell>
          <cell r="T14">
            <v>322.14608736902022</v>
          </cell>
          <cell r="U14">
            <v>322.45723144411221</v>
          </cell>
          <cell r="V14">
            <v>322.77927844798324</v>
          </cell>
          <cell r="W14">
            <v>323.11210836141549</v>
          </cell>
        </row>
        <row r="15">
          <cell r="D15" t="str">
            <v>Coûts variables</v>
          </cell>
          <cell r="G15" t="str">
            <v>USD/T</v>
          </cell>
          <cell r="I15">
            <v>103.42666666666666</v>
          </cell>
          <cell r="J15">
            <v>104.36054571822928</v>
          </cell>
          <cell r="K15">
            <v>77.090672799571138</v>
          </cell>
          <cell r="L15">
            <v>61.127620067115778</v>
          </cell>
          <cell r="M15">
            <v>55.161679136871506</v>
          </cell>
          <cell r="N15">
            <v>47.528499752490212</v>
          </cell>
          <cell r="O15">
            <v>42.641825753131727</v>
          </cell>
          <cell r="P15">
            <v>41.985622935238837</v>
          </cell>
          <cell r="Q15">
            <v>39.253036483858068</v>
          </cell>
          <cell r="R15">
            <v>36.725797986885681</v>
          </cell>
          <cell r="S15">
            <v>35.811225117928487</v>
          </cell>
          <cell r="T15">
            <v>34.928297878517697</v>
          </cell>
          <cell r="U15">
            <v>34.890415401736909</v>
          </cell>
          <cell r="V15">
            <v>34.844966930971104</v>
          </cell>
          <cell r="W15">
            <v>34.791847413259504</v>
          </cell>
        </row>
        <row r="16">
          <cell r="D16" t="str">
            <v>Coûts fixes</v>
          </cell>
          <cell r="G16" t="str">
            <v>KUSD</v>
          </cell>
          <cell r="I16">
            <v>1721.5437154666663</v>
          </cell>
          <cell r="J16">
            <v>1761.197860930667</v>
          </cell>
          <cell r="K16">
            <v>2320.7033881585867</v>
          </cell>
          <cell r="L16">
            <v>2502.0564894083445</v>
          </cell>
          <cell r="M16">
            <v>2688.4640044965954</v>
          </cell>
          <cell r="N16">
            <v>3144.3645957566127</v>
          </cell>
          <cell r="O16">
            <v>3313.4786918105337</v>
          </cell>
          <cell r="P16">
            <v>3293.1745681407419</v>
          </cell>
          <cell r="Q16">
            <v>3533.5349482113943</v>
          </cell>
          <cell r="R16">
            <v>3572.4166746241513</v>
          </cell>
          <cell r="S16">
            <v>3671.433195871517</v>
          </cell>
          <cell r="T16">
            <v>3774.0442568491139</v>
          </cell>
          <cell r="U16">
            <v>3861.0009336743638</v>
          </cell>
          <cell r="V16">
            <v>3950.7549994008905</v>
          </cell>
          <cell r="W16">
            <v>4043.4010289421767</v>
          </cell>
        </row>
        <row r="17">
          <cell r="D17" t="str">
            <v>Revenus fixes</v>
          </cell>
          <cell r="G17" t="str">
            <v>KUSD</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row>
        <row r="18">
          <cell r="D18" t="str">
            <v>EBE monnaie constante</v>
          </cell>
          <cell r="G18" t="str">
            <v>KUSD</v>
          </cell>
          <cell r="I18">
            <v>-541.76371546666655</v>
          </cell>
          <cell r="J18">
            <v>70.743812220249538</v>
          </cell>
          <cell r="K18">
            <v>653.28022006321453</v>
          </cell>
          <cell r="L18">
            <v>1701.9296693413153</v>
          </cell>
          <cell r="M18">
            <v>2642.7144414784934</v>
          </cell>
          <cell r="N18">
            <v>3439.0405289059167</v>
          </cell>
          <cell r="O18">
            <v>4384.9892177245183</v>
          </cell>
          <cell r="P18">
            <v>5184.460358975316</v>
          </cell>
          <cell r="Q18">
            <v>5873.045200956607</v>
          </cell>
          <cell r="R18">
            <v>6854.9313494962844</v>
          </cell>
          <cell r="S18">
            <v>7306.196119910901</v>
          </cell>
          <cell r="T18">
            <v>7781.4242571366558</v>
          </cell>
          <cell r="U18">
            <v>7946.728370731038</v>
          </cell>
          <cell r="V18">
            <v>8120.2472177794689</v>
          </cell>
          <cell r="W18">
            <v>8302.4097633084293</v>
          </cell>
        </row>
        <row r="19">
          <cell r="D19" t="str">
            <v>Eléments court terme du bilan</v>
          </cell>
          <cell r="H19" t="str">
            <v/>
          </cell>
          <cell r="K19">
            <v>12</v>
          </cell>
          <cell r="L19" t="str">
            <v>BFR :</v>
          </cell>
          <cell r="M19">
            <v>352.25291666666669</v>
          </cell>
          <cell r="N19" t="str">
            <v>USD/T vendu</v>
          </cell>
          <cell r="R19" t="str">
            <v>Valeur stock :</v>
          </cell>
          <cell r="S19">
            <v>127.7376388888889</v>
          </cell>
          <cell r="T19" t="str">
            <v>USD/T vendu</v>
          </cell>
        </row>
        <row r="20">
          <cell r="B20" t="str">
            <v>B - PAS UTILISE :</v>
          </cell>
          <cell r="K20">
            <v>0</v>
          </cell>
          <cell r="L20">
            <v>22.371135525018673</v>
          </cell>
          <cell r="M20">
            <v>0</v>
          </cell>
          <cell r="N20">
            <v>0</v>
          </cell>
          <cell r="O20" t="str">
            <v>K€</v>
          </cell>
          <cell r="Q20">
            <v>0</v>
          </cell>
          <cell r="R20">
            <v>0</v>
          </cell>
          <cell r="S20">
            <v>0</v>
          </cell>
          <cell r="U20" t="str">
            <v/>
          </cell>
          <cell r="V20">
            <v>0</v>
          </cell>
          <cell r="W20">
            <v>0</v>
          </cell>
        </row>
        <row r="21">
          <cell r="B21" t="str">
            <v>C - IMMOs et AMORTs</v>
          </cell>
          <cell r="G21" t="str">
            <v>période</v>
          </cell>
          <cell r="H21" t="str">
            <v>KUSD</v>
          </cell>
          <cell r="N21" t="str">
            <v/>
          </cell>
          <cell r="P21" t="str">
            <v>Montant</v>
          </cell>
        </row>
        <row r="22">
          <cell r="C22" t="str">
            <v>Investissements initiales :</v>
          </cell>
          <cell r="G22" t="str">
            <v>amort</v>
          </cell>
          <cell r="H22">
            <v>2005</v>
          </cell>
          <cell r="I22">
            <v>2006</v>
          </cell>
          <cell r="J22">
            <v>2007</v>
          </cell>
          <cell r="K22">
            <v>2008</v>
          </cell>
          <cell r="N22" t="str">
            <v/>
          </cell>
          <cell r="P22" t="str">
            <v>Net 2002</v>
          </cell>
        </row>
        <row r="23">
          <cell r="D23" t="str">
            <v>Immos corps/incorps</v>
          </cell>
          <cell r="F23">
            <v>15</v>
          </cell>
          <cell r="G23" t="str">
            <v>ans</v>
          </cell>
          <cell r="H23">
            <v>0</v>
          </cell>
          <cell r="I23">
            <v>1881.56</v>
          </cell>
          <cell r="J23">
            <v>4771.0879999999997</v>
          </cell>
          <cell r="K23">
            <v>160</v>
          </cell>
          <cell r="L23">
            <v>0</v>
          </cell>
          <cell r="M23">
            <v>0</v>
          </cell>
          <cell r="N23">
            <v>0</v>
          </cell>
          <cell r="P23">
            <v>0</v>
          </cell>
          <cell r="Q23">
            <v>0</v>
          </cell>
        </row>
        <row r="24">
          <cell r="D24" t="str">
            <v>Autres Immos corps/incorps</v>
          </cell>
          <cell r="F24">
            <v>5</v>
          </cell>
          <cell r="G24" t="str">
            <v>ans</v>
          </cell>
          <cell r="H24">
            <v>0</v>
          </cell>
          <cell r="I24">
            <v>569.86400000000003</v>
          </cell>
          <cell r="J24">
            <v>255.755</v>
          </cell>
          <cell r="K24">
            <v>109.8</v>
          </cell>
          <cell r="P24">
            <v>0</v>
          </cell>
          <cell r="Q24" t="str">
            <v>Sauf cas de cession,ne rien mettre dans le cadre N23-N25</v>
          </cell>
        </row>
        <row r="25">
          <cell r="D25" t="str">
            <v/>
          </cell>
          <cell r="F25">
            <v>0</v>
          </cell>
          <cell r="G25" t="str">
            <v>ans</v>
          </cell>
          <cell r="L25">
            <v>0</v>
          </cell>
          <cell r="M25">
            <v>0</v>
          </cell>
          <cell r="N25">
            <v>0</v>
          </cell>
          <cell r="P25">
            <v>0</v>
          </cell>
        </row>
        <row r="26">
          <cell r="D26" t="str">
            <v>Terrains</v>
          </cell>
          <cell r="L26">
            <v>0</v>
          </cell>
          <cell r="M26">
            <v>0</v>
          </cell>
          <cell r="N26">
            <v>0</v>
          </cell>
          <cell r="P26">
            <v>0</v>
          </cell>
        </row>
        <row r="27">
          <cell r="D27" t="str">
            <v/>
          </cell>
          <cell r="F27">
            <v>0</v>
          </cell>
          <cell r="G27" t="str">
            <v>ans</v>
          </cell>
          <cell r="H27">
            <v>0</v>
          </cell>
          <cell r="P27">
            <v>0</v>
          </cell>
          <cell r="T27" t="str">
            <v/>
          </cell>
          <cell r="U27" t="b">
            <v>0</v>
          </cell>
        </row>
        <row r="28">
          <cell r="C28" t="str">
            <v>Investissements :</v>
          </cell>
        </row>
        <row r="29">
          <cell r="D29" t="str">
            <v>Maint. en état - désinvest.</v>
          </cell>
          <cell r="F29">
            <v>15</v>
          </cell>
          <cell r="G29" t="str">
            <v>ans</v>
          </cell>
          <cell r="L29">
            <v>160</v>
          </cell>
          <cell r="M29">
            <v>110</v>
          </cell>
          <cell r="N29">
            <v>110</v>
          </cell>
          <cell r="O29">
            <v>110</v>
          </cell>
          <cell r="P29">
            <v>110</v>
          </cell>
          <cell r="Q29">
            <v>110</v>
          </cell>
          <cell r="R29">
            <v>110</v>
          </cell>
          <cell r="S29">
            <v>110</v>
          </cell>
          <cell r="T29">
            <v>710</v>
          </cell>
          <cell r="U29">
            <v>110</v>
          </cell>
          <cell r="V29">
            <v>110</v>
          </cell>
          <cell r="W29">
            <v>110</v>
          </cell>
        </row>
        <row r="30">
          <cell r="D30" t="str">
            <v>Maint. en état - désinvest.</v>
          </cell>
          <cell r="F30">
            <v>5</v>
          </cell>
          <cell r="G30" t="str">
            <v>ans</v>
          </cell>
          <cell r="L30">
            <v>0</v>
          </cell>
          <cell r="M30">
            <v>0</v>
          </cell>
          <cell r="N30">
            <v>661.16399999999999</v>
          </cell>
          <cell r="O30">
            <v>255.755</v>
          </cell>
          <cell r="P30">
            <v>114.7</v>
          </cell>
          <cell r="Q30">
            <v>0</v>
          </cell>
          <cell r="R30">
            <v>0</v>
          </cell>
          <cell r="S30">
            <v>677.66399999999999</v>
          </cell>
          <cell r="T30">
            <v>255.755</v>
          </cell>
          <cell r="U30">
            <v>114.7</v>
          </cell>
          <cell r="V30">
            <v>0</v>
          </cell>
          <cell r="W30">
            <v>0</v>
          </cell>
        </row>
        <row r="31">
          <cell r="D31" t="str">
            <v>Maint. en état - désinvest.</v>
          </cell>
          <cell r="F31">
            <v>0</v>
          </cell>
          <cell r="G31" t="str">
            <v>ans</v>
          </cell>
        </row>
        <row r="32">
          <cell r="C32" t="str">
            <v>Investissements totaux</v>
          </cell>
          <cell r="H32">
            <v>0</v>
          </cell>
          <cell r="I32">
            <v>-2451.424</v>
          </cell>
          <cell r="J32">
            <v>-5026.8429999999998</v>
          </cell>
          <cell r="K32">
            <v>-269.8</v>
          </cell>
          <cell r="L32">
            <v>-160</v>
          </cell>
          <cell r="M32">
            <v>-110</v>
          </cell>
          <cell r="N32">
            <v>-771.16399999999999</v>
          </cell>
          <cell r="O32">
            <v>-365.755</v>
          </cell>
          <cell r="P32">
            <v>-224.7</v>
          </cell>
          <cell r="Q32">
            <v>-110</v>
          </cell>
          <cell r="R32">
            <v>-110</v>
          </cell>
          <cell r="S32">
            <v>-787.66399999999999</v>
          </cell>
          <cell r="T32">
            <v>-965.755</v>
          </cell>
          <cell r="U32">
            <v>-224.7</v>
          </cell>
          <cell r="V32">
            <v>-110</v>
          </cell>
          <cell r="W32">
            <v>-110</v>
          </cell>
        </row>
        <row r="33">
          <cell r="C33" t="str">
            <v>Investissements totaux</v>
          </cell>
          <cell r="F33" t="str">
            <v>inflatés</v>
          </cell>
          <cell r="H33">
            <v>0</v>
          </cell>
          <cell r="I33">
            <v>-2475.93824</v>
          </cell>
          <cell r="J33">
            <v>-5127.8825442999996</v>
          </cell>
          <cell r="K33">
            <v>-277.97520980000002</v>
          </cell>
          <cell r="L33">
            <v>-166.4966416</v>
          </cell>
          <cell r="M33">
            <v>-115.61110551099999</v>
          </cell>
          <cell r="N33">
            <v>-818.6061254180695</v>
          </cell>
          <cell r="O33">
            <v>-392.13886570989939</v>
          </cell>
          <cell r="P33">
            <v>-243.31790175462956</v>
          </cell>
          <cell r="Q33">
            <v>-120.30537999527969</v>
          </cell>
          <cell r="R33">
            <v>-121.50843379523249</v>
          </cell>
          <cell r="S33">
            <v>-878.77179260778985</v>
          </cell>
          <cell r="T33">
            <v>-1088.2369069751005</v>
          </cell>
          <cell r="U33">
            <v>-255.72956011336015</v>
          </cell>
          <cell r="V33">
            <v>-126.44216345613846</v>
          </cell>
          <cell r="W33">
            <v>-127.70658509069986</v>
          </cell>
        </row>
        <row r="34">
          <cell r="C34" t="str">
            <v>Investissements cumulés</v>
          </cell>
          <cell r="F34" t="str">
            <v>inflatés</v>
          </cell>
          <cell r="H34">
            <v>0</v>
          </cell>
          <cell r="I34">
            <v>-2475.93824</v>
          </cell>
          <cell r="J34">
            <v>-7603.8207843</v>
          </cell>
          <cell r="K34">
            <v>-7881.7959940999999</v>
          </cell>
          <cell r="L34">
            <v>-8048.2926356999997</v>
          </cell>
          <cell r="M34">
            <v>-8163.9037412109992</v>
          </cell>
          <cell r="N34">
            <v>-8982.5098666290687</v>
          </cell>
          <cell r="O34">
            <v>-9374.6487323389683</v>
          </cell>
          <cell r="P34">
            <v>-9617.9666340935983</v>
          </cell>
          <cell r="Q34">
            <v>-9738.2720140888778</v>
          </cell>
          <cell r="R34">
            <v>-9859.7804478841099</v>
          </cell>
          <cell r="S34">
            <v>-10738.552240491899</v>
          </cell>
          <cell r="T34">
            <v>-11826.789147467</v>
          </cell>
          <cell r="U34">
            <v>-12082.518707580361</v>
          </cell>
          <cell r="V34">
            <v>-12208.960871036499</v>
          </cell>
          <cell r="W34">
            <v>-12336.667456127199</v>
          </cell>
        </row>
        <row r="35">
          <cell r="D35" t="str">
            <v/>
          </cell>
          <cell r="F35" t="str">
            <v>inflaté</v>
          </cell>
          <cell r="H35">
            <v>0</v>
          </cell>
        </row>
        <row r="36">
          <cell r="C36" t="str">
            <v>Amortissements (investissements inflatés)</v>
          </cell>
          <cell r="H36" t="str">
            <v/>
          </cell>
          <cell r="J36" t="str">
            <v/>
          </cell>
        </row>
        <row r="37">
          <cell r="D37" t="str">
            <v>Immos corps/incorps</v>
          </cell>
          <cell r="F37">
            <v>15</v>
          </cell>
          <cell r="H37">
            <v>0</v>
          </cell>
          <cell r="I37">
            <v>0</v>
          </cell>
          <cell r="J37">
            <v>-125.43733333333333</v>
          </cell>
          <cell r="K37">
            <v>-443.5098666666666</v>
          </cell>
          <cell r="L37">
            <v>-454.17653333333328</v>
          </cell>
          <cell r="M37">
            <v>-454.17653333333328</v>
          </cell>
          <cell r="N37">
            <v>-454.17653333333328</v>
          </cell>
          <cell r="O37">
            <v>-454.17653333333328</v>
          </cell>
          <cell r="P37">
            <v>-454.17653333333328</v>
          </cell>
          <cell r="Q37">
            <v>-454.17653333333328</v>
          </cell>
          <cell r="R37">
            <v>-454.17653333333328</v>
          </cell>
          <cell r="S37">
            <v>-454.17653333333328</v>
          </cell>
          <cell r="T37">
            <v>-454.17653333333328</v>
          </cell>
          <cell r="U37">
            <v>-454.17653333333328</v>
          </cell>
          <cell r="V37">
            <v>-454.17653333333328</v>
          </cell>
          <cell r="W37">
            <v>-454.17653333333328</v>
          </cell>
        </row>
        <row r="38">
          <cell r="D38" t="str">
            <v>Autres Immos corps/incorps</v>
          </cell>
          <cell r="F38">
            <v>5</v>
          </cell>
          <cell r="H38">
            <v>0</v>
          </cell>
          <cell r="I38">
            <v>0</v>
          </cell>
          <cell r="J38">
            <v>-113.97280000000001</v>
          </cell>
          <cell r="K38">
            <v>-165.12380000000002</v>
          </cell>
          <cell r="L38">
            <v>-187.0838</v>
          </cell>
          <cell r="M38">
            <v>-187.0838</v>
          </cell>
          <cell r="N38">
            <v>-187.0838</v>
          </cell>
          <cell r="O38">
            <v>-73.111000000000004</v>
          </cell>
          <cell r="P38">
            <v>-21.96</v>
          </cell>
          <cell r="Q38">
            <v>0</v>
          </cell>
          <cell r="R38">
            <v>0</v>
          </cell>
          <cell r="S38">
            <v>0</v>
          </cell>
          <cell r="T38">
            <v>0</v>
          </cell>
          <cell r="U38">
            <v>0</v>
          </cell>
          <cell r="V38">
            <v>0</v>
          </cell>
          <cell r="W38">
            <v>0</v>
          </cell>
        </row>
        <row r="39">
          <cell r="D39" t="str">
            <v/>
          </cell>
          <cell r="F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row>
        <row r="40">
          <cell r="D40" t="str">
            <v>Terrains</v>
          </cell>
          <cell r="F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row>
        <row r="41">
          <cell r="D41" t="str">
            <v>Maint. en état - désinvest.</v>
          </cell>
          <cell r="F41">
            <v>15</v>
          </cell>
          <cell r="I41">
            <v>0</v>
          </cell>
          <cell r="J41">
            <v>0</v>
          </cell>
          <cell r="K41">
            <v>0</v>
          </cell>
          <cell r="L41">
            <v>0</v>
          </cell>
          <cell r="M41">
            <v>-11.099776106666667</v>
          </cell>
          <cell r="N41">
            <v>-18.807183140733333</v>
          </cell>
          <cell r="O41">
            <v>-26.591664245140667</v>
          </cell>
          <cell r="P41">
            <v>-34.45399016059207</v>
          </cell>
          <cell r="Q41">
            <v>-42.394939335197996</v>
          </cell>
          <cell r="R41">
            <v>-50.415298001549978</v>
          </cell>
          <cell r="S41">
            <v>-58.515860254565474</v>
          </cell>
          <cell r="T41">
            <v>-66.697428130111135</v>
          </cell>
          <cell r="U41">
            <v>-120.03381288969103</v>
          </cell>
          <cell r="V41">
            <v>-128.37983027953516</v>
          </cell>
          <cell r="W41">
            <v>-136.80930784327771</v>
          </cell>
        </row>
        <row r="42">
          <cell r="D42" t="str">
            <v>Maint. en état - désinvest.</v>
          </cell>
          <cell r="F42">
            <v>5</v>
          </cell>
          <cell r="I42">
            <v>0</v>
          </cell>
          <cell r="J42">
            <v>0</v>
          </cell>
          <cell r="K42">
            <v>0</v>
          </cell>
          <cell r="L42">
            <v>0</v>
          </cell>
          <cell r="M42">
            <v>0</v>
          </cell>
          <cell r="N42">
            <v>0</v>
          </cell>
          <cell r="O42">
            <v>-140.3677817703919</v>
          </cell>
          <cell r="P42">
            <v>-195.20857716601753</v>
          </cell>
          <cell r="Q42">
            <v>-220.04930999312569</v>
          </cell>
          <cell r="R42">
            <v>-220.04930999312569</v>
          </cell>
          <cell r="S42">
            <v>-220.04930999312569</v>
          </cell>
          <cell r="T42">
            <v>-230.89118311765483</v>
          </cell>
          <cell r="U42">
            <v>-233.68861483830952</v>
          </cell>
          <cell r="V42">
            <v>-234.95574186434101</v>
          </cell>
          <cell r="W42">
            <v>-234.95574186434101</v>
          </cell>
        </row>
        <row r="43">
          <cell r="D43" t="str">
            <v>Maint. en état - désinvest.</v>
          </cell>
          <cell r="F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row>
        <row r="44">
          <cell r="C44" t="str">
            <v>Amortissements totaux</v>
          </cell>
          <cell r="H44">
            <v>0</v>
          </cell>
          <cell r="I44">
            <v>0</v>
          </cell>
          <cell r="J44">
            <v>-239.41013333333333</v>
          </cell>
          <cell r="K44">
            <v>-608.63366666666661</v>
          </cell>
          <cell r="L44">
            <v>-641.26033333333328</v>
          </cell>
          <cell r="M44">
            <v>-652.36010943999997</v>
          </cell>
          <cell r="N44">
            <v>-660.06751647406657</v>
          </cell>
          <cell r="O44">
            <v>-694.24697934886581</v>
          </cell>
          <cell r="P44">
            <v>-705.79910065994284</v>
          </cell>
          <cell r="Q44">
            <v>-716.6207826616569</v>
          </cell>
          <cell r="R44">
            <v>-724.64114132800887</v>
          </cell>
          <cell r="S44">
            <v>-732.74170358102447</v>
          </cell>
          <cell r="T44">
            <v>-751.76514458109921</v>
          </cell>
          <cell r="U44">
            <v>-807.89896106133381</v>
          </cell>
          <cell r="V44">
            <v>-817.51210547720939</v>
          </cell>
          <cell r="W44">
            <v>-825.94158304095197</v>
          </cell>
        </row>
        <row r="45">
          <cell r="C45" t="str">
            <v>Amortissements cumulés actifs corporels</v>
          </cell>
          <cell r="H45">
            <v>0</v>
          </cell>
          <cell r="I45">
            <v>0</v>
          </cell>
          <cell r="J45">
            <v>-239.41013333333333</v>
          </cell>
          <cell r="K45">
            <v>-848.04379999999992</v>
          </cell>
          <cell r="L45">
            <v>-1489.3041333333331</v>
          </cell>
          <cell r="M45">
            <v>-2141.6642427733332</v>
          </cell>
          <cell r="N45">
            <v>-2801.7317592473996</v>
          </cell>
          <cell r="O45">
            <v>-3495.9787385962654</v>
          </cell>
          <cell r="P45">
            <v>-4201.7778392562086</v>
          </cell>
          <cell r="Q45">
            <v>-4918.398621917866</v>
          </cell>
          <cell r="R45">
            <v>-5643.0397632458753</v>
          </cell>
          <cell r="S45">
            <v>-6375.7814668269002</v>
          </cell>
          <cell r="T45">
            <v>-7127.5466114079991</v>
          </cell>
          <cell r="U45">
            <v>-7935.4455724693325</v>
          </cell>
          <cell r="V45">
            <v>-8752.9576779465424</v>
          </cell>
          <cell r="W45">
            <v>-9578.8992609874949</v>
          </cell>
        </row>
        <row r="46">
          <cell r="D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row>
        <row r="47">
          <cell r="C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row>
        <row r="48">
          <cell r="B48" t="str">
            <v>D - VALEUR RESIDUELLE :</v>
          </cell>
          <cell r="H48" t="str">
            <v xml:space="preserve"> Valeur de référence :</v>
          </cell>
          <cell r="L48" t="str">
            <v/>
          </cell>
          <cell r="O48" t="str">
            <v>Val. rés. en % de la</v>
          </cell>
          <cell r="S48" t="str">
            <v>Valeur</v>
          </cell>
          <cell r="V48" t="str">
            <v>Valeur résiduelle:</v>
          </cell>
        </row>
        <row r="49">
          <cell r="H49" t="str">
            <v>'inflaté' ou 'comptable'</v>
          </cell>
          <cell r="L49" t="str">
            <v/>
          </cell>
          <cell r="O49" t="str">
            <v>valeur de référence:</v>
          </cell>
          <cell r="S49" t="str">
            <v>résiduelle:</v>
          </cell>
          <cell r="V49" t="str">
            <v>en monnaie const:</v>
          </cell>
        </row>
        <row r="50">
          <cell r="D50" t="str">
            <v>Actifs</v>
          </cell>
          <cell r="H50" t="str">
            <v>comptable</v>
          </cell>
          <cell r="O50">
            <v>1</v>
          </cell>
          <cell r="S50">
            <v>2757.7681951397044</v>
          </cell>
          <cell r="T50" t="str">
            <v>KUSD</v>
          </cell>
          <cell r="V50">
            <v>2375.4021865819909</v>
          </cell>
        </row>
        <row r="51">
          <cell r="D51" t="str">
            <v>Terrains</v>
          </cell>
          <cell r="H51" t="str">
            <v>inflatée</v>
          </cell>
          <cell r="O51">
            <v>1</v>
          </cell>
          <cell r="S51">
            <v>0</v>
          </cell>
          <cell r="T51" t="str">
            <v>KUSD</v>
          </cell>
          <cell r="V51">
            <v>0</v>
          </cell>
        </row>
        <row r="52">
          <cell r="D52">
            <v>0</v>
          </cell>
          <cell r="H52" t="str">
            <v/>
          </cell>
          <cell r="L52">
            <v>0</v>
          </cell>
          <cell r="M52" t="str">
            <v/>
          </cell>
          <cell r="O52">
            <v>0</v>
          </cell>
          <cell r="S52">
            <v>0</v>
          </cell>
          <cell r="T52" t="str">
            <v>KUSD</v>
          </cell>
          <cell r="U52" t="str">
            <v/>
          </cell>
          <cell r="V52">
            <v>0</v>
          </cell>
        </row>
        <row r="53">
          <cell r="D53" t="str">
            <v>Besoin en Fonds de Roulement</v>
          </cell>
          <cell r="H53" t="str">
            <v>comptable</v>
          </cell>
          <cell r="O53">
            <v>1</v>
          </cell>
          <cell r="S53">
            <v>17511.351233862795</v>
          </cell>
          <cell r="T53" t="str">
            <v>KUSD</v>
          </cell>
          <cell r="U53" t="str">
            <v/>
          </cell>
          <cell r="V53">
            <v>15083.393188823004</v>
          </cell>
        </row>
        <row r="56">
          <cell r="B56" t="str">
            <v>III - PROJECTION des COMPTES en monnaie courante</v>
          </cell>
          <cell r="U56" t="str">
            <v>TLSA</v>
          </cell>
        </row>
        <row r="58">
          <cell r="D58" t="str">
            <v>TRI : 14,0%</v>
          </cell>
          <cell r="H58">
            <v>0</v>
          </cell>
          <cell r="I58">
            <v>1</v>
          </cell>
          <cell r="J58">
            <v>2</v>
          </cell>
          <cell r="K58">
            <v>3</v>
          </cell>
          <cell r="L58">
            <v>4</v>
          </cell>
          <cell r="M58">
            <v>5</v>
          </cell>
          <cell r="N58">
            <v>6</v>
          </cell>
          <cell r="O58">
            <v>7</v>
          </cell>
          <cell r="P58">
            <v>8</v>
          </cell>
          <cell r="Q58">
            <v>9</v>
          </cell>
          <cell r="R58">
            <v>10</v>
          </cell>
          <cell r="S58">
            <v>11</v>
          </cell>
          <cell r="T58">
            <v>12</v>
          </cell>
          <cell r="U58">
            <v>13</v>
          </cell>
          <cell r="V58">
            <v>14</v>
          </cell>
          <cell r="W58">
            <v>15</v>
          </cell>
        </row>
        <row r="60">
          <cell r="B60" t="str">
            <v>A - PLAN DE FINANCEMENT :</v>
          </cell>
        </row>
        <row r="61">
          <cell r="C61" t="str">
            <v>Trésorerie au 1/1/n (1)</v>
          </cell>
          <cell r="H61">
            <v>0</v>
          </cell>
          <cell r="I61">
            <v>-792.56906249999997</v>
          </cell>
          <cell r="J61">
            <v>-3889.3414001072251</v>
          </cell>
          <cell r="K61">
            <v>-10029.929922503865</v>
          </cell>
          <cell r="L61">
            <v>-12719.247093577811</v>
          </cell>
          <cell r="M61">
            <v>-12863.087356434911</v>
          </cell>
          <cell r="N61">
            <v>-12510.752874368534</v>
          </cell>
          <cell r="O61">
            <v>-12298.051869768142</v>
          </cell>
          <cell r="P61">
            <v>-10851.99125150808</v>
          </cell>
          <cell r="Q61">
            <v>-8383.4587418764004</v>
          </cell>
          <cell r="R61">
            <v>-5330.5054021461419</v>
          </cell>
          <cell r="S61">
            <v>-1601.3043125951967</v>
          </cell>
          <cell r="T61">
            <v>0</v>
          </cell>
          <cell r="U61">
            <v>0</v>
          </cell>
          <cell r="V61">
            <v>0</v>
          </cell>
          <cell r="W61">
            <v>0</v>
          </cell>
        </row>
        <row r="62">
          <cell r="D62" t="str">
            <v>Investissements</v>
          </cell>
          <cell r="H62">
            <v>0</v>
          </cell>
          <cell r="I62">
            <v>-2475.93824</v>
          </cell>
          <cell r="J62">
            <v>-5127.8825442999996</v>
          </cell>
          <cell r="K62">
            <v>-277.97520980000002</v>
          </cell>
          <cell r="L62">
            <v>-166.4966416</v>
          </cell>
          <cell r="M62">
            <v>-115.61110551099999</v>
          </cell>
          <cell r="N62">
            <v>-818.6061254180695</v>
          </cell>
          <cell r="O62">
            <v>-392.13886570989939</v>
          </cell>
          <cell r="P62">
            <v>-243.31790175462956</v>
          </cell>
          <cell r="Q62">
            <v>-120.30537999527969</v>
          </cell>
          <cell r="R62">
            <v>-121.50843379523249</v>
          </cell>
          <cell r="S62">
            <v>-878.77179260778985</v>
          </cell>
          <cell r="T62">
            <v>-1088.2369069751005</v>
          </cell>
          <cell r="U62">
            <v>-255.72956011336015</v>
          </cell>
          <cell r="V62">
            <v>-126.44216345613846</v>
          </cell>
          <cell r="W62">
            <v>-127.70658509069986</v>
          </cell>
        </row>
        <row r="63">
          <cell r="D63" t="str">
            <v>Variation du BFR</v>
          </cell>
          <cell r="H63">
            <v>-1585.1381249999999</v>
          </cell>
          <cell r="I63">
            <v>-15.851381250000031</v>
          </cell>
          <cell r="J63">
            <v>-918.83456079531243</v>
          </cell>
          <cell r="K63">
            <v>-2812.7008377755374</v>
          </cell>
          <cell r="L63">
            <v>-1451.8845302518648</v>
          </cell>
          <cell r="M63">
            <v>-1479.127439097233</v>
          </cell>
          <cell r="N63">
            <v>-1378.2190628104399</v>
          </cell>
          <cell r="O63">
            <v>-1277.1207658132498</v>
          </cell>
          <cell r="P63">
            <v>-1030.0095562637234</v>
          </cell>
          <cell r="Q63">
            <v>-1140.385662433926</v>
          </cell>
          <cell r="R63">
            <v>-1262.9094869139553</v>
          </cell>
          <cell r="S63">
            <v>-785.66990292284027</v>
          </cell>
          <cell r="T63">
            <v>-831.50114727352411</v>
          </cell>
          <cell r="U63">
            <v>-491.79389953660939</v>
          </cell>
          <cell r="V63">
            <v>-513.61744716266548</v>
          </cell>
          <cell r="W63">
            <v>-536.58742856191384</v>
          </cell>
        </row>
        <row r="64">
          <cell r="D64" t="str">
            <v>EBE comptable (EBE + effet de stock)</v>
          </cell>
          <cell r="H64">
            <v>0</v>
          </cell>
          <cell r="I64">
            <v>-547.18135262133319</v>
          </cell>
          <cell r="J64">
            <v>77.971438533376514</v>
          </cell>
          <cell r="K64">
            <v>682.2129137371677</v>
          </cell>
          <cell r="L64">
            <v>1790.3721985010968</v>
          </cell>
          <cell r="M64">
            <v>2802.1217730048916</v>
          </cell>
          <cell r="N64">
            <v>3680.5769223407383</v>
          </cell>
          <cell r="O64">
            <v>4736.2659032971806</v>
          </cell>
          <cell r="P64">
            <v>5653.6228381148421</v>
          </cell>
          <cell r="Q64">
            <v>6466.5933438723605</v>
          </cell>
          <cell r="R64">
            <v>7619.5745244329401</v>
          </cell>
          <cell r="S64">
            <v>8203.3371276600774</v>
          </cell>
          <cell r="T64">
            <v>8823.1980835847444</v>
          </cell>
          <cell r="U64">
            <v>9102.0278971996286</v>
          </cell>
          <cell r="V64">
            <v>9393.7079134977175</v>
          </cell>
          <cell r="W64">
            <v>9700.3956548433453</v>
          </cell>
        </row>
        <row r="65">
          <cell r="D65" t="str">
            <v>Gains / Pertes de change</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row>
        <row r="66">
          <cell r="C66" t="str">
            <v>Trésorerie au 31/12/n (2)</v>
          </cell>
          <cell r="H66">
            <v>-1585.1381249999999</v>
          </cell>
          <cell r="I66">
            <v>-3831.5400363713334</v>
          </cell>
          <cell r="J66">
            <v>-9858.0870666691608</v>
          </cell>
          <cell r="K66">
            <v>-12438.393056342235</v>
          </cell>
          <cell r="L66">
            <v>-12547.256066928581</v>
          </cell>
          <cell r="M66">
            <v>-11655.704128038251</v>
          </cell>
          <cell r="N66">
            <v>-11027.001140256305</v>
          </cell>
          <cell r="O66">
            <v>-9231.0455979941107</v>
          </cell>
          <cell r="P66">
            <v>-6471.6958714115908</v>
          </cell>
          <cell r="Q66">
            <v>-3177.5564404332454</v>
          </cell>
          <cell r="R66">
            <v>904.65120157761066</v>
          </cell>
          <cell r="S66">
            <v>4937.5911195342505</v>
          </cell>
          <cell r="T66">
            <v>6903.46002933612</v>
          </cell>
          <cell r="U66">
            <v>8354.5044375496582</v>
          </cell>
          <cell r="V66">
            <v>8753.6483028789135</v>
          </cell>
          <cell r="W66">
            <v>9036.1016411907312</v>
          </cell>
        </row>
        <row r="67">
          <cell r="D67" t="str">
            <v>Frais financier sur moyenne (1)+(2)</v>
          </cell>
          <cell r="I67">
            <v>-57.80136373589167</v>
          </cell>
          <cell r="J67">
            <v>-171.84285583470484</v>
          </cell>
          <cell r="K67">
            <v>-280.85403723557624</v>
          </cell>
          <cell r="L67">
            <v>-315.83128950632994</v>
          </cell>
          <cell r="M67">
            <v>-306.48489355591454</v>
          </cell>
          <cell r="N67">
            <v>-294.22192518281048</v>
          </cell>
          <cell r="O67">
            <v>-269.11371834702817</v>
          </cell>
          <cell r="P67">
            <v>-216.54608903649589</v>
          </cell>
          <cell r="Q67">
            <v>-144.51268977887057</v>
          </cell>
          <cell r="R67">
            <v>-55.323177507106642</v>
          </cell>
          <cell r="S67">
            <v>0</v>
          </cell>
          <cell r="T67">
            <v>0</v>
          </cell>
          <cell r="U67">
            <v>0</v>
          </cell>
          <cell r="V67">
            <v>0</v>
          </cell>
          <cell r="W67">
            <v>0</v>
          </cell>
        </row>
        <row r="68">
          <cell r="D68" t="str">
            <v>Impôt à imputer au projet</v>
          </cell>
          <cell r="H68">
            <v>0</v>
          </cell>
          <cell r="I68">
            <v>0</v>
          </cell>
          <cell r="J68">
            <v>0</v>
          </cell>
          <cell r="K68">
            <v>0</v>
          </cell>
          <cell r="L68">
            <v>0</v>
          </cell>
          <cell r="M68">
            <v>-548.56385277436868</v>
          </cell>
          <cell r="N68">
            <v>-976.82880432902755</v>
          </cell>
          <cell r="O68">
            <v>-1351.8319351669411</v>
          </cell>
          <cell r="P68">
            <v>-1695.2167814283139</v>
          </cell>
          <cell r="Q68">
            <v>-2008.4362719340256</v>
          </cell>
          <cell r="R68">
            <v>-2450.6323366657007</v>
          </cell>
          <cell r="S68">
            <v>-2676.7143404475246</v>
          </cell>
          <cell r="T68">
            <v>-2891.9944220450061</v>
          </cell>
          <cell r="U68">
            <v>-2971.7863978183514</v>
          </cell>
          <cell r="V68">
            <v>-3072.8509580137479</v>
          </cell>
          <cell r="W68">
            <v>-3179.7168939267972</v>
          </cell>
        </row>
        <row r="69">
          <cell r="D69" t="str">
            <v>Dividendes/apport en capital</v>
          </cell>
          <cell r="H69">
            <v>792.56906249999997</v>
          </cell>
          <cell r="I69">
            <v>0</v>
          </cell>
          <cell r="J69">
            <v>0</v>
          </cell>
          <cell r="K69">
            <v>0</v>
          </cell>
          <cell r="L69">
            <v>0</v>
          </cell>
          <cell r="M69">
            <v>0</v>
          </cell>
          <cell r="N69">
            <v>0</v>
          </cell>
          <cell r="O69">
            <v>0</v>
          </cell>
          <cell r="P69">
            <v>0</v>
          </cell>
          <cell r="Q69">
            <v>0</v>
          </cell>
          <cell r="R69">
            <v>0</v>
          </cell>
          <cell r="S69">
            <v>-2260.8767790867259</v>
          </cell>
          <cell r="T69">
            <v>-4011.4656072911139</v>
          </cell>
          <cell r="U69">
            <v>-5382.7180397313068</v>
          </cell>
          <cell r="V69">
            <v>-5680.7973448651655</v>
          </cell>
          <cell r="W69">
            <v>-26125.504176266433</v>
          </cell>
        </row>
        <row r="70">
          <cell r="D70" t="str">
            <v>Valeur résiduelle</v>
          </cell>
          <cell r="H70" t="str">
            <v/>
          </cell>
          <cell r="I70" t="str">
            <v/>
          </cell>
          <cell r="J70" t="str">
            <v/>
          </cell>
          <cell r="K70" t="str">
            <v/>
          </cell>
          <cell r="L70" t="str">
            <v/>
          </cell>
          <cell r="M70" t="str">
            <v/>
          </cell>
          <cell r="N70" t="str">
            <v/>
          </cell>
          <cell r="O70" t="str">
            <v/>
          </cell>
          <cell r="P70" t="str">
            <v/>
          </cell>
          <cell r="Q70" t="str">
            <v/>
          </cell>
          <cell r="R70" t="str">
            <v/>
          </cell>
          <cell r="S70" t="str">
            <v/>
          </cell>
          <cell r="T70" t="str">
            <v/>
          </cell>
          <cell r="U70" t="str">
            <v/>
          </cell>
          <cell r="V70" t="str">
            <v/>
          </cell>
          <cell r="W70">
            <v>20269.119429002501</v>
          </cell>
        </row>
        <row r="71">
          <cell r="C71" t="str">
            <v>Trésorerie au 1/1/n+1</v>
          </cell>
          <cell r="H71">
            <v>-792.56906249999997</v>
          </cell>
          <cell r="I71">
            <v>-3889.3414001072251</v>
          </cell>
          <cell r="J71">
            <v>-10029.929922503865</v>
          </cell>
          <cell r="K71">
            <v>-12719.247093577811</v>
          </cell>
          <cell r="L71">
            <v>-12863.087356434911</v>
          </cell>
          <cell r="M71">
            <v>-12510.752874368534</v>
          </cell>
          <cell r="N71">
            <v>-12298.051869768142</v>
          </cell>
          <cell r="O71">
            <v>-10851.99125150808</v>
          </cell>
          <cell r="P71">
            <v>-8383.4587418764004</v>
          </cell>
          <cell r="Q71">
            <v>-5330.5054021461419</v>
          </cell>
          <cell r="R71">
            <v>-1601.3043125951967</v>
          </cell>
          <cell r="S71">
            <v>0</v>
          </cell>
          <cell r="T71">
            <v>0</v>
          </cell>
          <cell r="U71">
            <v>0</v>
          </cell>
          <cell r="V71">
            <v>0</v>
          </cell>
          <cell r="W71">
            <v>0</v>
          </cell>
        </row>
        <row r="73">
          <cell r="B73" t="str">
            <v>B - COMPTE DE RESULTAT :</v>
          </cell>
        </row>
        <row r="74">
          <cell r="D74" t="str">
            <v>Excédent brut d'exploitation instantané</v>
          </cell>
          <cell r="H74">
            <v>0</v>
          </cell>
          <cell r="I74">
            <v>-547.18135262133319</v>
          </cell>
          <cell r="J74">
            <v>72.165762845876557</v>
          </cell>
          <cell r="K74">
            <v>673.07526401134999</v>
          </cell>
          <cell r="L74">
            <v>1771.0348386545468</v>
          </cell>
          <cell r="M74">
            <v>2777.5194375383048</v>
          </cell>
          <cell r="N74">
            <v>3650.6108201671514</v>
          </cell>
          <cell r="O74">
            <v>4701.3019589305177</v>
          </cell>
          <cell r="P74">
            <v>5614.0276647793835</v>
          </cell>
          <cell r="Q74">
            <v>6423.2630420958039</v>
          </cell>
          <cell r="R74">
            <v>7572.1088368284818</v>
          </cell>
          <cell r="S74">
            <v>8151.2917455135457</v>
          </cell>
          <cell r="T74">
            <v>8768.3036230176531</v>
          </cell>
          <cell r="U74">
            <v>9044.1181601575772</v>
          </cell>
          <cell r="V74">
            <v>9334.0147819520462</v>
          </cell>
          <cell r="W74">
            <v>9638.8399899618653</v>
          </cell>
        </row>
        <row r="75">
          <cell r="D75" t="str">
            <v>Effet de stock</v>
          </cell>
          <cell r="I75">
            <v>0</v>
          </cell>
          <cell r="J75">
            <v>5.8056756874999564</v>
          </cell>
          <cell r="K75">
            <v>9.1376497258177096</v>
          </cell>
          <cell r="L75">
            <v>19.337359846550044</v>
          </cell>
          <cell r="M75">
            <v>24.602335466586737</v>
          </cell>
          <cell r="N75">
            <v>29.966102173586933</v>
          </cell>
          <cell r="O75">
            <v>34.963944366662872</v>
          </cell>
          <cell r="P75">
            <v>39.595173335458639</v>
          </cell>
          <cell r="Q75">
            <v>43.330301776556553</v>
          </cell>
          <cell r="R75">
            <v>47.465687604458253</v>
          </cell>
          <cell r="S75">
            <v>52.045382146531665</v>
          </cell>
          <cell r="T75">
            <v>54.894460567091301</v>
          </cell>
          <cell r="U75">
            <v>57.909737042051347</v>
          </cell>
          <cell r="V75">
            <v>59.693131545672259</v>
          </cell>
          <cell r="W75">
            <v>61.55566488147997</v>
          </cell>
        </row>
        <row r="76">
          <cell r="D76" t="str">
            <v>Amortissements fiscaux</v>
          </cell>
          <cell r="I76">
            <v>0</v>
          </cell>
          <cell r="J76">
            <v>-239.41013333333333</v>
          </cell>
          <cell r="K76">
            <v>-608.63366666666661</v>
          </cell>
          <cell r="L76">
            <v>-641.26033333333328</v>
          </cell>
          <cell r="M76">
            <v>-652.36010943999997</v>
          </cell>
          <cell r="N76">
            <v>-660.06751647406657</v>
          </cell>
          <cell r="O76">
            <v>-694.24697934886581</v>
          </cell>
          <cell r="P76">
            <v>-705.79910065994284</v>
          </cell>
          <cell r="Q76">
            <v>-716.6207826616569</v>
          </cell>
          <cell r="R76">
            <v>-724.64114132800887</v>
          </cell>
          <cell r="S76">
            <v>-732.74170358102447</v>
          </cell>
          <cell r="T76">
            <v>-751.76514458109921</v>
          </cell>
          <cell r="U76">
            <v>-807.89896106133381</v>
          </cell>
          <cell r="V76">
            <v>-817.51210547720939</v>
          </cell>
          <cell r="W76">
            <v>-825.94158304095197</v>
          </cell>
        </row>
        <row r="77">
          <cell r="D77" t="str">
            <v>Charges d'emprunt</v>
          </cell>
          <cell r="H77">
            <v>0</v>
          </cell>
          <cell r="I77">
            <v>-57.80136373589167</v>
          </cell>
          <cell r="J77">
            <v>-171.84285583470484</v>
          </cell>
          <cell r="K77">
            <v>-280.85403723557624</v>
          </cell>
          <cell r="L77">
            <v>-315.83128950632994</v>
          </cell>
          <cell r="M77">
            <v>-306.48489355591454</v>
          </cell>
          <cell r="N77">
            <v>-294.22192518281048</v>
          </cell>
          <cell r="O77">
            <v>-269.11371834702817</v>
          </cell>
          <cell r="P77">
            <v>-216.54608903649589</v>
          </cell>
          <cell r="Q77">
            <v>-144.51268977887057</v>
          </cell>
          <cell r="R77">
            <v>-55.323177507106642</v>
          </cell>
          <cell r="S77">
            <v>0</v>
          </cell>
          <cell r="T77">
            <v>0</v>
          </cell>
          <cell r="U77">
            <v>0</v>
          </cell>
          <cell r="V77">
            <v>0</v>
          </cell>
          <cell r="W77">
            <v>0</v>
          </cell>
        </row>
        <row r="78">
          <cell r="D78" t="str">
            <v>Gains / Pertes de change</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row>
        <row r="79">
          <cell r="C79" t="str">
            <v>Résultat avant impôt</v>
          </cell>
          <cell r="H79">
            <v>0</v>
          </cell>
          <cell r="I79">
            <v>-604.98271635722483</v>
          </cell>
          <cell r="J79">
            <v>-333.28155063466164</v>
          </cell>
          <cell r="K79">
            <v>-207.27479016507516</v>
          </cell>
          <cell r="L79">
            <v>833.28057566143343</v>
          </cell>
          <cell r="M79">
            <v>1843.2767700089769</v>
          </cell>
          <cell r="N79">
            <v>2726.2874806838613</v>
          </cell>
          <cell r="O79">
            <v>3772.9052056012865</v>
          </cell>
          <cell r="P79">
            <v>4731.2776484184033</v>
          </cell>
          <cell r="Q79">
            <v>5605.4598714318327</v>
          </cell>
          <cell r="R79">
            <v>6839.6102055978254</v>
          </cell>
          <cell r="S79">
            <v>7470.5954240790525</v>
          </cell>
          <cell r="T79">
            <v>8071.4329390036455</v>
          </cell>
          <cell r="U79">
            <v>8294.1289361382951</v>
          </cell>
          <cell r="V79">
            <v>8576.1958080205077</v>
          </cell>
          <cell r="W79">
            <v>8874.4540718023927</v>
          </cell>
        </row>
        <row r="80">
          <cell r="D80" t="str">
            <v>Impôt à imputer au projet</v>
          </cell>
          <cell r="H80">
            <v>0</v>
          </cell>
          <cell r="I80">
            <v>0</v>
          </cell>
          <cell r="J80">
            <v>0</v>
          </cell>
          <cell r="K80">
            <v>0</v>
          </cell>
          <cell r="L80">
            <v>0</v>
          </cell>
          <cell r="M80">
            <v>-548.56385277436868</v>
          </cell>
          <cell r="N80">
            <v>-976.82880432902755</v>
          </cell>
          <cell r="O80">
            <v>-1351.8319351669411</v>
          </cell>
          <cell r="P80">
            <v>-1695.2167814283139</v>
          </cell>
          <cell r="Q80">
            <v>-2008.4362719340256</v>
          </cell>
          <cell r="R80">
            <v>-2450.6323366657007</v>
          </cell>
          <cell r="S80">
            <v>-2676.7143404475246</v>
          </cell>
          <cell r="T80">
            <v>-2891.9944220450061</v>
          </cell>
          <cell r="U80">
            <v>-2971.7863978183514</v>
          </cell>
          <cell r="V80">
            <v>-3072.8509580137479</v>
          </cell>
          <cell r="W80">
            <v>-3179.7168939267972</v>
          </cell>
        </row>
        <row r="81">
          <cell r="D81" t="str">
            <v>Charges d'emprunt</v>
          </cell>
          <cell r="I81" t="b">
            <v>0</v>
          </cell>
          <cell r="J81" t="b">
            <v>0</v>
          </cell>
          <cell r="K81" t="b">
            <v>0</v>
          </cell>
          <cell r="L81" t="b">
            <v>0</v>
          </cell>
          <cell r="M81" t="b">
            <v>0</v>
          </cell>
          <cell r="N81" t="b">
            <v>0</v>
          </cell>
          <cell r="O81" t="b">
            <v>0</v>
          </cell>
          <cell r="P81" t="b">
            <v>0</v>
          </cell>
          <cell r="Q81" t="b">
            <v>0</v>
          </cell>
          <cell r="R81" t="b">
            <v>0</v>
          </cell>
          <cell r="S81" t="b">
            <v>0</v>
          </cell>
          <cell r="T81" t="b">
            <v>0</v>
          </cell>
          <cell r="U81" t="b">
            <v>0</v>
          </cell>
          <cell r="V81" t="b">
            <v>0</v>
          </cell>
          <cell r="W81" t="b">
            <v>0</v>
          </cell>
        </row>
        <row r="82">
          <cell r="D82" t="str">
            <v>Gains / Pertes de change</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row>
        <row r="83">
          <cell r="C83" t="str">
            <v>Résultat après impôt</v>
          </cell>
          <cell r="H83">
            <v>0</v>
          </cell>
          <cell r="I83">
            <v>-604.98271635722483</v>
          </cell>
          <cell r="J83">
            <v>-333.28155063466164</v>
          </cell>
          <cell r="K83">
            <v>-207.27479016507516</v>
          </cell>
          <cell r="L83">
            <v>833.28057566143343</v>
          </cell>
          <cell r="M83">
            <v>1294.7129172346081</v>
          </cell>
          <cell r="N83">
            <v>1749.4586763548336</v>
          </cell>
          <cell r="O83">
            <v>2421.0732704343454</v>
          </cell>
          <cell r="P83">
            <v>3036.0608669900894</v>
          </cell>
          <cell r="Q83">
            <v>3597.023599497807</v>
          </cell>
          <cell r="R83">
            <v>4388.9778689321247</v>
          </cell>
          <cell r="S83">
            <v>4793.8810836315279</v>
          </cell>
          <cell r="T83">
            <v>5179.4385169586394</v>
          </cell>
          <cell r="U83">
            <v>5322.3425383199437</v>
          </cell>
          <cell r="V83">
            <v>5503.3448500067598</v>
          </cell>
          <cell r="W83">
            <v>5694.7371778755951</v>
          </cell>
        </row>
        <row r="85">
          <cell r="B85" t="str">
            <v>C - BILAN au 31/12/n après répartition:</v>
          </cell>
        </row>
        <row r="86">
          <cell r="B86" t="str">
            <v>ACTIF</v>
          </cell>
        </row>
        <row r="87">
          <cell r="C87" t="str">
            <v>Actif immobilisé brut</v>
          </cell>
          <cell r="H87">
            <v>0</v>
          </cell>
          <cell r="I87">
            <v>2475.93824</v>
          </cell>
          <cell r="J87">
            <v>7603.8207843</v>
          </cell>
          <cell r="K87">
            <v>7881.7959940999999</v>
          </cell>
          <cell r="L87">
            <v>8048.2926356999997</v>
          </cell>
          <cell r="M87">
            <v>8163.9037412109992</v>
          </cell>
          <cell r="N87">
            <v>8982.5098666290687</v>
          </cell>
          <cell r="O87">
            <v>9374.6487323389683</v>
          </cell>
          <cell r="P87">
            <v>9617.9666340935983</v>
          </cell>
          <cell r="Q87">
            <v>9738.2720140888778</v>
          </cell>
          <cell r="R87">
            <v>9859.7804478841099</v>
          </cell>
          <cell r="S87">
            <v>10738.552240491899</v>
          </cell>
          <cell r="T87">
            <v>11826.789147467</v>
          </cell>
          <cell r="U87">
            <v>12082.518707580361</v>
          </cell>
          <cell r="V87">
            <v>12208.960871036499</v>
          </cell>
          <cell r="W87">
            <v>12336.667456127199</v>
          </cell>
        </row>
        <row r="88">
          <cell r="D88" t="str">
            <v>Amortissements cumulés</v>
          </cell>
          <cell r="H88">
            <v>0</v>
          </cell>
          <cell r="I88">
            <v>0</v>
          </cell>
          <cell r="J88">
            <v>-239.41013333333333</v>
          </cell>
          <cell r="K88">
            <v>-848.04379999999992</v>
          </cell>
          <cell r="L88">
            <v>-1489.3041333333331</v>
          </cell>
          <cell r="M88">
            <v>-2141.6642427733332</v>
          </cell>
          <cell r="N88">
            <v>-2801.7317592473996</v>
          </cell>
          <cell r="O88">
            <v>-3495.9787385962654</v>
          </cell>
          <cell r="P88">
            <v>-4201.7778392562086</v>
          </cell>
          <cell r="Q88">
            <v>-4918.398621917866</v>
          </cell>
          <cell r="R88">
            <v>-5643.0397632458753</v>
          </cell>
          <cell r="S88">
            <v>-6375.7814668269002</v>
          </cell>
          <cell r="T88">
            <v>-7127.5466114079991</v>
          </cell>
          <cell r="U88">
            <v>-7935.4455724693325</v>
          </cell>
          <cell r="V88">
            <v>-8752.9576779465424</v>
          </cell>
          <cell r="W88">
            <v>-9578.8992609874949</v>
          </cell>
        </row>
        <row r="89">
          <cell r="C89" t="str">
            <v>Actif immobilisé net</v>
          </cell>
          <cell r="H89">
            <v>0</v>
          </cell>
          <cell r="I89">
            <v>2475.93824</v>
          </cell>
          <cell r="J89">
            <v>7364.4106509666663</v>
          </cell>
          <cell r="K89">
            <v>7033.7521940999995</v>
          </cell>
          <cell r="L89">
            <v>6558.9885023666666</v>
          </cell>
          <cell r="M89">
            <v>6022.239498437666</v>
          </cell>
          <cell r="N89">
            <v>6180.7781073816695</v>
          </cell>
          <cell r="O89">
            <v>5878.6699937427029</v>
          </cell>
          <cell r="P89">
            <v>5416.1887948373897</v>
          </cell>
          <cell r="Q89">
            <v>4819.8733921710118</v>
          </cell>
          <cell r="R89">
            <v>4216.7406846382346</v>
          </cell>
          <cell r="S89">
            <v>4362.7707736649991</v>
          </cell>
          <cell r="T89">
            <v>4699.2425360590005</v>
          </cell>
          <cell r="U89">
            <v>4147.073135111028</v>
          </cell>
          <cell r="V89">
            <v>3456.0031930899568</v>
          </cell>
          <cell r="W89">
            <v>2757.7681951397044</v>
          </cell>
        </row>
        <row r="90">
          <cell r="D90" t="str">
            <v>Variation du BFR</v>
          </cell>
          <cell r="H90">
            <v>1585.1381249999999</v>
          </cell>
          <cell r="I90">
            <v>1600.98950625</v>
          </cell>
          <cell r="J90">
            <v>2519.8240670453124</v>
          </cell>
          <cell r="K90">
            <v>5332.5249048208498</v>
          </cell>
          <cell r="L90">
            <v>6784.4094350727146</v>
          </cell>
          <cell r="M90">
            <v>8263.5368741699476</v>
          </cell>
          <cell r="N90">
            <v>9641.7559369803876</v>
          </cell>
          <cell r="O90">
            <v>10918.876702793637</v>
          </cell>
          <cell r="P90">
            <v>11948.886259057361</v>
          </cell>
          <cell r="Q90">
            <v>13089.271921491287</v>
          </cell>
          <cell r="R90">
            <v>14352.181408405242</v>
          </cell>
          <cell r="S90">
            <v>15137.851311328082</v>
          </cell>
          <cell r="T90">
            <v>15969.352458601606</v>
          </cell>
          <cell r="U90">
            <v>16461.146358138216</v>
          </cell>
          <cell r="V90">
            <v>16974.763805300881</v>
          </cell>
          <cell r="W90">
            <v>17511.351233862795</v>
          </cell>
        </row>
        <row r="91">
          <cell r="H91">
            <v>1585.1381249999999</v>
          </cell>
          <cell r="I91">
            <v>4076.9277462499999</v>
          </cell>
          <cell r="J91">
            <v>9884.2347180119796</v>
          </cell>
          <cell r="K91">
            <v>12366.277098920849</v>
          </cell>
          <cell r="L91">
            <v>13343.397937439382</v>
          </cell>
          <cell r="M91">
            <v>14285.776372607614</v>
          </cell>
          <cell r="N91">
            <v>15822.534044362057</v>
          </cell>
          <cell r="O91">
            <v>16797.546696536341</v>
          </cell>
          <cell r="P91">
            <v>17365.07505389475</v>
          </cell>
          <cell r="Q91">
            <v>17909.145313662299</v>
          </cell>
          <cell r="R91">
            <v>18568.922093043475</v>
          </cell>
          <cell r="S91">
            <v>19500.622084993083</v>
          </cell>
          <cell r="T91">
            <v>20668.594994660605</v>
          </cell>
          <cell r="U91">
            <v>20608.219493249242</v>
          </cell>
          <cell r="V91">
            <v>20430.766998390838</v>
          </cell>
          <cell r="W91">
            <v>20269.119429002501</v>
          </cell>
        </row>
        <row r="92">
          <cell r="B92" t="str">
            <v>PASSIF</v>
          </cell>
        </row>
        <row r="93">
          <cell r="C93" t="str">
            <v>Situation nette au 1/1/n</v>
          </cell>
          <cell r="H93">
            <v>0</v>
          </cell>
          <cell r="I93">
            <v>792.56906249999997</v>
          </cell>
          <cell r="J93">
            <v>187.58634614277514</v>
          </cell>
          <cell r="K93">
            <v>-145.6952044918865</v>
          </cell>
          <cell r="L93">
            <v>-352.96999465696166</v>
          </cell>
          <cell r="M93">
            <v>480.31058100447177</v>
          </cell>
          <cell r="N93">
            <v>1775.0234982390798</v>
          </cell>
          <cell r="O93">
            <v>3524.4821745939134</v>
          </cell>
          <cell r="P93">
            <v>5945.5554450282589</v>
          </cell>
          <cell r="Q93">
            <v>8981.6163120183483</v>
          </cell>
          <cell r="R93">
            <v>12578.639911516155</v>
          </cell>
          <cell r="S93">
            <v>16967.61778044828</v>
          </cell>
          <cell r="T93">
            <v>19500.622084993083</v>
          </cell>
          <cell r="U93">
            <v>20668.594994660609</v>
          </cell>
          <cell r="V93">
            <v>20608.219493249246</v>
          </cell>
          <cell r="W93">
            <v>20430.766998390842</v>
          </cell>
        </row>
        <row r="94">
          <cell r="D94" t="str">
            <v>Résultat après impôt</v>
          </cell>
          <cell r="H94">
            <v>0</v>
          </cell>
          <cell r="I94">
            <v>-604.98271635722483</v>
          </cell>
          <cell r="J94">
            <v>-333.28155063466164</v>
          </cell>
          <cell r="K94">
            <v>-207.27479016507516</v>
          </cell>
          <cell r="L94">
            <v>833.28057566143343</v>
          </cell>
          <cell r="M94">
            <v>1294.7129172346081</v>
          </cell>
          <cell r="N94">
            <v>1749.4586763548336</v>
          </cell>
          <cell r="O94">
            <v>2421.0732704343454</v>
          </cell>
          <cell r="P94">
            <v>3036.0608669900894</v>
          </cell>
          <cell r="Q94">
            <v>3597.023599497807</v>
          </cell>
          <cell r="R94">
            <v>4388.9778689321247</v>
          </cell>
          <cell r="S94">
            <v>4793.8810836315279</v>
          </cell>
          <cell r="T94">
            <v>5179.4385169586394</v>
          </cell>
          <cell r="U94">
            <v>5322.3425383199437</v>
          </cell>
          <cell r="V94">
            <v>5503.3448500067598</v>
          </cell>
          <cell r="W94">
            <v>5694.7371778755951</v>
          </cell>
        </row>
        <row r="95">
          <cell r="D95" t="str">
            <v>Dividendes/apport en capital</v>
          </cell>
          <cell r="H95">
            <v>792.56906249999997</v>
          </cell>
          <cell r="I95">
            <v>0</v>
          </cell>
          <cell r="J95">
            <v>0</v>
          </cell>
          <cell r="K95">
            <v>0</v>
          </cell>
          <cell r="L95">
            <v>0</v>
          </cell>
          <cell r="M95">
            <v>0</v>
          </cell>
          <cell r="N95">
            <v>0</v>
          </cell>
          <cell r="O95">
            <v>0</v>
          </cell>
          <cell r="P95">
            <v>0</v>
          </cell>
          <cell r="Q95">
            <v>0</v>
          </cell>
          <cell r="R95">
            <v>0</v>
          </cell>
          <cell r="S95">
            <v>-2260.8767790867259</v>
          </cell>
          <cell r="T95">
            <v>-4011.4656072911139</v>
          </cell>
          <cell r="U95">
            <v>-5382.7180397313068</v>
          </cell>
          <cell r="V95">
            <v>-5680.7973448651655</v>
          </cell>
          <cell r="W95">
            <v>-26125.504176266433</v>
          </cell>
        </row>
        <row r="96">
          <cell r="C96" t="str">
            <v>Situation nette au 31/12/n</v>
          </cell>
          <cell r="H96">
            <v>792.56906249999997</v>
          </cell>
          <cell r="I96">
            <v>187.58634614277514</v>
          </cell>
          <cell r="J96">
            <v>-145.6952044918865</v>
          </cell>
          <cell r="K96">
            <v>-352.96999465696166</v>
          </cell>
          <cell r="L96">
            <v>480.31058100447177</v>
          </cell>
          <cell r="M96">
            <v>1775.0234982390798</v>
          </cell>
          <cell r="N96">
            <v>3524.4821745939134</v>
          </cell>
          <cell r="O96">
            <v>5945.5554450282589</v>
          </cell>
          <cell r="P96">
            <v>8981.6163120183483</v>
          </cell>
          <cell r="Q96">
            <v>12578.639911516155</v>
          </cell>
          <cell r="R96">
            <v>16967.61778044828</v>
          </cell>
          <cell r="S96">
            <v>19500.622084993083</v>
          </cell>
          <cell r="T96">
            <v>20668.594994660609</v>
          </cell>
          <cell r="U96">
            <v>20608.219493249246</v>
          </cell>
          <cell r="V96">
            <v>20430.766998390842</v>
          </cell>
          <cell r="W96">
            <v>0</v>
          </cell>
        </row>
        <row r="97">
          <cell r="D97" t="str">
            <v>Emprunt</v>
          </cell>
          <cell r="H97">
            <v>792.56906249999997</v>
          </cell>
          <cell r="I97">
            <v>3889.3414001072247</v>
          </cell>
          <cell r="J97">
            <v>10029.929922503867</v>
          </cell>
          <cell r="K97">
            <v>12719.247093577811</v>
          </cell>
          <cell r="L97">
            <v>12863.087356434909</v>
          </cell>
          <cell r="M97">
            <v>12510.752874368534</v>
          </cell>
          <cell r="N97">
            <v>12298.051869768144</v>
          </cell>
          <cell r="O97">
            <v>10851.991251508083</v>
          </cell>
          <cell r="P97">
            <v>8383.4587418764022</v>
          </cell>
          <cell r="Q97">
            <v>5330.5054021461438</v>
          </cell>
          <cell r="R97">
            <v>1601.3043125951954</v>
          </cell>
          <cell r="S97">
            <v>0</v>
          </cell>
          <cell r="T97">
            <v>0</v>
          </cell>
          <cell r="U97">
            <v>0</v>
          </cell>
          <cell r="V97">
            <v>0</v>
          </cell>
          <cell r="W97">
            <v>20269.119429002501</v>
          </cell>
        </row>
        <row r="98">
          <cell r="H98">
            <v>1585.1381249999999</v>
          </cell>
          <cell r="I98">
            <v>4076.9277462499999</v>
          </cell>
          <cell r="J98">
            <v>9884.2347180119796</v>
          </cell>
          <cell r="K98">
            <v>12366.277098920849</v>
          </cell>
          <cell r="L98">
            <v>13343.397937439382</v>
          </cell>
          <cell r="M98">
            <v>14285.776372607614</v>
          </cell>
          <cell r="N98">
            <v>15822.534044362057</v>
          </cell>
          <cell r="O98">
            <v>16797.546696536341</v>
          </cell>
          <cell r="P98">
            <v>17365.07505389475</v>
          </cell>
          <cell r="Q98">
            <v>17909.145313662299</v>
          </cell>
          <cell r="R98">
            <v>18568.922093043475</v>
          </cell>
          <cell r="S98">
            <v>19500.622084993083</v>
          </cell>
          <cell r="T98">
            <v>20668.594994660609</v>
          </cell>
          <cell r="U98">
            <v>20608.219493249246</v>
          </cell>
          <cell r="V98">
            <v>20430.766998390842</v>
          </cell>
          <cell r="W98">
            <v>20269.119429002501</v>
          </cell>
        </row>
        <row r="101">
          <cell r="B101" t="str">
            <v>IV - ANALYSE de la RENTABILITE</v>
          </cell>
        </row>
        <row r="102">
          <cell r="U102" t="str">
            <v>TLSA</v>
          </cell>
        </row>
        <row r="103">
          <cell r="B103" t="str">
            <v>A - RENTABILITE ECONOMIQUE</v>
          </cell>
        </row>
        <row r="105">
          <cell r="D105" t="str">
            <v>TRI : 14,0%</v>
          </cell>
          <cell r="H105">
            <v>0</v>
          </cell>
          <cell r="I105">
            <v>1</v>
          </cell>
          <cell r="J105">
            <v>2</v>
          </cell>
          <cell r="K105">
            <v>3</v>
          </cell>
          <cell r="L105">
            <v>4</v>
          </cell>
          <cell r="M105">
            <v>5</v>
          </cell>
          <cell r="N105">
            <v>6</v>
          </cell>
          <cell r="O105">
            <v>7</v>
          </cell>
          <cell r="P105">
            <v>8</v>
          </cell>
          <cell r="Q105">
            <v>9</v>
          </cell>
          <cell r="R105">
            <v>10</v>
          </cell>
          <cell r="S105">
            <v>11</v>
          </cell>
          <cell r="T105">
            <v>12</v>
          </cell>
          <cell r="U105">
            <v>13</v>
          </cell>
          <cell r="V105">
            <v>14</v>
          </cell>
          <cell r="W105">
            <v>15</v>
          </cell>
        </row>
        <row r="106">
          <cell r="B106" t="str">
            <v>TABLEAU DES FLUX DE TRESORERIE :</v>
          </cell>
        </row>
        <row r="107">
          <cell r="B107" t="str">
            <v>EMPLOIS</v>
          </cell>
        </row>
        <row r="108">
          <cell r="C108" t="str">
            <v>Investissements</v>
          </cell>
          <cell r="H108">
            <v>0</v>
          </cell>
          <cell r="I108">
            <v>-2475.93824</v>
          </cell>
          <cell r="J108">
            <v>-5127.8825442999996</v>
          </cell>
          <cell r="K108">
            <v>-277.97520980000002</v>
          </cell>
          <cell r="L108">
            <v>-166.4966416</v>
          </cell>
          <cell r="M108">
            <v>-115.61110551099999</v>
          </cell>
          <cell r="N108">
            <v>-818.6061254180695</v>
          </cell>
          <cell r="O108">
            <v>-392.13886570989939</v>
          </cell>
          <cell r="P108">
            <v>-243.31790175462956</v>
          </cell>
          <cell r="Q108">
            <v>-120.30537999527969</v>
          </cell>
          <cell r="R108">
            <v>-121.50843379523249</v>
          </cell>
          <cell r="S108">
            <v>-878.77179260778985</v>
          </cell>
          <cell r="T108">
            <v>-1088.2369069751005</v>
          </cell>
          <cell r="U108">
            <v>-255.72956011336015</v>
          </cell>
          <cell r="V108">
            <v>-126.44216345613846</v>
          </cell>
          <cell r="W108">
            <v>-127.70658509069986</v>
          </cell>
        </row>
        <row r="109">
          <cell r="C109" t="str">
            <v>Variation du BFR</v>
          </cell>
          <cell r="H109">
            <v>-1585.1381249999999</v>
          </cell>
          <cell r="I109">
            <v>-15.851381250000031</v>
          </cell>
          <cell r="J109">
            <v>-918.83456079531243</v>
          </cell>
          <cell r="K109">
            <v>-2812.7008377755374</v>
          </cell>
          <cell r="L109">
            <v>-1451.8845302518648</v>
          </cell>
          <cell r="M109">
            <v>-1479.127439097233</v>
          </cell>
          <cell r="N109">
            <v>-1378.2190628104399</v>
          </cell>
          <cell r="O109">
            <v>-1277.1207658132498</v>
          </cell>
          <cell r="P109">
            <v>-1030.0095562637234</v>
          </cell>
          <cell r="Q109">
            <v>-1140.385662433926</v>
          </cell>
          <cell r="R109">
            <v>-1262.9094869139553</v>
          </cell>
          <cell r="S109">
            <v>-785.66990292284027</v>
          </cell>
          <cell r="T109">
            <v>-831.50114727352411</v>
          </cell>
          <cell r="U109">
            <v>-491.79389953660939</v>
          </cell>
          <cell r="V109">
            <v>-513.61744716266548</v>
          </cell>
          <cell r="W109">
            <v>-536.58742856191384</v>
          </cell>
        </row>
        <row r="110">
          <cell r="C110" t="str">
            <v>Impôt à imputer au projet</v>
          </cell>
          <cell r="H110">
            <v>0</v>
          </cell>
          <cell r="I110">
            <v>0</v>
          </cell>
          <cell r="J110">
            <v>0</v>
          </cell>
          <cell r="K110">
            <v>0</v>
          </cell>
          <cell r="L110">
            <v>0</v>
          </cell>
          <cell r="M110">
            <v>-548.56385277436868</v>
          </cell>
          <cell r="N110">
            <v>-976.82880432902755</v>
          </cell>
          <cell r="O110">
            <v>-1351.8319351669411</v>
          </cell>
          <cell r="P110">
            <v>-1695.2167814283139</v>
          </cell>
          <cell r="Q110">
            <v>-2008.4362719340256</v>
          </cell>
          <cell r="R110">
            <v>-2450.6323366657007</v>
          </cell>
          <cell r="S110">
            <v>-2676.7143404475246</v>
          </cell>
          <cell r="T110">
            <v>-2891.9944220450061</v>
          </cell>
          <cell r="U110">
            <v>-2971.7863978183514</v>
          </cell>
          <cell r="V110">
            <v>-3072.8509580137479</v>
          </cell>
          <cell r="W110">
            <v>-3179.7168939267972</v>
          </cell>
        </row>
        <row r="111">
          <cell r="B111" t="str">
            <v>RESSOURCES</v>
          </cell>
        </row>
        <row r="112">
          <cell r="C112" t="str">
            <v>EBE comptable (EBE + effet de stock)</v>
          </cell>
          <cell r="H112">
            <v>0</v>
          </cell>
          <cell r="I112">
            <v>-547.18135262133319</v>
          </cell>
          <cell r="J112">
            <v>77.971438533376514</v>
          </cell>
          <cell r="K112">
            <v>682.2129137371677</v>
          </cell>
          <cell r="L112">
            <v>1790.3721985010968</v>
          </cell>
          <cell r="M112">
            <v>2802.1217730048916</v>
          </cell>
          <cell r="N112">
            <v>3680.5769223407383</v>
          </cell>
          <cell r="O112">
            <v>4736.2659032971806</v>
          </cell>
          <cell r="P112">
            <v>5653.6228381148421</v>
          </cell>
          <cell r="Q112">
            <v>6466.5933438723605</v>
          </cell>
          <cell r="R112">
            <v>7619.5745244329401</v>
          </cell>
          <cell r="S112">
            <v>8203.3371276600774</v>
          </cell>
          <cell r="T112">
            <v>8823.1980835847444</v>
          </cell>
          <cell r="U112">
            <v>9102.0278971996286</v>
          </cell>
          <cell r="V112">
            <v>9393.7079134977175</v>
          </cell>
          <cell r="W112">
            <v>9700.3956548433453</v>
          </cell>
        </row>
        <row r="113">
          <cell r="C113" t="str">
            <v>Valeur résiduelle</v>
          </cell>
          <cell r="I113" t="str">
            <v/>
          </cell>
          <cell r="J113" t="str">
            <v/>
          </cell>
          <cell r="K113" t="str">
            <v/>
          </cell>
          <cell r="L113" t="str">
            <v/>
          </cell>
          <cell r="M113" t="str">
            <v/>
          </cell>
          <cell r="N113" t="str">
            <v/>
          </cell>
          <cell r="O113" t="str">
            <v/>
          </cell>
          <cell r="P113" t="str">
            <v/>
          </cell>
          <cell r="Q113" t="str">
            <v/>
          </cell>
          <cell r="R113" t="str">
            <v/>
          </cell>
          <cell r="S113" t="str">
            <v/>
          </cell>
          <cell r="T113" t="str">
            <v/>
          </cell>
          <cell r="U113" t="str">
            <v/>
          </cell>
          <cell r="V113" t="str">
            <v/>
          </cell>
          <cell r="W113">
            <v>20269.119429002501</v>
          </cell>
        </row>
        <row r="114">
          <cell r="B114" t="str">
            <v>NET CASH APRES IMPOT</v>
          </cell>
          <cell r="H114">
            <v>-1585.1381249999999</v>
          </cell>
          <cell r="I114">
            <v>-3038.9709738713332</v>
          </cell>
          <cell r="J114">
            <v>-5968.7456665619356</v>
          </cell>
          <cell r="K114">
            <v>-2408.4631338383697</v>
          </cell>
          <cell r="L114">
            <v>171.99102664923203</v>
          </cell>
          <cell r="M114">
            <v>658.81937562228995</v>
          </cell>
          <cell r="N114">
            <v>506.9229297832012</v>
          </cell>
          <cell r="O114">
            <v>1715.1743366070905</v>
          </cell>
          <cell r="P114">
            <v>2685.0785986681753</v>
          </cell>
          <cell r="Q114">
            <v>3197.4660295091289</v>
          </cell>
          <cell r="R114">
            <v>3784.5242670580515</v>
          </cell>
          <cell r="S114">
            <v>3862.1810916819231</v>
          </cell>
          <cell r="T114">
            <v>4011.4656072911139</v>
          </cell>
          <cell r="U114">
            <v>5382.7180397313077</v>
          </cell>
          <cell r="V114">
            <v>5680.7973448651655</v>
          </cell>
          <cell r="W114">
            <v>26125.504176266437</v>
          </cell>
        </row>
        <row r="115">
          <cell r="B115" t="str">
            <v>NC APRES IMPOT en monnaie cste</v>
          </cell>
          <cell r="H115">
            <v>-1585.1381249999999</v>
          </cell>
          <cell r="I115">
            <v>-3008.8821523478546</v>
          </cell>
          <cell r="J115">
            <v>-5851.1377968453444</v>
          </cell>
          <cell r="K115">
            <v>-2337.6305893504614</v>
          </cell>
          <cell r="L115">
            <v>165.27999603733221</v>
          </cell>
          <cell r="M115">
            <v>626.84403023511106</v>
          </cell>
          <cell r="N115">
            <v>477.54433064336752</v>
          </cell>
          <cell r="O115">
            <v>1599.7740707237672</v>
          </cell>
          <cell r="P115">
            <v>2479.6250369163781</v>
          </cell>
          <cell r="Q115">
            <v>2923.57052743447</v>
          </cell>
          <cell r="R115">
            <v>3426.0804486866778</v>
          </cell>
          <cell r="S115">
            <v>3461.7645138233165</v>
          </cell>
          <cell r="T115">
            <v>3559.972045368308</v>
          </cell>
          <cell r="U115">
            <v>4729.5930239409063</v>
          </cell>
          <cell r="V115">
            <v>4942.0833277021202</v>
          </cell>
          <cell r="W115">
            <v>22503.189301853716</v>
          </cell>
        </row>
        <row r="116">
          <cell r="B116" t="str">
            <v>RENTABILITE INTRINSEQUE :</v>
          </cell>
          <cell r="N116" t="str">
            <v>Taux de rentabilité interne en monnaie constante :</v>
          </cell>
          <cell r="O116">
            <v>0.14032351471029009</v>
          </cell>
          <cell r="R116" t="str">
            <v>Payback:</v>
          </cell>
          <cell r="S116">
            <v>11</v>
          </cell>
          <cell r="T116" t="str">
            <v>ans</v>
          </cell>
        </row>
        <row r="117">
          <cell r="N117" t="str">
            <v>Valeur actualisée nette à 11,0% :</v>
          </cell>
          <cell r="O117">
            <v>3361.8917304504698</v>
          </cell>
          <cell r="P117" t="str">
            <v>KUSD</v>
          </cell>
        </row>
        <row r="118">
          <cell r="B118" t="str">
            <v>SENSIBILITE VALEUR RESIDUELLE :</v>
          </cell>
        </row>
        <row r="119">
          <cell r="B119" t="str">
            <v>i)</v>
          </cell>
          <cell r="D119" t="str">
            <v>Rente actualisée à</v>
          </cell>
          <cell r="E119">
            <v>0.11</v>
          </cell>
          <cell r="F119">
            <v>10</v>
          </cell>
          <cell r="G119" t="str">
            <v>ans</v>
          </cell>
          <cell r="H119">
            <v>-1585.1381249999999</v>
          </cell>
          <cell r="I119">
            <v>-3008.8821523478546</v>
          </cell>
          <cell r="J119">
            <v>-5851.1377968453444</v>
          </cell>
          <cell r="K119">
            <v>-2337.6305893504614</v>
          </cell>
          <cell r="L119">
            <v>165.27999603733221</v>
          </cell>
          <cell r="M119">
            <v>626.84403023511106</v>
          </cell>
          <cell r="N119">
            <v>477.54433064336752</v>
          </cell>
          <cell r="O119">
            <v>1599.7740707237672</v>
          </cell>
          <cell r="P119">
            <v>2479.6250369163781</v>
          </cell>
          <cell r="Q119">
            <v>2923.57052743447</v>
          </cell>
          <cell r="R119">
            <v>3426.0804486866778</v>
          </cell>
          <cell r="S119">
            <v>3461.7645138233165</v>
          </cell>
          <cell r="T119">
            <v>3559.972045368308</v>
          </cell>
          <cell r="U119">
            <v>4729.5930239409063</v>
          </cell>
          <cell r="V119">
            <v>4942.0833277021202</v>
          </cell>
          <cell r="W119">
            <v>34752.000114896815</v>
          </cell>
        </row>
        <row r="120">
          <cell r="D120" t="str">
            <v>Cashflow monnaie constante</v>
          </cell>
          <cell r="E120">
            <v>5044.393926448718</v>
          </cell>
          <cell r="N120" t="str">
            <v>Taux de rentabilité interne en monnaie constante :</v>
          </cell>
          <cell r="O120">
            <v>0.15728953139118568</v>
          </cell>
        </row>
        <row r="121">
          <cell r="D121" t="str">
            <v>Valeur résiduelle</v>
          </cell>
          <cell r="E121">
            <v>29707.606188448095</v>
          </cell>
          <cell r="N121" t="str">
            <v>Valeur actualisée nette à 11,0% :</v>
          </cell>
          <cell r="O121">
            <v>5921.9464316739013</v>
          </cell>
          <cell r="P121" t="str">
            <v>KUSD</v>
          </cell>
        </row>
        <row r="122">
          <cell r="B122" t="str">
            <v>ii)</v>
          </cell>
          <cell r="D122" t="str">
            <v>EBE année 15 x</v>
          </cell>
          <cell r="E122">
            <v>5</v>
          </cell>
          <cell r="H122">
            <v>-1585.1381249999999</v>
          </cell>
          <cell r="I122">
            <v>-3008.8821523478546</v>
          </cell>
          <cell r="J122">
            <v>-5851.1377968453444</v>
          </cell>
          <cell r="K122">
            <v>-2337.6305893504614</v>
          </cell>
          <cell r="L122">
            <v>165.27999603733221</v>
          </cell>
          <cell r="M122">
            <v>626.84403023511106</v>
          </cell>
          <cell r="N122">
            <v>477.54433064336752</v>
          </cell>
          <cell r="O122">
            <v>1599.7740707237672</v>
          </cell>
          <cell r="P122">
            <v>2479.6250369163781</v>
          </cell>
          <cell r="Q122">
            <v>2923.57052743447</v>
          </cell>
          <cell r="R122">
            <v>3426.0804486866778</v>
          </cell>
          <cell r="S122">
            <v>3461.7645138233165</v>
          </cell>
          <cell r="T122">
            <v>3559.972045368308</v>
          </cell>
          <cell r="U122">
            <v>4729.5930239409063</v>
          </cell>
          <cell r="V122">
            <v>4942.0833277021202</v>
          </cell>
          <cell r="W122">
            <v>46556.442742990868</v>
          </cell>
        </row>
        <row r="123">
          <cell r="D123" t="str">
            <v>EBE année 15, inflaté</v>
          </cell>
          <cell r="E123">
            <v>8302.4097633084293</v>
          </cell>
          <cell r="N123" t="str">
            <v>Taux de rentabilité interne en monnaie constante :</v>
          </cell>
          <cell r="O123">
            <v>0.17078401175199187</v>
          </cell>
        </row>
        <row r="124">
          <cell r="D124" t="str">
            <v>Valeur résiduelle</v>
          </cell>
          <cell r="E124">
            <v>41512.048816542148</v>
          </cell>
          <cell r="N124" t="str">
            <v>Valeur actualisée nette à 11,0% :</v>
          </cell>
          <cell r="O124">
            <v>8389.1262507298688</v>
          </cell>
          <cell r="P124" t="str">
            <v>KUSD</v>
          </cell>
        </row>
        <row r="126">
          <cell r="B126" t="str">
            <v>B - RENTABILITE OPERATIONNELLE</v>
          </cell>
        </row>
        <row r="128">
          <cell r="D128" t="str">
            <v>TRI : 14,0%</v>
          </cell>
          <cell r="H128">
            <v>0</v>
          </cell>
          <cell r="I128">
            <v>1</v>
          </cell>
          <cell r="J128">
            <v>2</v>
          </cell>
          <cell r="K128">
            <v>3</v>
          </cell>
          <cell r="L128">
            <v>4</v>
          </cell>
          <cell r="M128">
            <v>5</v>
          </cell>
          <cell r="N128">
            <v>6</v>
          </cell>
          <cell r="O128">
            <v>7</v>
          </cell>
          <cell r="P128">
            <v>8</v>
          </cell>
          <cell r="Q128">
            <v>9</v>
          </cell>
          <cell r="R128">
            <v>10</v>
          </cell>
          <cell r="S128">
            <v>11</v>
          </cell>
          <cell r="T128">
            <v>12</v>
          </cell>
          <cell r="U128">
            <v>13</v>
          </cell>
          <cell r="V128">
            <v>14</v>
          </cell>
          <cell r="W128">
            <v>15</v>
          </cell>
        </row>
        <row r="129">
          <cell r="F129" t="str">
            <v>pas utilisé pour la calcul fiscal</v>
          </cell>
        </row>
        <row r="130">
          <cell r="B130" t="str">
            <v xml:space="preserve">Amortissement du goodwill </v>
          </cell>
          <cell r="F130">
            <v>0</v>
          </cell>
          <cell r="G130" t="str">
            <v>ans</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row>
        <row r="131">
          <cell r="B131" t="str">
            <v>Monnaie courante</v>
          </cell>
        </row>
        <row r="132">
          <cell r="B132" t="str">
            <v>RO après Amort GW</v>
          </cell>
          <cell r="F132" t="b">
            <v>0</v>
          </cell>
          <cell r="H132">
            <v>0</v>
          </cell>
          <cell r="I132">
            <v>-547.18135262133319</v>
          </cell>
          <cell r="J132">
            <v>-161.43869479995681</v>
          </cell>
          <cell r="K132">
            <v>73.579247070501083</v>
          </cell>
          <cell r="L132">
            <v>1149.1118651677634</v>
          </cell>
          <cell r="M132">
            <v>2149.7616635648915</v>
          </cell>
          <cell r="N132">
            <v>3020.5094058666718</v>
          </cell>
          <cell r="O132">
            <v>4042.0189239483148</v>
          </cell>
          <cell r="P132">
            <v>4947.8237374548989</v>
          </cell>
          <cell r="Q132">
            <v>5749.9725612107031</v>
          </cell>
          <cell r="R132">
            <v>6894.9333831049316</v>
          </cell>
          <cell r="S132">
            <v>7470.5954240790525</v>
          </cell>
          <cell r="T132">
            <v>8071.4329390036455</v>
          </cell>
          <cell r="U132">
            <v>8294.1289361382951</v>
          </cell>
          <cell r="V132">
            <v>8576.1958080205077</v>
          </cell>
          <cell r="W132">
            <v>8874.4540718023927</v>
          </cell>
        </row>
        <row r="133">
          <cell r="B133" t="str">
            <v>RONet</v>
          </cell>
          <cell r="F133" t="b">
            <v>0</v>
          </cell>
          <cell r="H133">
            <v>0</v>
          </cell>
          <cell r="I133">
            <v>-567.8915812479031</v>
          </cell>
          <cell r="J133">
            <v>-223.00999004553157</v>
          </cell>
          <cell r="K133">
            <v>-27.050754471005916</v>
          </cell>
          <cell r="L133">
            <v>1035.9495141376453</v>
          </cell>
          <cell r="M133">
            <v>1491.3842734294385</v>
          </cell>
          <cell r="N133">
            <v>1938.260885744643</v>
          </cell>
          <cell r="O133">
            <v>2593.7635434976332</v>
          </cell>
          <cell r="P133">
            <v>3175.0184923248089</v>
          </cell>
          <cell r="Q133">
            <v>3689.7573925289084</v>
          </cell>
          <cell r="R133">
            <v>4424.4787519384354</v>
          </cell>
          <cell r="S133">
            <v>4793.8810836315279</v>
          </cell>
          <cell r="T133">
            <v>5179.4385169586394</v>
          </cell>
          <cell r="U133">
            <v>5322.3425383199437</v>
          </cell>
          <cell r="V133">
            <v>5503.3448500067598</v>
          </cell>
          <cell r="W133">
            <v>5694.7371778755951</v>
          </cell>
        </row>
        <row r="134">
          <cell r="B134" t="str">
            <v>CMOeco n-0</v>
          </cell>
          <cell r="H134">
            <v>1585.1381249999999</v>
          </cell>
          <cell r="I134">
            <v>1585.1381249999999</v>
          </cell>
          <cell r="J134">
            <v>4076.9277462499999</v>
          </cell>
          <cell r="K134">
            <v>9884.2347180119796</v>
          </cell>
          <cell r="L134">
            <v>12366.277098920849</v>
          </cell>
          <cell r="M134">
            <v>13343.397937439382</v>
          </cell>
          <cell r="N134">
            <v>14285.776372607614</v>
          </cell>
          <cell r="O134">
            <v>15822.534044362057</v>
          </cell>
          <cell r="P134">
            <v>16797.546696536341</v>
          </cell>
          <cell r="Q134">
            <v>17365.07505389475</v>
          </cell>
          <cell r="R134">
            <v>17909.145313662299</v>
          </cell>
          <cell r="S134">
            <v>18568.922093043475</v>
          </cell>
          <cell r="T134">
            <v>19500.622084993083</v>
          </cell>
          <cell r="U134">
            <v>20668.594994660605</v>
          </cell>
          <cell r="V134">
            <v>20608.219493249242</v>
          </cell>
          <cell r="W134">
            <v>20430.766998390838</v>
          </cell>
        </row>
        <row r="135">
          <cell r="B135" t="str">
            <v>RO/CMOe n-1</v>
          </cell>
          <cell r="I135">
            <v>-0.34519474611799728</v>
          </cell>
          <cell r="J135">
            <v>-3.9598125070636772E-2</v>
          </cell>
          <cell r="K135">
            <v>7.4441015586586669E-3</v>
          </cell>
          <cell r="L135">
            <v>9.2923024122437095E-2</v>
          </cell>
          <cell r="M135">
            <v>0.16111051125388484</v>
          </cell>
          <cell r="N135">
            <v>0.21143473949783884</v>
          </cell>
          <cell r="O135">
            <v>0.25545964461922466</v>
          </cell>
          <cell r="P135">
            <v>0.29455633175737156</v>
          </cell>
          <cell r="Q135">
            <v>0.3311228165363479</v>
          </cell>
          <cell r="R135">
            <v>0.38499511072954518</v>
          </cell>
          <cell r="S135">
            <v>0.40231712894513039</v>
          </cell>
          <cell r="T135">
            <v>0.41390643353963075</v>
          </cell>
          <cell r="U135">
            <v>0.40129137651983349</v>
          </cell>
          <cell r="V135">
            <v>0.41615413747072444</v>
          </cell>
          <cell r="W135">
            <v>0.43436715187938663</v>
          </cell>
        </row>
        <row r="136">
          <cell r="B136" t="str">
            <v>RO Net/CMOe n-1</v>
          </cell>
          <cell r="I136">
            <v>-0.35825999784586793</v>
          </cell>
          <cell r="J136">
            <v>-5.4700500947228815E-2</v>
          </cell>
          <cell r="K136">
            <v>-2.7367575986142353E-3</v>
          </cell>
          <cell r="L136">
            <v>8.3772141433580527E-2</v>
          </cell>
          <cell r="M136">
            <v>0.11176945186089814</v>
          </cell>
          <cell r="N136">
            <v>0.13567767233576317</v>
          </cell>
          <cell r="O136">
            <v>0.16392845395215644</v>
          </cell>
          <cell r="P136">
            <v>0.18901679808870533</v>
          </cell>
          <cell r="Q136">
            <v>0.21248151137137447</v>
          </cell>
          <cell r="R136">
            <v>0.24705136255514917</v>
          </cell>
          <cell r="S136">
            <v>0.25816690164409017</v>
          </cell>
          <cell r="T136">
            <v>0.26560375840238104</v>
          </cell>
          <cell r="U136">
            <v>0.25750867631277713</v>
          </cell>
          <cell r="V136">
            <v>0.26704611001496387</v>
          </cell>
          <cell r="W136">
            <v>0.27873340136100239</v>
          </cell>
        </row>
        <row r="137">
          <cell r="X137">
            <v>0</v>
          </cell>
        </row>
        <row r="138">
          <cell r="B138" t="str">
            <v>C - SENSIBILITES DE LA RENTABILITE INTRINSEQUE :</v>
          </cell>
        </row>
        <row r="144">
          <cell r="C144" t="str">
            <v>TRI : 14,0%</v>
          </cell>
          <cell r="H144">
            <v>0.9</v>
          </cell>
          <cell r="I144">
            <v>1</v>
          </cell>
          <cell r="J144">
            <v>1.1000000000000001</v>
          </cell>
        </row>
        <row r="145">
          <cell r="C145" t="str">
            <v>Volumes</v>
          </cell>
          <cell r="H145">
            <v>5.7844303219487754E-2</v>
          </cell>
          <cell r="I145">
            <v>6.9999999999999188E-2</v>
          </cell>
          <cell r="J145">
            <v>8.1559869463232473E-2</v>
          </cell>
        </row>
        <row r="146">
          <cell r="C146" t="str">
            <v>Marges</v>
          </cell>
          <cell r="H146">
            <v>4.2842572437355807E-2</v>
          </cell>
          <cell r="I146">
            <v>6.9999999999999188E-2</v>
          </cell>
          <cell r="J146">
            <v>9.6532653041142391E-2</v>
          </cell>
        </row>
        <row r="147">
          <cell r="C147" t="str">
            <v>Coûts</v>
          </cell>
          <cell r="H147">
            <v>8.864032736591311E-2</v>
          </cell>
          <cell r="I147">
            <v>6.9999999999999188E-2</v>
          </cell>
          <cell r="J147">
            <v>5.1055840858751811E-2</v>
          </cell>
        </row>
        <row r="148">
          <cell r="C148" t="str">
            <v>Investissements</v>
          </cell>
          <cell r="E148" t="str">
            <v>(initiaux)</v>
          </cell>
          <cell r="H148">
            <v>8.0089057003245631E-2</v>
          </cell>
          <cell r="I148">
            <v>6.9999999999999188E-2</v>
          </cell>
          <cell r="J148">
            <v>6.1044028704741377E-2</v>
          </cell>
        </row>
        <row r="150">
          <cell r="B150" t="str">
            <v>V - CALCULS DIVERS</v>
          </cell>
          <cell r="U150" t="str">
            <v>TLSA</v>
          </cell>
        </row>
        <row r="152">
          <cell r="B152" t="str">
            <v>BFR</v>
          </cell>
        </row>
        <row r="153">
          <cell r="C153" t="str">
            <v>Besoin en Fonds de Roulement</v>
          </cell>
          <cell r="H153">
            <v>1585.1381249999999</v>
          </cell>
          <cell r="I153">
            <v>1600.98950625</v>
          </cell>
          <cell r="J153">
            <v>2519.8240670453124</v>
          </cell>
          <cell r="K153">
            <v>5332.5249048208498</v>
          </cell>
          <cell r="L153">
            <v>6784.4094350727146</v>
          </cell>
          <cell r="M153">
            <v>8263.5368741699476</v>
          </cell>
          <cell r="N153">
            <v>9641.7559369803876</v>
          </cell>
          <cell r="O153">
            <v>10918.876702793637</v>
          </cell>
          <cell r="P153">
            <v>11948.886259057361</v>
          </cell>
          <cell r="Q153">
            <v>13089.271921491287</v>
          </cell>
          <cell r="R153">
            <v>14352.181408405242</v>
          </cell>
          <cell r="S153">
            <v>15137.851311328082</v>
          </cell>
          <cell r="T153">
            <v>15969.352458601606</v>
          </cell>
          <cell r="U153">
            <v>16461.146358138216</v>
          </cell>
          <cell r="V153">
            <v>16974.763805300881</v>
          </cell>
          <cell r="W153">
            <v>17511.351233862795</v>
          </cell>
        </row>
        <row r="154">
          <cell r="B154" t="str">
            <v>Effet de stock</v>
          </cell>
        </row>
        <row r="155">
          <cell r="C155" t="str">
            <v>Stock de  n  au prix de  n</v>
          </cell>
          <cell r="H155">
            <v>0</v>
          </cell>
          <cell r="I155">
            <v>580.56756874999996</v>
          </cell>
          <cell r="J155">
            <v>913.76497258177085</v>
          </cell>
          <cell r="K155">
            <v>1933.7359846549998</v>
          </cell>
          <cell r="L155">
            <v>2460.2335466586551</v>
          </cell>
          <cell r="M155">
            <v>2996.6102173587064</v>
          </cell>
          <cell r="N155">
            <v>3496.3944366662722</v>
          </cell>
          <cell r="O155">
            <v>3959.5173335458694</v>
          </cell>
          <cell r="P155">
            <v>4333.0301776556162</v>
          </cell>
          <cell r="Q155">
            <v>4746.5687604458253</v>
          </cell>
          <cell r="R155">
            <v>5204.5382146531365</v>
          </cell>
          <cell r="S155">
            <v>5489.4460567091201</v>
          </cell>
          <cell r="T155">
            <v>5790.9737042051711</v>
          </cell>
          <cell r="U155">
            <v>5969.3131545672304</v>
          </cell>
          <cell r="V155">
            <v>6155.5664881479488</v>
          </cell>
          <cell r="W155">
            <v>6350.1494367593295</v>
          </cell>
        </row>
        <row r="156">
          <cell r="C156" t="str">
            <v>Stock de  n-1  au prix de  n</v>
          </cell>
          <cell r="I156">
            <v>0</v>
          </cell>
          <cell r="J156">
            <v>586.37324443749992</v>
          </cell>
          <cell r="K156">
            <v>922.90262230758856</v>
          </cell>
          <cell r="L156">
            <v>1953.0733445015499</v>
          </cell>
          <cell r="M156">
            <v>2484.8358821252418</v>
          </cell>
          <cell r="N156">
            <v>3026.5763195322934</v>
          </cell>
          <cell r="O156">
            <v>3531.3583810329351</v>
          </cell>
          <cell r="P156">
            <v>3999.112506881328</v>
          </cell>
          <cell r="Q156">
            <v>4376.3604794321727</v>
          </cell>
          <cell r="R156">
            <v>4794.0344480502836</v>
          </cell>
          <cell r="S156">
            <v>5256.5835967996682</v>
          </cell>
          <cell r="T156">
            <v>5544.3405172762114</v>
          </cell>
          <cell r="U156">
            <v>5848.8834412472224</v>
          </cell>
          <cell r="V156">
            <v>6029.0062861129027</v>
          </cell>
          <cell r="W156">
            <v>6217.1221530294288</v>
          </cell>
        </row>
        <row r="157">
          <cell r="C157" t="str">
            <v>Effet de stock</v>
          </cell>
          <cell r="I157">
            <v>0</v>
          </cell>
          <cell r="J157">
            <v>5.8056756874999564</v>
          </cell>
          <cell r="K157">
            <v>9.1376497258177096</v>
          </cell>
          <cell r="L157">
            <v>19.337359846550044</v>
          </cell>
          <cell r="M157">
            <v>24.602335466586737</v>
          </cell>
          <cell r="N157">
            <v>29.966102173586933</v>
          </cell>
          <cell r="O157">
            <v>34.963944366662872</v>
          </cell>
          <cell r="P157">
            <v>39.595173335458639</v>
          </cell>
          <cell r="Q157">
            <v>43.330301776556553</v>
          </cell>
          <cell r="R157">
            <v>47.465687604458253</v>
          </cell>
          <cell r="S157">
            <v>52.045382146531665</v>
          </cell>
          <cell r="T157">
            <v>54.894460567091301</v>
          </cell>
          <cell r="U157">
            <v>57.909737042051347</v>
          </cell>
          <cell r="V157">
            <v>59.693131545672259</v>
          </cell>
          <cell r="W157">
            <v>61.55566488147997</v>
          </cell>
        </row>
        <row r="158">
          <cell r="B158" t="str">
            <v>Pay out time intrinsèque</v>
          </cell>
          <cell r="H158">
            <v>1</v>
          </cell>
          <cell r="I158">
            <v>1</v>
          </cell>
          <cell r="J158">
            <v>1</v>
          </cell>
          <cell r="K158">
            <v>1</v>
          </cell>
          <cell r="L158">
            <v>1</v>
          </cell>
          <cell r="M158">
            <v>1</v>
          </cell>
          <cell r="N158">
            <v>1</v>
          </cell>
          <cell r="O158">
            <v>1</v>
          </cell>
          <cell r="P158">
            <v>1</v>
          </cell>
          <cell r="Q158">
            <v>1</v>
          </cell>
          <cell r="R158">
            <v>1</v>
          </cell>
          <cell r="S158">
            <v>0</v>
          </cell>
          <cell r="T158">
            <v>0</v>
          </cell>
          <cell r="U158">
            <v>0</v>
          </cell>
          <cell r="V158">
            <v>0</v>
          </cell>
          <cell r="W158">
            <v>0</v>
          </cell>
        </row>
        <row r="159">
          <cell r="B159" t="str">
            <v>Pertes de change</v>
          </cell>
          <cell r="H159">
            <v>0.02</v>
          </cell>
          <cell r="I159" t="str">
            <v>= inflation type</v>
          </cell>
        </row>
        <row r="160">
          <cell r="C160" t="str">
            <v>Indice delta inflation v type</v>
          </cell>
          <cell r="I160">
            <v>-0.01</v>
          </cell>
          <cell r="J160">
            <v>-0.01</v>
          </cell>
          <cell r="K160">
            <v>-0.01</v>
          </cell>
          <cell r="L160">
            <v>-0.01</v>
          </cell>
          <cell r="M160">
            <v>-0.01</v>
          </cell>
          <cell r="N160">
            <v>-0.01</v>
          </cell>
          <cell r="O160">
            <v>-0.01</v>
          </cell>
          <cell r="P160">
            <v>-0.01</v>
          </cell>
          <cell r="Q160">
            <v>-0.01</v>
          </cell>
          <cell r="R160">
            <v>-0.01</v>
          </cell>
          <cell r="S160">
            <v>-0.01</v>
          </cell>
          <cell r="T160">
            <v>-0.01</v>
          </cell>
          <cell r="U160">
            <v>-0.01</v>
          </cell>
          <cell r="V160">
            <v>-0.01</v>
          </cell>
          <cell r="W160">
            <v>-0.01</v>
          </cell>
        </row>
        <row r="161">
          <cell r="C161" t="str">
            <v>Emprunt en monnaie forte</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row>
        <row r="162">
          <cell r="C162" t="str">
            <v>Perte d'échange</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row>
        <row r="164">
          <cell r="A164" t="str">
            <v>VI - CALCUL DE L'IMPOT</v>
          </cell>
        </row>
        <row r="166">
          <cell r="H166">
            <v>0</v>
          </cell>
          <cell r="I166">
            <v>1</v>
          </cell>
          <cell r="J166">
            <v>2</v>
          </cell>
          <cell r="K166">
            <v>3</v>
          </cell>
          <cell r="L166">
            <v>4</v>
          </cell>
          <cell r="M166">
            <v>5</v>
          </cell>
          <cell r="N166">
            <v>6</v>
          </cell>
          <cell r="O166">
            <v>7</v>
          </cell>
          <cell r="P166">
            <v>8</v>
          </cell>
          <cell r="Q166">
            <v>9</v>
          </cell>
          <cell r="R166">
            <v>10</v>
          </cell>
          <cell r="S166">
            <v>11</v>
          </cell>
          <cell r="T166">
            <v>12</v>
          </cell>
          <cell r="U166">
            <v>13</v>
          </cell>
          <cell r="V166">
            <v>14</v>
          </cell>
          <cell r="W166">
            <v>15</v>
          </cell>
        </row>
        <row r="167">
          <cell r="C167" t="str">
            <v>Bénéfice taxable Monnaie Cour.</v>
          </cell>
          <cell r="H167">
            <v>0</v>
          </cell>
          <cell r="I167">
            <v>-604.98271635722483</v>
          </cell>
          <cell r="J167">
            <v>-333.28155063466164</v>
          </cell>
          <cell r="K167">
            <v>-207.27479016507516</v>
          </cell>
          <cell r="L167">
            <v>833.28057566143343</v>
          </cell>
          <cell r="M167">
            <v>1843.2767700089769</v>
          </cell>
          <cell r="N167">
            <v>2726.2874806838613</v>
          </cell>
          <cell r="O167">
            <v>3772.9052056012865</v>
          </cell>
          <cell r="P167">
            <v>4731.2776484184033</v>
          </cell>
          <cell r="Q167">
            <v>5605.4598714318327</v>
          </cell>
          <cell r="R167">
            <v>6839.6102055978254</v>
          </cell>
          <cell r="S167">
            <v>7470.5954240790525</v>
          </cell>
          <cell r="T167">
            <v>8071.4329390036455</v>
          </cell>
          <cell r="U167">
            <v>8294.1289361382951</v>
          </cell>
          <cell r="V167">
            <v>8576.1958080205077</v>
          </cell>
          <cell r="W167">
            <v>8874.4540718023927</v>
          </cell>
        </row>
        <row r="168">
          <cell r="C168" t="str">
            <v>Report fiscal possible de l'année</v>
          </cell>
          <cell r="H168">
            <v>0</v>
          </cell>
          <cell r="I168">
            <v>-604.98271635722483</v>
          </cell>
          <cell r="J168">
            <v>-333.28155063466164</v>
          </cell>
          <cell r="K168">
            <v>-207.27479016507516</v>
          </cell>
          <cell r="L168">
            <v>0</v>
          </cell>
          <cell r="M168">
            <v>0</v>
          </cell>
          <cell r="N168">
            <v>0</v>
          </cell>
          <cell r="O168">
            <v>0</v>
          </cell>
          <cell r="P168">
            <v>0</v>
          </cell>
          <cell r="Q168">
            <v>0</v>
          </cell>
          <cell r="R168">
            <v>0</v>
          </cell>
          <cell r="S168">
            <v>0</v>
          </cell>
          <cell r="T168">
            <v>0</v>
          </cell>
          <cell r="U168">
            <v>0</v>
          </cell>
          <cell r="V168">
            <v>0</v>
          </cell>
          <cell r="W168">
            <v>0</v>
          </cell>
        </row>
        <row r="169">
          <cell r="C169" t="str">
            <v>Report pertes fiscales 5 ans max</v>
          </cell>
          <cell r="H169">
            <v>0</v>
          </cell>
          <cell r="I169">
            <v>-604.98271635722483</v>
          </cell>
          <cell r="J169">
            <v>-938.26426699188642</v>
          </cell>
          <cell r="K169">
            <v>-1145.5390571569615</v>
          </cell>
          <cell r="L169">
            <v>-1145.5390571569615</v>
          </cell>
          <cell r="M169">
            <v>-1145.5390571569615</v>
          </cell>
          <cell r="N169">
            <v>-540.55634079973674</v>
          </cell>
          <cell r="O169">
            <v>-207.27479016507516</v>
          </cell>
          <cell r="P169">
            <v>0</v>
          </cell>
          <cell r="Q169">
            <v>0</v>
          </cell>
          <cell r="R169">
            <v>0</v>
          </cell>
          <cell r="S169">
            <v>0</v>
          </cell>
          <cell r="T169">
            <v>0</v>
          </cell>
          <cell r="U169">
            <v>0</v>
          </cell>
          <cell r="V169">
            <v>0</v>
          </cell>
        </row>
        <row r="170">
          <cell r="C170" t="str">
            <v>(Bénéfice n)+(Somme P.Fisc. (n-1))</v>
          </cell>
          <cell r="H170">
            <v>0</v>
          </cell>
          <cell r="I170">
            <v>-604.98271635722483</v>
          </cell>
          <cell r="J170">
            <v>-938.26426699188642</v>
          </cell>
          <cell r="K170">
            <v>-1145.5390571569615</v>
          </cell>
          <cell r="L170">
            <v>-312.25848149552803</v>
          </cell>
          <cell r="M170">
            <v>1531.0182885134489</v>
          </cell>
          <cell r="N170">
            <v>2726.2874806838613</v>
          </cell>
          <cell r="O170">
            <v>3772.9052056012865</v>
          </cell>
          <cell r="P170">
            <v>4731.2776484184033</v>
          </cell>
          <cell r="Q170">
            <v>5605.4598714318327</v>
          </cell>
          <cell r="R170">
            <v>6839.6102055978254</v>
          </cell>
          <cell r="S170">
            <v>7470.5954240790525</v>
          </cell>
          <cell r="T170">
            <v>8071.4329390036455</v>
          </cell>
          <cell r="U170">
            <v>8294.1289361382951</v>
          </cell>
          <cell r="V170">
            <v>8576.1958080205077</v>
          </cell>
          <cell r="W170">
            <v>8874.4540718023927</v>
          </cell>
        </row>
        <row r="171">
          <cell r="C171" t="str">
            <v>Somme pertes fiscales reportables</v>
          </cell>
          <cell r="H171">
            <v>0</v>
          </cell>
          <cell r="I171">
            <v>-604.98271635722483</v>
          </cell>
          <cell r="J171">
            <v>-938.26426699188642</v>
          </cell>
          <cell r="K171">
            <v>-1145.5390571569615</v>
          </cell>
          <cell r="L171">
            <v>-312.25848149552803</v>
          </cell>
          <cell r="M171">
            <v>0</v>
          </cell>
          <cell r="N171">
            <v>0</v>
          </cell>
          <cell r="O171">
            <v>0</v>
          </cell>
          <cell r="P171">
            <v>0</v>
          </cell>
          <cell r="Q171">
            <v>0</v>
          </cell>
          <cell r="R171">
            <v>0</v>
          </cell>
          <cell r="S171">
            <v>0</v>
          </cell>
          <cell r="T171">
            <v>0</v>
          </cell>
          <cell r="U171">
            <v>0</v>
          </cell>
          <cell r="V171">
            <v>0</v>
          </cell>
        </row>
        <row r="172">
          <cell r="C172" t="str">
            <v>Impôt à imputer au projet</v>
          </cell>
          <cell r="H172">
            <v>0</v>
          </cell>
          <cell r="I172">
            <v>0</v>
          </cell>
          <cell r="J172">
            <v>0</v>
          </cell>
          <cell r="K172">
            <v>0</v>
          </cell>
          <cell r="L172">
            <v>0</v>
          </cell>
          <cell r="M172">
            <v>-548.56385277436868</v>
          </cell>
          <cell r="N172">
            <v>-976.82880432902755</v>
          </cell>
          <cell r="O172">
            <v>-1351.8319351669411</v>
          </cell>
          <cell r="P172">
            <v>-1695.2167814283139</v>
          </cell>
          <cell r="Q172">
            <v>-2008.4362719340256</v>
          </cell>
          <cell r="R172">
            <v>-2450.6323366657007</v>
          </cell>
          <cell r="S172">
            <v>-2676.7143404475246</v>
          </cell>
          <cell r="T172">
            <v>-2891.9944220450061</v>
          </cell>
          <cell r="U172">
            <v>-2971.7863978183514</v>
          </cell>
          <cell r="V172">
            <v>-3072.8509580137479</v>
          </cell>
          <cell r="W172">
            <v>-3179.7168939267972</v>
          </cell>
        </row>
        <row r="173">
          <cell r="C173" t="str">
            <v>CALCUL DE LA LIGNE 'Report pertes .…'</v>
          </cell>
          <cell r="H173">
            <v>2</v>
          </cell>
          <cell r="I173">
            <v>3</v>
          </cell>
          <cell r="J173">
            <v>4</v>
          </cell>
          <cell r="K173">
            <v>5</v>
          </cell>
          <cell r="L173">
            <v>6</v>
          </cell>
          <cell r="M173">
            <v>7</v>
          </cell>
          <cell r="N173">
            <v>8</v>
          </cell>
          <cell r="O173">
            <v>9</v>
          </cell>
          <cell r="P173">
            <v>10</v>
          </cell>
          <cell r="Q173">
            <v>11</v>
          </cell>
          <cell r="R173">
            <v>12</v>
          </cell>
          <cell r="S173">
            <v>13</v>
          </cell>
          <cell r="T173">
            <v>14</v>
          </cell>
          <cell r="U173">
            <v>15</v>
          </cell>
          <cell r="V173">
            <v>16</v>
          </cell>
          <cell r="W173">
            <v>17</v>
          </cell>
        </row>
        <row r="174">
          <cell r="C174" t="str">
            <v>Report des pertes fiscales :</v>
          </cell>
          <cell r="G174">
            <v>0</v>
          </cell>
        </row>
        <row r="175">
          <cell r="C175" t="str">
            <v>Report des pertes fiscales :</v>
          </cell>
          <cell r="F175">
            <v>0</v>
          </cell>
          <cell r="G175">
            <v>1</v>
          </cell>
          <cell r="H175">
            <v>0</v>
          </cell>
          <cell r="I175">
            <v>-604.98271635722483</v>
          </cell>
          <cell r="J175">
            <v>-333.28155063466164</v>
          </cell>
          <cell r="K175">
            <v>-207.27479016507516</v>
          </cell>
          <cell r="L175">
            <v>0</v>
          </cell>
          <cell r="M175">
            <v>0</v>
          </cell>
          <cell r="N175">
            <v>0</v>
          </cell>
          <cell r="O175">
            <v>0</v>
          </cell>
          <cell r="P175">
            <v>0</v>
          </cell>
          <cell r="Q175">
            <v>0</v>
          </cell>
          <cell r="R175">
            <v>0</v>
          </cell>
          <cell r="S175">
            <v>0</v>
          </cell>
          <cell r="T175">
            <v>0</v>
          </cell>
          <cell r="U175">
            <v>0</v>
          </cell>
          <cell r="V175">
            <v>0</v>
          </cell>
          <cell r="W175">
            <v>0</v>
          </cell>
        </row>
        <row r="176">
          <cell r="C176" t="str">
            <v>Report des pertes fiscales :</v>
          </cell>
          <cell r="F176">
            <v>0</v>
          </cell>
          <cell r="G176">
            <v>2</v>
          </cell>
          <cell r="H176">
            <v>0</v>
          </cell>
          <cell r="I176">
            <v>-604.98271635722483</v>
          </cell>
          <cell r="J176">
            <v>-938.26426699188642</v>
          </cell>
          <cell r="K176">
            <v>-540.55634079973674</v>
          </cell>
          <cell r="L176">
            <v>-207.27479016507516</v>
          </cell>
          <cell r="M176">
            <v>0</v>
          </cell>
          <cell r="N176">
            <v>0</v>
          </cell>
          <cell r="O176">
            <v>0</v>
          </cell>
          <cell r="P176">
            <v>0</v>
          </cell>
          <cell r="Q176">
            <v>0</v>
          </cell>
          <cell r="R176">
            <v>0</v>
          </cell>
          <cell r="S176">
            <v>0</v>
          </cell>
          <cell r="T176">
            <v>0</v>
          </cell>
          <cell r="U176">
            <v>0</v>
          </cell>
          <cell r="V176">
            <v>0</v>
          </cell>
          <cell r="W176">
            <v>0</v>
          </cell>
        </row>
        <row r="177">
          <cell r="C177" t="str">
            <v>Report des pertes fiscales :</v>
          </cell>
          <cell r="F177">
            <v>0</v>
          </cell>
          <cell r="G177">
            <v>3</v>
          </cell>
          <cell r="H177">
            <v>0</v>
          </cell>
          <cell r="I177">
            <v>-604.98271635722483</v>
          </cell>
          <cell r="J177">
            <v>-938.26426699188642</v>
          </cell>
          <cell r="K177">
            <v>-1145.5390571569615</v>
          </cell>
          <cell r="L177">
            <v>-540.55634079973674</v>
          </cell>
          <cell r="M177">
            <v>-207.27479016507516</v>
          </cell>
          <cell r="N177">
            <v>0</v>
          </cell>
          <cell r="O177">
            <v>0</v>
          </cell>
          <cell r="P177">
            <v>0</v>
          </cell>
          <cell r="Q177">
            <v>0</v>
          </cell>
          <cell r="R177">
            <v>0</v>
          </cell>
          <cell r="S177">
            <v>0</v>
          </cell>
          <cell r="T177">
            <v>0</v>
          </cell>
          <cell r="U177">
            <v>0</v>
          </cell>
          <cell r="V177">
            <v>0</v>
          </cell>
          <cell r="W177">
            <v>0</v>
          </cell>
        </row>
        <row r="178">
          <cell r="C178" t="str">
            <v>Report des pertes fiscales :</v>
          </cell>
          <cell r="F178">
            <v>0</v>
          </cell>
          <cell r="G178">
            <v>4</v>
          </cell>
          <cell r="H178">
            <v>0</v>
          </cell>
          <cell r="I178">
            <v>-604.98271635722483</v>
          </cell>
          <cell r="J178">
            <v>-938.26426699188642</v>
          </cell>
          <cell r="K178">
            <v>-1145.5390571569615</v>
          </cell>
          <cell r="L178">
            <v>-1145.5390571569615</v>
          </cell>
          <cell r="M178">
            <v>-540.55634079973674</v>
          </cell>
          <cell r="N178">
            <v>-207.27479016507516</v>
          </cell>
          <cell r="O178">
            <v>0</v>
          </cell>
          <cell r="P178">
            <v>0</v>
          </cell>
          <cell r="Q178">
            <v>0</v>
          </cell>
          <cell r="R178">
            <v>0</v>
          </cell>
          <cell r="S178">
            <v>0</v>
          </cell>
          <cell r="T178">
            <v>0</v>
          </cell>
          <cell r="U178">
            <v>0</v>
          </cell>
          <cell r="V178">
            <v>0</v>
          </cell>
          <cell r="W178">
            <v>0</v>
          </cell>
        </row>
        <row r="179">
          <cell r="C179" t="str">
            <v>Report des pertes fiscales :</v>
          </cell>
          <cell r="F179" t="str">
            <v>===&gt;</v>
          </cell>
          <cell r="G179">
            <v>5</v>
          </cell>
          <cell r="H179">
            <v>0</v>
          </cell>
          <cell r="I179">
            <v>-604.98271635722483</v>
          </cell>
          <cell r="J179">
            <v>-938.26426699188642</v>
          </cell>
          <cell r="K179">
            <v>-1145.5390571569615</v>
          </cell>
          <cell r="L179">
            <v>-1145.5390571569615</v>
          </cell>
          <cell r="M179">
            <v>-1145.5390571569615</v>
          </cell>
          <cell r="N179">
            <v>-540.55634079973674</v>
          </cell>
          <cell r="O179">
            <v>-207.27479016507516</v>
          </cell>
          <cell r="P179">
            <v>0</v>
          </cell>
          <cell r="Q179">
            <v>0</v>
          </cell>
          <cell r="R179">
            <v>0</v>
          </cell>
          <cell r="S179">
            <v>0</v>
          </cell>
          <cell r="T179">
            <v>0</v>
          </cell>
          <cell r="U179">
            <v>0</v>
          </cell>
          <cell r="V179">
            <v>0</v>
          </cell>
          <cell r="W179">
            <v>0</v>
          </cell>
        </row>
        <row r="180">
          <cell r="C180" t="str">
            <v>Report des pertes fiscales :</v>
          </cell>
          <cell r="F180">
            <v>0</v>
          </cell>
          <cell r="G180">
            <v>6</v>
          </cell>
          <cell r="H180">
            <v>0</v>
          </cell>
          <cell r="I180">
            <v>-604.98271635722483</v>
          </cell>
          <cell r="J180">
            <v>-938.26426699188642</v>
          </cell>
          <cell r="K180">
            <v>-1145.5390571569615</v>
          </cell>
          <cell r="L180">
            <v>-1145.5390571569615</v>
          </cell>
          <cell r="M180">
            <v>-1145.5390571569615</v>
          </cell>
          <cell r="N180">
            <v>-1145.5390571569615</v>
          </cell>
          <cell r="O180">
            <v>-540.55634079973674</v>
          </cell>
          <cell r="P180">
            <v>-207.27479016507516</v>
          </cell>
          <cell r="Q180">
            <v>0</v>
          </cell>
          <cell r="R180">
            <v>0</v>
          </cell>
          <cell r="S180">
            <v>0</v>
          </cell>
          <cell r="T180">
            <v>0</v>
          </cell>
          <cell r="U180">
            <v>0</v>
          </cell>
          <cell r="V180">
            <v>0</v>
          </cell>
          <cell r="W180">
            <v>0</v>
          </cell>
        </row>
        <row r="181">
          <cell r="C181" t="str">
            <v>Report des pertes fiscales :</v>
          </cell>
          <cell r="F181">
            <v>0</v>
          </cell>
          <cell r="G181">
            <v>7</v>
          </cell>
          <cell r="H181">
            <v>0</v>
          </cell>
          <cell r="I181">
            <v>-604.98271635722483</v>
          </cell>
          <cell r="J181">
            <v>-938.26426699188642</v>
          </cell>
          <cell r="K181">
            <v>-1145.5390571569615</v>
          </cell>
          <cell r="L181">
            <v>-1145.5390571569615</v>
          </cell>
          <cell r="M181">
            <v>-1145.5390571569615</v>
          </cell>
          <cell r="N181">
            <v>-1145.5390571569615</v>
          </cell>
          <cell r="O181">
            <v>-1145.5390571569615</v>
          </cell>
          <cell r="P181">
            <v>-540.55634079973674</v>
          </cell>
          <cell r="Q181">
            <v>-207.27479016507516</v>
          </cell>
          <cell r="R181">
            <v>0</v>
          </cell>
          <cell r="S181">
            <v>0</v>
          </cell>
          <cell r="T181">
            <v>0</v>
          </cell>
          <cell r="U181">
            <v>0</v>
          </cell>
          <cell r="V181">
            <v>0</v>
          </cell>
          <cell r="W181">
            <v>0</v>
          </cell>
        </row>
        <row r="182">
          <cell r="C182" t="str">
            <v>Report des pertes fiscales :</v>
          </cell>
          <cell r="F182">
            <v>0</v>
          </cell>
          <cell r="G182">
            <v>8</v>
          </cell>
          <cell r="H182">
            <v>0</v>
          </cell>
          <cell r="I182">
            <v>-604.98271635722483</v>
          </cell>
          <cell r="J182">
            <v>-938.26426699188642</v>
          </cell>
          <cell r="K182">
            <v>-1145.5390571569615</v>
          </cell>
          <cell r="L182">
            <v>-1145.5390571569615</v>
          </cell>
          <cell r="M182">
            <v>-1145.5390571569615</v>
          </cell>
          <cell r="N182">
            <v>-1145.5390571569615</v>
          </cell>
          <cell r="O182">
            <v>-1145.5390571569615</v>
          </cell>
          <cell r="P182">
            <v>-1145.5390571569615</v>
          </cell>
          <cell r="Q182">
            <v>-540.55634079973674</v>
          </cell>
          <cell r="R182">
            <v>-207.27479016507516</v>
          </cell>
          <cell r="S182">
            <v>0</v>
          </cell>
          <cell r="T182">
            <v>0</v>
          </cell>
          <cell r="U182">
            <v>0</v>
          </cell>
          <cell r="V182">
            <v>0</v>
          </cell>
          <cell r="W182">
            <v>0</v>
          </cell>
        </row>
        <row r="183">
          <cell r="C183" t="str">
            <v>Report des pertes fiscales :</v>
          </cell>
          <cell r="F183">
            <v>0</v>
          </cell>
          <cell r="G183">
            <v>9</v>
          </cell>
          <cell r="H183">
            <v>0</v>
          </cell>
          <cell r="I183">
            <v>-604.98271635722483</v>
          </cell>
          <cell r="J183">
            <v>-938.26426699188642</v>
          </cell>
          <cell r="K183">
            <v>-1145.5390571569615</v>
          </cell>
          <cell r="L183">
            <v>-1145.5390571569615</v>
          </cell>
          <cell r="M183">
            <v>-1145.5390571569615</v>
          </cell>
          <cell r="N183">
            <v>-1145.5390571569615</v>
          </cell>
          <cell r="O183">
            <v>-1145.5390571569615</v>
          </cell>
          <cell r="P183">
            <v>-1145.5390571569615</v>
          </cell>
          <cell r="Q183">
            <v>-1145.5390571569615</v>
          </cell>
          <cell r="R183">
            <v>-540.55634079973674</v>
          </cell>
          <cell r="S183">
            <v>-207.27479016507516</v>
          </cell>
          <cell r="T183">
            <v>0</v>
          </cell>
          <cell r="U183">
            <v>0</v>
          </cell>
          <cell r="V183">
            <v>0</v>
          </cell>
          <cell r="W183">
            <v>0</v>
          </cell>
        </row>
        <row r="184">
          <cell r="C184" t="str">
            <v>Report des pertes fiscales :</v>
          </cell>
          <cell r="F184">
            <v>0</v>
          </cell>
          <cell r="G184">
            <v>10</v>
          </cell>
          <cell r="H184">
            <v>0</v>
          </cell>
          <cell r="I184">
            <v>-604.98271635722483</v>
          </cell>
          <cell r="J184">
            <v>-938.26426699188642</v>
          </cell>
          <cell r="K184">
            <v>-1145.5390571569615</v>
          </cell>
          <cell r="L184">
            <v>-1145.5390571569615</v>
          </cell>
          <cell r="M184">
            <v>-1145.5390571569615</v>
          </cell>
          <cell r="N184">
            <v>-1145.5390571569615</v>
          </cell>
          <cell r="O184">
            <v>-1145.5390571569615</v>
          </cell>
          <cell r="P184">
            <v>-1145.5390571569615</v>
          </cell>
          <cell r="Q184">
            <v>-1145.5390571569615</v>
          </cell>
          <cell r="R184">
            <v>-1145.5390571569615</v>
          </cell>
          <cell r="S184">
            <v>-540.55634079973674</v>
          </cell>
          <cell r="T184">
            <v>-207.27479016507516</v>
          </cell>
          <cell r="U184">
            <v>0</v>
          </cell>
          <cell r="V184">
            <v>0</v>
          </cell>
          <cell r="W184">
            <v>0</v>
          </cell>
        </row>
        <row r="185">
          <cell r="C185" t="str">
            <v>Report des pertes fiscales :</v>
          </cell>
          <cell r="F185">
            <v>0</v>
          </cell>
          <cell r="G185">
            <v>11</v>
          </cell>
          <cell r="H185">
            <v>0</v>
          </cell>
          <cell r="I185">
            <v>-604.98271635722483</v>
          </cell>
          <cell r="J185">
            <v>-938.26426699188642</v>
          </cell>
          <cell r="K185">
            <v>-1145.5390571569615</v>
          </cell>
          <cell r="L185">
            <v>-1145.5390571569615</v>
          </cell>
          <cell r="M185">
            <v>-1145.5390571569615</v>
          </cell>
          <cell r="N185">
            <v>-1145.5390571569615</v>
          </cell>
          <cell r="O185">
            <v>-1145.5390571569615</v>
          </cell>
          <cell r="P185">
            <v>-1145.5390571569615</v>
          </cell>
          <cell r="Q185">
            <v>-1145.5390571569615</v>
          </cell>
          <cell r="R185">
            <v>-1145.5390571569615</v>
          </cell>
          <cell r="S185">
            <v>-1145.5390571569615</v>
          </cell>
          <cell r="T185">
            <v>-540.55634079973674</v>
          </cell>
          <cell r="U185">
            <v>-207.27479016507516</v>
          </cell>
          <cell r="V185">
            <v>0</v>
          </cell>
          <cell r="W185">
            <v>0</v>
          </cell>
        </row>
        <row r="186">
          <cell r="C186" t="str">
            <v>Report des pertes fiscales :</v>
          </cell>
          <cell r="F186">
            <v>0</v>
          </cell>
          <cell r="G186">
            <v>12</v>
          </cell>
          <cell r="H186">
            <v>0</v>
          </cell>
          <cell r="I186">
            <v>-604.98271635722483</v>
          </cell>
          <cell r="J186">
            <v>-938.26426699188642</v>
          </cell>
          <cell r="K186">
            <v>-1145.5390571569615</v>
          </cell>
          <cell r="L186">
            <v>-1145.5390571569615</v>
          </cell>
          <cell r="M186">
            <v>-1145.5390571569615</v>
          </cell>
          <cell r="N186">
            <v>-1145.5390571569615</v>
          </cell>
          <cell r="O186">
            <v>-1145.5390571569615</v>
          </cell>
          <cell r="P186">
            <v>-1145.5390571569615</v>
          </cell>
          <cell r="Q186">
            <v>-1145.5390571569615</v>
          </cell>
          <cell r="R186">
            <v>-1145.5390571569615</v>
          </cell>
          <cell r="S186">
            <v>-1145.5390571569615</v>
          </cell>
          <cell r="T186">
            <v>-1145.5390571569615</v>
          </cell>
          <cell r="U186">
            <v>-540.55634079973674</v>
          </cell>
          <cell r="V186">
            <v>-207.27479016507516</v>
          </cell>
          <cell r="W186">
            <v>0</v>
          </cell>
        </row>
        <row r="187">
          <cell r="C187" t="str">
            <v>Report des pertes fiscales :</v>
          </cell>
          <cell r="F187">
            <v>0</v>
          </cell>
          <cell r="G187">
            <v>13</v>
          </cell>
          <cell r="H187">
            <v>0</v>
          </cell>
          <cell r="I187">
            <v>-604.98271635722483</v>
          </cell>
          <cell r="J187">
            <v>-938.26426699188642</v>
          </cell>
          <cell r="K187">
            <v>-1145.5390571569615</v>
          </cell>
          <cell r="L187">
            <v>-1145.5390571569615</v>
          </cell>
          <cell r="M187">
            <v>-1145.5390571569615</v>
          </cell>
          <cell r="N187">
            <v>-1145.5390571569615</v>
          </cell>
          <cell r="O187">
            <v>-1145.5390571569615</v>
          </cell>
          <cell r="P187">
            <v>-1145.5390571569615</v>
          </cell>
          <cell r="Q187">
            <v>-1145.5390571569615</v>
          </cell>
          <cell r="R187">
            <v>-1145.5390571569615</v>
          </cell>
          <cell r="S187">
            <v>-1145.5390571569615</v>
          </cell>
          <cell r="T187">
            <v>-1145.5390571569615</v>
          </cell>
          <cell r="U187">
            <v>-1145.5390571569615</v>
          </cell>
          <cell r="V187">
            <v>-540.55634079973674</v>
          </cell>
          <cell r="W187">
            <v>-207.27479016507516</v>
          </cell>
        </row>
        <row r="188">
          <cell r="C188" t="str">
            <v>Report des pertes fiscales :</v>
          </cell>
          <cell r="F188">
            <v>0</v>
          </cell>
          <cell r="G188">
            <v>14</v>
          </cell>
          <cell r="H188">
            <v>0</v>
          </cell>
          <cell r="I188">
            <v>-604.98271635722483</v>
          </cell>
          <cell r="J188">
            <v>-938.26426699188642</v>
          </cell>
          <cell r="K188">
            <v>-1145.5390571569615</v>
          </cell>
          <cell r="L188">
            <v>-1145.5390571569615</v>
          </cell>
          <cell r="M188">
            <v>-1145.5390571569615</v>
          </cell>
          <cell r="N188">
            <v>-1145.5390571569615</v>
          </cell>
          <cell r="O188">
            <v>-1145.5390571569615</v>
          </cell>
          <cell r="P188">
            <v>-1145.5390571569615</v>
          </cell>
          <cell r="Q188">
            <v>-1145.5390571569615</v>
          </cell>
          <cell r="R188">
            <v>-1145.5390571569615</v>
          </cell>
          <cell r="S188">
            <v>-1145.5390571569615</v>
          </cell>
          <cell r="T188">
            <v>-1145.5390571569615</v>
          </cell>
          <cell r="U188">
            <v>-1145.5390571569615</v>
          </cell>
          <cell r="V188">
            <v>-1145.5390571569615</v>
          </cell>
          <cell r="W188">
            <v>-540.55634079973674</v>
          </cell>
        </row>
        <row r="189">
          <cell r="C189" t="str">
            <v>Report des pertes fiscales :</v>
          </cell>
          <cell r="F189">
            <v>0</v>
          </cell>
          <cell r="G189">
            <v>15</v>
          </cell>
          <cell r="H189">
            <v>0</v>
          </cell>
          <cell r="I189">
            <v>-604.98271635722483</v>
          </cell>
          <cell r="J189">
            <v>-938.26426699188642</v>
          </cell>
          <cell r="K189">
            <v>-1145.5390571569615</v>
          </cell>
          <cell r="L189">
            <v>-1145.5390571569615</v>
          </cell>
          <cell r="M189">
            <v>-1145.5390571569615</v>
          </cell>
          <cell r="N189">
            <v>-1145.5390571569615</v>
          </cell>
          <cell r="O189">
            <v>-1145.5390571569615</v>
          </cell>
          <cell r="P189">
            <v>-1145.5390571569615</v>
          </cell>
          <cell r="Q189">
            <v>-1145.5390571569615</v>
          </cell>
          <cell r="R189">
            <v>-1145.5390571569615</v>
          </cell>
          <cell r="S189">
            <v>-1145.5390571569615</v>
          </cell>
          <cell r="T189">
            <v>-1145.5390571569615</v>
          </cell>
          <cell r="U189">
            <v>-1145.5390571569615</v>
          </cell>
          <cell r="V189">
            <v>-1145.5390571569615</v>
          </cell>
          <cell r="W189">
            <v>-1145.5390571569615</v>
          </cell>
        </row>
        <row r="191">
          <cell r="C191" t="str">
            <v>Liste des utilisateurs connus:</v>
          </cell>
        </row>
        <row r="192">
          <cell r="C192" t="str">
            <v>TRD/DSD</v>
          </cell>
        </row>
        <row r="193">
          <cell r="C193" t="str">
            <v>TZ/DSD</v>
          </cell>
        </row>
        <row r="194">
          <cell r="C194" t="str">
            <v>TOM/DSD</v>
          </cell>
        </row>
      </sheetData>
      <sheetData sheetId="3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갑지"/>
      <sheetName val="PROCURE"/>
      <sheetName val="URA"/>
      <sheetName val="제출계산서"/>
    </sheetNames>
    <sheetDataSet>
      <sheetData sheetId="0"/>
      <sheetData sheetId="1"/>
      <sheetData sheetId="2" refreshError="1"/>
      <sheetData sheetId="3" refreshError="1"/>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CLIENT ADDRESS DATA BASE"/>
      <sheetName val="MONTHLY BASIS-2008"/>
      <sheetName val="LIST OF JOBS"/>
      <sheetName val="OASIS GOLF &amp; COUNTRY CLUB"/>
      <sheetName val="SENT BILLS"/>
      <sheetName val="CLINT ADDRESSES"/>
      <sheetName val="갑지"/>
      <sheetName val="PROCURE"/>
    </sheetNames>
    <sheetDataSet>
      <sheetData sheetId="0">
        <row r="33">
          <cell r="A33">
            <v>894</v>
          </cell>
          <cell r="B33">
            <v>0</v>
          </cell>
          <cell r="C33">
            <v>39714</v>
          </cell>
          <cell r="D33" t="str">
            <v>IBA - SUKKUR</v>
          </cell>
          <cell r="E33" t="str">
            <v>Mr.BASHIR MEMON</v>
          </cell>
          <cell r="F33" t="str">
            <v>BASHIR MEMON</v>
          </cell>
          <cell r="O33" t="str">
            <v>M.R.A. /  A.D.N</v>
          </cell>
          <cell r="P33">
            <v>39760</v>
          </cell>
        </row>
        <row r="41">
          <cell r="A41">
            <v>886</v>
          </cell>
          <cell r="B41">
            <v>0</v>
          </cell>
          <cell r="C41">
            <v>39588</v>
          </cell>
          <cell r="D41" t="str">
            <v>JICA (FIRE SPRINKLER)</v>
          </cell>
          <cell r="E41" t="str">
            <v>Majid Mr.</v>
          </cell>
          <cell r="F41" t="str">
            <v>Shuja Rahim</v>
          </cell>
          <cell r="G41">
            <v>72000</v>
          </cell>
          <cell r="H41">
            <v>25200</v>
          </cell>
          <cell r="I41">
            <v>50000</v>
          </cell>
          <cell r="O41" t="str">
            <v>ALI</v>
          </cell>
          <cell r="P41">
            <v>39590</v>
          </cell>
        </row>
        <row r="42">
          <cell r="A42">
            <v>887</v>
          </cell>
          <cell r="B42">
            <v>3</v>
          </cell>
          <cell r="C42">
            <v>39605</v>
          </cell>
          <cell r="D42" t="str">
            <v>PROPOSED BEACON HOUSE CAMPUS SURVERY SHEET NO. 35/P/I, BLOCK-6, P.E.C.H.S IMAM AHMED ROAD</v>
          </cell>
          <cell r="E42" t="str">
            <v>Mr. Tariq Qaiser</v>
          </cell>
          <cell r="F42" t="str">
            <v>TAQ, ASSOCIATES   ( PVT.)   LIMITED,ARCHITECTURE  AND  INTERIOR  DESIGN,7-G BLOCK 6 PECHS KARACHI 2905 PAKISTANTEL: 4543442  4541510  FAX: 4520785</v>
          </cell>
          <cell r="G42">
            <v>900000</v>
          </cell>
          <cell r="H42">
            <v>225000</v>
          </cell>
          <cell r="I42">
            <v>450000</v>
          </cell>
          <cell r="J42">
            <v>225000</v>
          </cell>
          <cell r="O42" t="str">
            <v>MAQ</v>
          </cell>
          <cell r="P42">
            <v>39542</v>
          </cell>
        </row>
        <row r="51">
          <cell r="A51">
            <v>910</v>
          </cell>
          <cell r="B51">
            <v>0</v>
          </cell>
          <cell r="C51">
            <v>39878</v>
          </cell>
          <cell r="D51" t="str">
            <v>Fatima Jinnah Post Graduate College (Muzafferabad)</v>
          </cell>
          <cell r="E51" t="str">
            <v>Mr. Babar</v>
          </cell>
          <cell r="F51" t="str">
            <v>TAQ, ASSOCIATES   ( PVT.)   LIMITED,ARCHITECTURE  AND  INTERIOR  DESIGN,7-G BLOCK 6 PECHS KARACHI 2905 PAKISTANTEL: 4543442  4541510  FAX: 4520785</v>
          </cell>
          <cell r="G51">
            <v>25000</v>
          </cell>
          <cell r="H51">
            <v>12500</v>
          </cell>
          <cell r="I51">
            <v>6250</v>
          </cell>
          <cell r="J51">
            <v>6250</v>
          </cell>
          <cell r="O51" t="str">
            <v>A.D.N</v>
          </cell>
          <cell r="P51">
            <v>39731</v>
          </cell>
          <cell r="Q51" t="str">
            <v>Fire 04/09/2008</v>
          </cell>
        </row>
        <row r="53">
          <cell r="A53" t="str">
            <v>876R</v>
          </cell>
          <cell r="B53">
            <v>0</v>
          </cell>
          <cell r="C53">
            <v>39506</v>
          </cell>
          <cell r="D53" t="str">
            <v xml:space="preserve"> King Abdullah University, RAWALAKOT</v>
          </cell>
          <cell r="E53" t="str">
            <v>Tariq Hassan</v>
          </cell>
          <cell r="F53" t="str">
            <v>The Architect12-A, Hasan Homes, BL-5, Clifton, Karachi - PakistanPh:    021-574538/579071/5868896,Fax:  021-5870729, E-Mail: thearchs@cyber.net.pk</v>
          </cell>
          <cell r="G53">
            <v>20000</v>
          </cell>
          <cell r="H53">
            <v>10000</v>
          </cell>
          <cell r="I53">
            <v>10000</v>
          </cell>
          <cell r="O53" t="str">
            <v>A.D.N</v>
          </cell>
        </row>
        <row r="57">
          <cell r="A57">
            <v>872</v>
          </cell>
          <cell r="B57">
            <v>2</v>
          </cell>
          <cell r="C57">
            <v>39505</v>
          </cell>
          <cell r="D57" t="str">
            <v>PROPOSED COMMERCIAL BUILDING ON PLOT NO. 14-C/I COMM. LANE NO. 3 PH. VI DHA KARACHI  FOR MR. IFTIKHAR SOOMRO</v>
          </cell>
          <cell r="E57" t="str">
            <v>Mr. Ahsan Najmi</v>
          </cell>
          <cell r="F57" t="str">
            <v>Najmi Bilgrami CollaborativeRawal Masjid Annexe Block 6 Hillpark Karachi-Pakistan</v>
          </cell>
          <cell r="G57">
            <v>32000</v>
          </cell>
          <cell r="H57">
            <v>16000</v>
          </cell>
          <cell r="I57">
            <v>18000</v>
          </cell>
          <cell r="J57">
            <v>26000</v>
          </cell>
          <cell r="O57" t="str">
            <v>A.D.N</v>
          </cell>
        </row>
        <row r="58">
          <cell r="A58">
            <v>873</v>
          </cell>
          <cell r="B58">
            <v>2</v>
          </cell>
          <cell r="C58">
            <v>39505</v>
          </cell>
          <cell r="D58" t="str">
            <v>PROPOSED BUNGALOW ON PLOT NO.156/II D.H.A. PH. VIII.19TH STREET FOR MR ADNAN ABIDIN</v>
          </cell>
          <cell r="E58" t="str">
            <v>Mr. Ahsan Najmi</v>
          </cell>
          <cell r="F58" t="str">
            <v>Najmi Bilgrami CollaborativeRawal Masjid Annexe Block 6 Hillpark Karachi-Pakistan</v>
          </cell>
          <cell r="G58">
            <v>31400</v>
          </cell>
          <cell r="H58">
            <v>10990</v>
          </cell>
          <cell r="I58">
            <v>21400</v>
          </cell>
          <cell r="J58">
            <v>26000</v>
          </cell>
          <cell r="O58" t="str">
            <v>M.A.Q</v>
          </cell>
          <cell r="P58">
            <v>39542</v>
          </cell>
        </row>
        <row r="59">
          <cell r="A59">
            <v>872</v>
          </cell>
          <cell r="B59">
            <v>2</v>
          </cell>
          <cell r="C59">
            <v>39505</v>
          </cell>
          <cell r="D59" t="str">
            <v>PROPOSED COMMERCIAL BUILDING ON PLOT NO. 14-C/I COMM. LANE NO. 3 PH. VI DHA KARACHI  FOR MR. IFTIKHAR SOOMRO</v>
          </cell>
          <cell r="E59" t="str">
            <v>Mr. Ahsan Najmi</v>
          </cell>
          <cell r="F59" t="str">
            <v>Najmi Bilgrami CollaborativeRawal Masjid Annexe Block 6 Hillpark Karachi-Pakistan</v>
          </cell>
          <cell r="G59">
            <v>32000</v>
          </cell>
          <cell r="H59">
            <v>16000</v>
          </cell>
          <cell r="I59">
            <v>18000</v>
          </cell>
          <cell r="J59">
            <v>7000</v>
          </cell>
          <cell r="O59" t="str">
            <v>A.D.N</v>
          </cell>
        </row>
        <row r="76">
          <cell r="A76">
            <v>754</v>
          </cell>
          <cell r="B76">
            <v>4</v>
          </cell>
          <cell r="C76">
            <v>39443</v>
          </cell>
          <cell r="D76" t="str">
            <v>Lahore Jamat Khana</v>
          </cell>
          <cell r="E76" t="str">
            <v>Hafiz Sher Ali</v>
          </cell>
          <cell r="F76" t="str">
            <v>Collaborative Design,Planning Architecture and Interior Design Group,301-302 &amp; 306 Marine Pride, Block-7, Khyaban-e-Iqbal, Clifton, Karachi-75600</v>
          </cell>
          <cell r="G76">
            <v>174000</v>
          </cell>
          <cell r="H76">
            <v>20000</v>
          </cell>
          <cell r="I76">
            <v>10000</v>
          </cell>
          <cell r="J76">
            <v>100000</v>
          </cell>
          <cell r="K76">
            <v>44000</v>
          </cell>
          <cell r="L76">
            <v>4</v>
          </cell>
          <cell r="M76">
            <v>5</v>
          </cell>
          <cell r="O76" t="str">
            <v>M.R.A</v>
          </cell>
          <cell r="P76">
            <v>39636</v>
          </cell>
          <cell r="Q76">
            <v>433000</v>
          </cell>
        </row>
        <row r="133">
          <cell r="A133">
            <v>707</v>
          </cell>
          <cell r="B133">
            <v>1</v>
          </cell>
          <cell r="C133">
            <v>38769</v>
          </cell>
          <cell r="D133" t="str">
            <v>S.O.S Jamshoro Village</v>
          </cell>
          <cell r="E133" t="str">
            <v>Tariq Hassan</v>
          </cell>
          <cell r="F133" t="str">
            <v>The Architect12-A, Hasan Homes, BL-5, Clifton, Karachi - PakistanPh:    021-574538/579071/5868896,Fax:  021-5870729, E-Mail: thearchs@cyber.net.pk</v>
          </cell>
          <cell r="G133">
            <v>160000</v>
          </cell>
          <cell r="H133">
            <v>50000</v>
          </cell>
          <cell r="I133">
            <v>60000</v>
          </cell>
          <cell r="O133" t="str">
            <v>M.R.A</v>
          </cell>
          <cell r="P133">
            <v>39034</v>
          </cell>
        </row>
      </sheetData>
      <sheetData sheetId="1"/>
      <sheetData sheetId="2"/>
      <sheetData sheetId="3"/>
      <sheetData sheetId="4"/>
      <sheetData sheetId="5"/>
      <sheetData sheetId="6"/>
      <sheetData sheetId="7" refreshError="1"/>
      <sheetData sheetId="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9 33"/>
      <sheetName val="26 27 13"/>
      <sheetName val="Section 26 27 27 "/>
      <sheetName val="Section 26 28 00 "/>
      <sheetName val="Section 26 33 53"/>
      <sheetName val="Section 26 51 00"/>
      <sheetName val="Section 26 52 00"/>
      <sheetName val="Section 27 10 10"/>
      <sheetName val="Section 27 10 20"/>
      <sheetName val="Section 27 51 32"/>
      <sheetName val="Section 28 31 00"/>
      <sheetName val="Section 29 10 10"/>
      <sheetName val="Summary Page"/>
      <sheetName val="Sheet1"/>
      <sheetName val="PROJECT COST COMPARISON"/>
      <sheetName val="PROJECT COST COMPARISON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civil"/>
      <sheetName val="Item Rate Analysis"/>
      <sheetName val="Sheet1"/>
      <sheetName val="Ext.Boq139"/>
      <sheetName val="MATave I&amp;II MODEL"/>
      <sheetName val="Services"/>
      <sheetName val="B.O.Q"/>
      <sheetName val="MixBed"/>
      <sheetName val="elec.rate analysis"/>
      <sheetName val="CondPol"/>
    </sheetNames>
    <sheetDataSet>
      <sheetData sheetId="0">
        <row r="1">
          <cell r="K1">
            <v>100</v>
          </cell>
        </row>
      </sheetData>
      <sheetData sheetId="1"/>
      <sheetData sheetId="2"/>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ock - A"/>
    </sheetNames>
    <sheetDataSet>
      <sheetData sheetId="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CC PIPES ANALYSIS"/>
      <sheetName val="INSURANCE-NICL"/>
      <sheetName val="Masonry Works"/>
      <sheetName val="KACHHI MATERIALS"/>
      <sheetName val="Rent of Machine"/>
      <sheetName val="EARTH WORK &amp; ROAD BPASS"/>
      <sheetName val="MS- G.I PiPEs"/>
      <sheetName val="BOQ KACHHI"/>
      <sheetName val="In-direct cost"/>
      <sheetName val="Sheet1"/>
      <sheetName val="PROCESS"/>
      <sheetName val="RCC_PIPES_ANALYSIS"/>
      <sheetName val="Masonry_Works"/>
      <sheetName val="KACHHI_MATERIALS"/>
      <sheetName val="Rent_of_Machine"/>
      <sheetName val="EARTH_WORK_&amp;_ROAD_BPASS"/>
      <sheetName val="MS-_G_I_PiPEs"/>
      <sheetName val="BOQ_KACHHI"/>
      <sheetName val="In-direct_cost"/>
      <sheetName val="RCC_PIPES_ANALYSIS1"/>
      <sheetName val="Masonry_Works1"/>
      <sheetName val="KACHHI_MATERIALS1"/>
      <sheetName val="Rent_of_Machine1"/>
      <sheetName val="EARTH_WORK_&amp;_ROAD_BPASS1"/>
      <sheetName val="MS-_G_I_PiPEs1"/>
      <sheetName val="BOQ_KACHHI1"/>
      <sheetName val="In-direct_cost1"/>
      <sheetName val="RCC_PIPES_ANALYSIS2"/>
      <sheetName val="Masonry_Works2"/>
      <sheetName val="KACHHI_MATERIALS2"/>
      <sheetName val="Rent_of_Machine2"/>
      <sheetName val="EARTH_WORK_&amp;_ROAD_BPASS2"/>
      <sheetName val="MS-_G_I_PiPEs2"/>
      <sheetName val="BOQ_KACHHI2"/>
      <sheetName val="In-direct_cost2"/>
      <sheetName val="RCC_PIPES_ANALYSIS3"/>
      <sheetName val="Masonry_Works3"/>
      <sheetName val="KACHHI_MATERIALS3"/>
      <sheetName val="Rent_of_Machine3"/>
      <sheetName val="EARTH_WORK_&amp;_ROAD_BPASS3"/>
      <sheetName val="MS-_G_I_PiPEs3"/>
      <sheetName val="BOQ_KACHHI3"/>
      <sheetName val="In-direct_cost3"/>
      <sheetName val="Rate List"/>
      <sheetName val="SIZING"/>
      <sheetName val="Ext.Boq"/>
      <sheetName val="Ist r.bill"/>
      <sheetName val="KACHHI CANAL KC-4-FIRST"/>
    </sheetNames>
    <sheetDataSet>
      <sheetData sheetId="0"/>
      <sheetData sheetId="1"/>
      <sheetData sheetId="2"/>
      <sheetData sheetId="3"/>
      <sheetData sheetId="4"/>
      <sheetData sheetId="5"/>
      <sheetData sheetId="6"/>
      <sheetData sheetId="7" refreshError="1">
        <row r="4">
          <cell r="H4">
            <v>0.1751352251774892</v>
          </cell>
        </row>
      </sheetData>
      <sheetData sheetId="8"/>
      <sheetData sheetId="9"/>
      <sheetData sheetId="10" refreshError="1"/>
      <sheetData sheetId="11"/>
      <sheetData sheetId="12"/>
      <sheetData sheetId="13"/>
      <sheetData sheetId="14"/>
      <sheetData sheetId="15"/>
      <sheetData sheetId="16"/>
      <sheetData sheetId="17" refreshError="1"/>
      <sheetData sheetId="18"/>
      <sheetData sheetId="19" refreshError="1"/>
      <sheetData sheetId="20"/>
      <sheetData sheetId="21"/>
      <sheetData sheetId="22"/>
      <sheetData sheetId="23"/>
      <sheetData sheetId="24"/>
      <sheetData sheetId="25">
        <row r="4">
          <cell r="H4">
            <v>0.1751352251774892</v>
          </cell>
        </row>
      </sheetData>
      <sheetData sheetId="26">
        <row r="4">
          <cell r="H4">
            <v>0.1751352251774892</v>
          </cell>
        </row>
      </sheetData>
      <sheetData sheetId="27"/>
      <sheetData sheetId="28"/>
      <sheetData sheetId="29"/>
      <sheetData sheetId="30"/>
      <sheetData sheetId="31">
        <row r="4">
          <cell r="H4">
            <v>0.1751352251774892</v>
          </cell>
        </row>
      </sheetData>
      <sheetData sheetId="32"/>
      <sheetData sheetId="33">
        <row r="4">
          <cell r="H4">
            <v>0.1751352251774892</v>
          </cell>
        </row>
      </sheetData>
      <sheetData sheetId="34">
        <row r="4">
          <cell r="H4">
            <v>0.1751352251774892</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LLING PRICE ANALYSIS"/>
      <sheetName val="PriceComp"/>
      <sheetName val="Composite Summary"/>
      <sheetName val="GR 01 00 Gen"/>
      <sheetName val="Constant"/>
      <sheetName val="SWU 02 00 Site"/>
      <sheetName val="Panels"/>
      <sheetName val="Prices"/>
      <sheetName val="FB 03 00 Factory Bldg"/>
      <sheetName val="OB 04 00 Office Bldg"/>
      <sheetName val="FGW 05 00 Finish Good Warehouse"/>
      <sheetName val="RMC 06 00 Raw Material Bldg"/>
      <sheetName val="GPS 07 00 Grinding Plant"/>
      <sheetName val="MB 08 00 Mosque"/>
      <sheetName val="SSB 09 00 SS Bldg"/>
      <sheetName val="FPH 10 00 00 Fire Pump House"/>
      <sheetName val="GHB 03 00 Guardhouse"/>
    </sheetNames>
    <sheetDataSet>
      <sheetData sheetId="0"/>
      <sheetData sheetId="1"/>
      <sheetData sheetId="2">
        <row r="1">
          <cell r="E1" t="str">
            <v>DESIGN OF GLASS FIBER PLANT</v>
          </cell>
        </row>
        <row r="3">
          <cell r="E3" t="str">
            <v>FIBER GLASS OASIS LTD. CO.</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
      <sheetName val="BID"/>
      <sheetName val="Tables"/>
      <sheetName val="BBS"/>
      <sheetName val="제출계산서"/>
      <sheetName val="Normal Basis"/>
      <sheetName val="SIZING"/>
      <sheetName val="Ttl-data"/>
      <sheetName val="Titel"/>
      <sheetName val="Mst"/>
      <sheetName val="RFP003D"/>
      <sheetName val="B.O.Q"/>
      <sheetName val="BQ Working"/>
      <sheetName val="TALIBWAL"/>
      <sheetName val="External 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OQ.Tax (R)"/>
      <sheetName val="Elect. Jr."/>
      <sheetName val="Elect. Sr."/>
      <sheetName val="Plumbing"/>
      <sheetName val="Summary Rev"/>
      <sheetName val="BOQ.Tax Rev"/>
      <sheetName val="Elect. Jr. Rev"/>
      <sheetName val="Elect. Sr Rev"/>
      <sheetName val="Plumbing Rev"/>
      <sheetName val="Secured Advance"/>
      <sheetName val="Secured Detail"/>
      <sheetName val="Columns G.F"/>
      <sheetName val="G.F Beam"/>
      <sheetName val="Plinth Beams"/>
      <sheetName val="PCC for PB"/>
      <sheetName val="Exc for PB"/>
      <sheetName val="Termite"/>
      <sheetName val="BW"/>
      <sheetName val="Canteen"/>
      <sheetName val="Analysis"/>
      <sheetName val="Star Rates (2)"/>
      <sheetName val="Steel"/>
      <sheetName val="Door"/>
      <sheetName val="Windo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ovhd"/>
      <sheetName val="URA-C1"/>
      <sheetName val="Sheet1"/>
      <sheetName val="URA-R1"/>
    </sheetNames>
    <sheetDataSet>
      <sheetData sheetId="0" refreshError="1"/>
      <sheetData sheetId="1" refreshError="1"/>
      <sheetData sheetId="2"/>
      <sheetData sheetId="3" refreshError="1"/>
      <sheetData sheetId="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 DRYWALL-Villa B"/>
      <sheetName val="K DRYWALL-Villa A"/>
      <sheetName val="K - Drywall-Corrd"/>
      <sheetName val="K - Drywall-Excut"/>
      <sheetName val="K - Drywall-Presd"/>
    </sheetNames>
    <sheetDataSet>
      <sheetData sheetId="0" refreshError="1"/>
      <sheetData sheetId="1" refreshError="1"/>
      <sheetData sheetId="2" refreshError="1"/>
      <sheetData sheetId="3" refreshError="1"/>
      <sheetData sheetId="4">
        <row r="7">
          <cell r="B7" t="str">
            <v>K LININGS/ SHEATHING/DRY PARTITIONING</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2)"/>
      <sheetName val="STND-MATERIAL COST "/>
      <sheetName val="MATERIALS - RATES  (2)"/>
      <sheetName val="MATERIALS - RATES "/>
      <sheetName val="BOQ"/>
      <sheetName val="EARTH WORK &amp; ROAD"/>
      <sheetName val="BOQ_(2)"/>
      <sheetName val="STND-MATERIAL_COST_"/>
      <sheetName val="MATERIALS_-_RATES__(2)"/>
      <sheetName val="MATERIALS_-_RATES_"/>
      <sheetName val="EARTH_WORK_&amp;_ROAD"/>
      <sheetName val="BOQ_(2)1"/>
      <sheetName val="STND-MATERIAL_COST_1"/>
      <sheetName val="MATERIALS_-_RATES__(2)1"/>
      <sheetName val="MATERIALS_-_RATES_1"/>
      <sheetName val="EARTH_WORK_&amp;_ROAD1"/>
      <sheetName val="RFP003D"/>
      <sheetName val="예산계획"/>
      <sheetName val="Code"/>
      <sheetName val="Civil Boq"/>
      <sheetName val="당초"/>
      <sheetName val="Services"/>
      <sheetName val="Tables"/>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 sheetId="10" refreshError="1"/>
      <sheetData sheetId="11" refreshError="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50"/>
      <sheetName val="Section 16010"/>
      <sheetName val="Section 16010-b"/>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OOTING"/>
      <sheetName val="Services"/>
      <sheetName val="MATERIALS - RATES "/>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heetName val="URA-C1"/>
      <sheetName val="URA-R1-SFDC"/>
      <sheetName val="1st anayl."/>
      <sheetName val="URA-C2"/>
      <sheetName val="R1"/>
      <sheetName val="ovhd"/>
      <sheetName val="URA-R1"/>
      <sheetName val="1st_anayl_"/>
    </sheetNames>
    <sheetDataSet>
      <sheetData sheetId="0"/>
      <sheetData sheetId="1"/>
      <sheetData sheetId="2" refreshError="1"/>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REF"/>
      <sheetName val="000000"/>
      <sheetName val="XXXXXX"/>
      <sheetName val="KUWATI(Total) "/>
      <sheetName val="GC-01"/>
      <sheetName val="GC-02"/>
      <sheetName val="GC-03"/>
      <sheetName val="GC-04"/>
      <sheetName val="GC-07"/>
      <sheetName val="GC-08"/>
      <sheetName val="GC-09"/>
      <sheetName val="GC-10"/>
      <sheetName val="GC-19"/>
      <sheetName val="GC-21"/>
      <sheetName val="GC-22"/>
      <sheetName val="집계표(OPTION)"/>
      <sheetName val="OPTION 2"/>
      <sheetName val="OPTION 3"/>
      <sheetName val="Sheet2"/>
      <sheetName val="Sheet3"/>
      <sheetName val="견적조건"/>
      <sheetName val="대비표"/>
      <sheetName val="집계표 (TOTAL)"/>
      <sheetName val="집계표 (CIVIL-23)"/>
      <sheetName val="집계표 (FGRU)"/>
      <sheetName val="집계표 (25,26)"/>
      <sheetName val="집계표 (MEROX)"/>
      <sheetName val="집계표 (NITROGEN)"/>
      <sheetName val="집계표 (M4)"/>
      <sheetName val="집계표 (CIVIL4)"/>
      <sheetName val="집계표 (CIVIL6)"/>
      <sheetName val="집계표 (CIVIL7)"/>
      <sheetName val="내역서(DEMO TOTAL)"/>
      <sheetName val="내역서 (CIVIL-23)"/>
      <sheetName val="내역서 (fgru)"/>
      <sheetName val="내역서 (25&amp;26)"/>
      <sheetName val="내역서 (MEROX)"/>
      <sheetName val="내역서 (NITROGEN)"/>
      <sheetName val="내역서 (M4)"/>
      <sheetName val="내역서 (CIVIL-4)"/>
      <sheetName val="내역서 (CIVIL-6)"/>
      <sheetName val="내역서 (CIVIL-7)"/>
      <sheetName val="2002년 현장공사비 국내 실적"/>
      <sheetName val="2003년국내현장공사비 실적"/>
      <sheetName val="_REF"/>
      <sheetName val="집계표_OPTION_"/>
      <sheetName val="당초"/>
      <sheetName val="단가(자재)"/>
      <sheetName val="단가(노임)"/>
      <sheetName val="기초목록"/>
      <sheetName val="노임단가"/>
      <sheetName val="???"/>
      <sheetName val="예산"/>
      <sheetName val="KP1590_E"/>
      <sheetName val="VC2 10.99"/>
      <sheetName val="Sheet1"/>
      <sheetName val="BQMPALOC"/>
      <sheetName val="영업2"/>
      <sheetName val="1월"/>
      <sheetName val="Form 0"/>
      <sheetName val="COVER"/>
      <sheetName val="집계표 (25,26ဩ"/>
      <sheetName val="inter"/>
      <sheetName val="BQ_Utl_Off"/>
      <sheetName val="영업3"/>
      <sheetName val="공문"/>
      <sheetName val="연돌일위집계"/>
      <sheetName val="금액내역서"/>
      <sheetName val="??"/>
      <sheetName val="ERECIN"/>
      <sheetName val="INPUT DATA"/>
      <sheetName val="갑지"/>
      <sheetName val="세금자료"/>
      <sheetName val="수입"/>
      <sheetName val="BD集計用"/>
      <sheetName val="»ê±Ù"/>
      <sheetName val="12CGOU"/>
      <sheetName val="경영혁신본부"/>
      <sheetName val="95삼성급(본사)"/>
      <sheetName val="___"/>
      <sheetName val="__"/>
      <sheetName val="General Data"/>
      <sheetName val="Final(1)summary"/>
      <sheetName val="DESCRIPTION"/>
      <sheetName val="KUWATI(Total)_"/>
      <sheetName val="OPTION_2"/>
      <sheetName val="OPTION_3"/>
      <sheetName val="집계표_(TOTAL)"/>
      <sheetName val="집계표_(CIVIL-23)"/>
      <sheetName val="집계표_(FGRU)"/>
      <sheetName val="집계표_(25,26)"/>
      <sheetName val="집계표_(MEROX)"/>
      <sheetName val="집계표_(NITROGEN)"/>
      <sheetName val="집계표_(M4)"/>
      <sheetName val="집계표_(CIVIL4)"/>
      <sheetName val="집계표_(CIVIL6)"/>
      <sheetName val="집계표_(CIVIL7)"/>
      <sheetName val="내역서(DEMO_TOTAL)"/>
      <sheetName val="내역서_(CIVIL-23)"/>
      <sheetName val="내역서_(fgru)"/>
      <sheetName val="내역서_(25&amp;26)"/>
      <sheetName val="내역서_(MEROX)"/>
      <sheetName val="내역서_(NITROGEN)"/>
      <sheetName val="내역서_(M4)"/>
      <sheetName val="내역서_(CIVIL-4)"/>
      <sheetName val="내역서_(CIVIL-6)"/>
      <sheetName val="내역서_(CIVIL-7)"/>
      <sheetName val="2002년_현장공사비_국내_실적"/>
      <sheetName val="2003년국내현장공사비_실적"/>
      <sheetName val="VC2_10_99"/>
      <sheetName val="DRUM"/>
      <sheetName val="LABOR &amp; 자재"/>
      <sheetName val="제작도"/>
      <sheetName val="입출재고현황 (2)"/>
      <sheetName val="SANDAN"/>
      <sheetName val="뜃맟뭁돽띿맟?-BLDG"/>
      <sheetName val="Form D-1"/>
      <sheetName val="Form B-1"/>
      <sheetName val="Form F-1"/>
      <sheetName val="Assist(B-1)"/>
      <sheetName val="Form A"/>
      <sheetName val="eq_data"/>
      <sheetName val="뜃맟뭁돽띿맟_-BLDG"/>
      <sheetName val="ESCON"/>
      <sheetName val="SALA-002"/>
      <sheetName val="DHEQSUPT"/>
      <sheetName val="기성내역"/>
      <sheetName val="INPUT_DATA"/>
      <sheetName val="General_Data"/>
      <sheetName val="집계표_(25,26ဩ"/>
      <sheetName val="Form_0"/>
      <sheetName val="한강운반비"/>
      <sheetName val="CB"/>
      <sheetName val="당진1,2호기전선관설치및접지4차공사내역서-을지"/>
      <sheetName val="TTL"/>
      <sheetName val="M-EQPT-Z"/>
      <sheetName val="Price Schedule"/>
      <sheetName val="간접비내역-1"/>
      <sheetName val="Lup2"/>
      <sheetName val="간접비 총괄"/>
      <sheetName val="노임단가표"/>
      <sheetName val="POWER"/>
      <sheetName val="주간기성"/>
      <sheetName val="BOROUGE2"/>
      <sheetName val="3.공통공사대비"/>
      <sheetName val="B"/>
      <sheetName val="PRICES"/>
      <sheetName val="INSTR"/>
      <sheetName val="Rate Analysis"/>
      <sheetName val="???(OPTION)"/>
      <sheetName val="내역서 耰&quot;_x0000__x0000_"/>
      <sheetName val="_x0008_"/>
      <sheetName val="비교검토"/>
      <sheetName val="내역서 耰&quot;??"/>
      <sheetName val="24V"/>
      <sheetName val="合成単価作成表-BLDG"/>
      <sheetName val="내역ࠜĀ_x0000_M4)"/>
      <sheetName val="F4-F7"/>
      <sheetName val="h-013211-2"/>
      <sheetName val="EQUIP"/>
      <sheetName val="EQUIPMENT -2"/>
      <sheetName val="Q&amp;pl-V"/>
      <sheetName val="????¢ç¢®¡¿????"/>
      <sheetName val="??????????¢ç??????"/>
      <sheetName val="???¡§????"/>
      <sheetName val="???????¢ç¢®¢¯????"/>
      <sheetName val="IN"/>
      <sheetName val="???????®¡¿????"/>
      <sheetName val="??????????????????"/>
      <sheetName val="EQT-ESTN"/>
      <sheetName val="CTEMCOST"/>
      <sheetName val="CAL."/>
      <sheetName val="표지"/>
      <sheetName val="WE'T"/>
      <sheetName val="Cash2"/>
      <sheetName val="Z"/>
      <sheetName val="LEGEND"/>
      <sheetName val="내역ࠜĀ_x005f_x0000_M4)"/>
      <sheetName val="Static Equip"/>
      <sheetName val="CAT_5"/>
      <sheetName val="3.Breakdown Direct Paint"/>
      <sheetName val="찍기"/>
      <sheetName val="실행"/>
      <sheetName val="물량"/>
      <sheetName val="WEIGHT LIST"/>
      <sheetName val="산#2-1 (2)"/>
      <sheetName val="POL6차-PIPING"/>
      <sheetName val="산#3-1"/>
      <sheetName val="BEND LOSS"/>
      <sheetName val="공사비 내역 (가)"/>
      <sheetName val="내역"/>
      <sheetName val="단면 (2)"/>
      <sheetName val="Spl"/>
      <sheetName val="내역ࠜĀ"/>
      <sheetName val="PROCURE"/>
      <sheetName val="내역서 耰&quot;_x005f_x0000__x005f_x0000_"/>
      <sheetName val="_x005f_x0008_"/>
      <sheetName val="BID"/>
      <sheetName val="6PILE  (돌출)"/>
      <sheetName val="내역ࠜĀM4)"/>
      <sheetName val="jobhist"/>
      <sheetName val="°ßÀûÁ¶°Ç"/>
      <sheetName val="´ëºñÇ¥"/>
      <sheetName val="Áý°èÇ¥ (TOTAL)"/>
      <sheetName val="Áý°èÇ¥ (CIVIL-23)"/>
      <sheetName val="Áý°èÇ¥ (FGRU)"/>
      <sheetName val="Áý°èÇ¥ (25,26)"/>
      <sheetName val="Áý°èÇ¥ (MEROX)"/>
      <sheetName val="Áý°èÇ¥ (NITROGEN)"/>
      <sheetName val="Áý°èÇ¥ (M4)"/>
      <sheetName val="Áý°èÇ¥ (CIVIL4)"/>
      <sheetName val="Áý°èÇ¥ (CIVIL6)"/>
      <sheetName val="Áý°èÇ¥ (CIVIL7)"/>
      <sheetName val="³»¿ª¼­(DEMO TOTAL)"/>
      <sheetName val="³»¿ª¼­ (CIVIL-23)"/>
      <sheetName val="³»¿ª¼­ (fgru)"/>
      <sheetName val="³»¿ª¼­ (25&amp;26)"/>
      <sheetName val="³»¿ª¼­ (MEROX)"/>
      <sheetName val="³»¿ª¼­ (NITROGEN)"/>
      <sheetName val="³»¿ª¼­ (M4)"/>
      <sheetName val="³»¿ª¼­ (CIVIL-4)"/>
      <sheetName val="³»¿ª¼­ (CIVIL-6)"/>
      <sheetName val="³»¿ª¼­ (CIVIL-7)"/>
      <sheetName val="Áý°èÇ¥(OPTION)"/>
      <sheetName val="2002³â ÇöÀå°ø»çºñ ±¹³» ½ÇÀû"/>
      <sheetName val="2003³â±¹³»ÇöÀå°ø»çºñ ½ÇÀû"/>
      <sheetName val="기계내역서"/>
      <sheetName val="OPTION_21"/>
      <sheetName val="OPTION_31"/>
      <sheetName val="KUWATI(Total)_1"/>
      <sheetName val="집계표_(TOTAL)1"/>
      <sheetName val="집계표_(CIVIL-23)1"/>
      <sheetName val="집계표_(FGRU)1"/>
      <sheetName val="집계표_(25,26)1"/>
      <sheetName val="집계표_(MEROX)1"/>
      <sheetName val="집계표_(NITROGEN)1"/>
      <sheetName val="집계표_(M4)1"/>
      <sheetName val="집계표_(CIVIL4)1"/>
      <sheetName val="집계표_(CIVIL6)1"/>
      <sheetName val="집계표_(CIVIL7)1"/>
      <sheetName val="내역서(DEMO_TOTAL)1"/>
      <sheetName val="내역서_(CIVIL-23)1"/>
      <sheetName val="내역서_(fgru)1"/>
      <sheetName val="내역서_(25&amp;26)1"/>
      <sheetName val="내역서_(MEROX)1"/>
      <sheetName val="내역서_(NITROGEN)1"/>
      <sheetName val="내역서_(M4)1"/>
      <sheetName val="내역서_(CIVIL-4)1"/>
      <sheetName val="내역서_(CIVIL-6)1"/>
      <sheetName val="내역서_(CIVIL-7)1"/>
      <sheetName val="2002년_현장공사비_국내_실적1"/>
      <sheetName val="2003년국내현장공사비_실적1"/>
      <sheetName val="VC2_10_991"/>
      <sheetName val="INPUT_DATA1"/>
      <sheetName val="집계표_(25,26ဩ1"/>
      <sheetName val="Form_D-1"/>
      <sheetName val="Form_B-1"/>
      <sheetName val="Form_F-1"/>
      <sheetName val="Form_A"/>
      <sheetName val="Form_01"/>
      <sheetName val="입출재고현황_(2)"/>
      <sheetName val="General_Data1"/>
      <sheetName val="LABOR_&amp;_자재"/>
      <sheetName val="간접비_총괄"/>
      <sheetName val="Price_Schedule"/>
      <sheetName val="3_공통공사대비"/>
      <sheetName val="내역서_耰&quot;"/>
      <sheetName val=""/>
      <sheetName val="EQUIPMENT_-2"/>
      <sheetName val="CAL_"/>
      <sheetName val="Rate_Analysis"/>
      <sheetName val="내역서_耰&quot;??"/>
      <sheetName val="A"/>
      <sheetName val="Form A "/>
      <sheetName val="Monthly Load"/>
      <sheetName val="Weekly Load"/>
      <sheetName val="갑지1"/>
      <sheetName val="Quantity"/>
      <sheetName val="___(OPTION)"/>
      <sheetName val="____¢ç¢®¡¿____"/>
      <sheetName val="__________¢ç______"/>
      <sheetName val="___¡§____"/>
      <sheetName val="_______¢ç¢®¢¯____"/>
      <sheetName val="_______®¡¿____"/>
      <sheetName val="__________________"/>
      <sheetName val="내역서 耰&quot;__"/>
      <sheetName val="Summary Sheets"/>
      <sheetName val="DATA"/>
      <sheetName val="당초내역서"/>
      <sheetName val="SOURCE"/>
      <sheetName val="Sheet6"/>
      <sheetName val="갑지(추정)"/>
      <sheetName val="ELEC_DCI"/>
      <sheetName val="INST_DCI"/>
      <sheetName val="PBS"/>
      <sheetName val="내역ࠜĀ?M4)"/>
      <sheetName val="Compare"/>
      <sheetName val="Engg-Exec-2"/>
      <sheetName val="Site-Precom-2"/>
      <sheetName val="Collab"/>
      <sheetName val="Transport"/>
      <sheetName val="Civil 1"/>
      <sheetName val="Civil 2"/>
      <sheetName val="Civil 3"/>
      <sheetName val="Site 1"/>
      <sheetName val="Site 2"/>
      <sheetName val="Site 3"/>
      <sheetName val="Site Faci"/>
      <sheetName val="Cont"/>
      <sheetName val="Engg-Exec-1"/>
      <sheetName val="Site-Precom-1"/>
      <sheetName val="Site-Precom-Vendor"/>
      <sheetName val="Risk-Anal"/>
      <sheetName val="Ranges"/>
      <sheetName val="User"/>
      <sheetName val="국내"/>
      <sheetName val="electrical"/>
      <sheetName val="내역ࠜĀ_x005f_x005f_x005f_x0000_M4)"/>
      <sheetName val="Z- GENERAL PRICE SUMMARY"/>
      <sheetName val=" Estimate  "/>
      <sheetName val="KUWATI(Total)_2"/>
      <sheetName val="OPTION_22"/>
      <sheetName val="OPTION_32"/>
      <sheetName val="집계표_(TOTAL)2"/>
      <sheetName val="집계표_(CIVIL-23)2"/>
      <sheetName val="집계표_(FGRU)2"/>
      <sheetName val="집계표_(25,26)2"/>
      <sheetName val="집계표_(MEROX)2"/>
      <sheetName val="집계표_(NITROGEN)2"/>
      <sheetName val="집계표_(M4)2"/>
      <sheetName val="집계표_(CIVIL4)2"/>
      <sheetName val="집계표_(CIVIL6)2"/>
      <sheetName val="집계표_(CIVIL7)2"/>
      <sheetName val="내역서(DEMO_TOTAL)2"/>
      <sheetName val="내역서_(CIVIL-23)2"/>
      <sheetName val="내역서_(fgru)2"/>
      <sheetName val="내역서_(25&amp;26)2"/>
      <sheetName val="내역서_(MEROX)2"/>
      <sheetName val="내역서_(NITROGEN)2"/>
      <sheetName val="내역서_(M4)2"/>
      <sheetName val="내역서_(CIVIL-4)2"/>
      <sheetName val="내역서_(CIVIL-6)2"/>
      <sheetName val="내역서_(CIVIL-7)2"/>
      <sheetName val="2002년_현장공사비_국내_실적2"/>
      <sheetName val="2003년국내현장공사비_실적2"/>
      <sheetName val="VC2_10_992"/>
      <sheetName val="Form_02"/>
      <sheetName val="집계표_(25,26ဩ2"/>
      <sheetName val="INPUT_DATA2"/>
      <sheetName val="General_Data2"/>
      <sheetName val="LABOR_&amp;_자재1"/>
      <sheetName val="입출재고현황_(2)1"/>
      <sheetName val="Form_D-11"/>
      <sheetName val="Form_B-11"/>
      <sheetName val="Form_F-11"/>
      <sheetName val="Form_A1"/>
      <sheetName val="Price_Schedule1"/>
      <sheetName val="간접비_총괄1"/>
      <sheetName val="3_공통공사대비1"/>
      <sheetName val="Rate_Analysis1"/>
      <sheetName val="내역서_耰&quot;??1"/>
      <sheetName val="EQUIPMENT_-21"/>
      <sheetName val="CAL_1"/>
      <sheetName val="Static_Equip"/>
      <sheetName val="3_Breakdown_Direct_Paint"/>
      <sheetName val="WEIGHT_LIST"/>
      <sheetName val="산#2-1_(2)"/>
      <sheetName val="BEND_LOSS"/>
      <sheetName val="공사비_내역_(가)"/>
      <sheetName val="단면_(2)"/>
      <sheetName val="내역서_耰&quot;_x005f_x0000__x005f_x0000_"/>
      <sheetName val="6PILE__(돌출)"/>
      <sheetName val="Áý°èÇ¥_(TOTAL)"/>
      <sheetName val="Áý°èÇ¥_(CIVIL-23)"/>
      <sheetName val="Áý°èÇ¥_(FGRU)"/>
      <sheetName val="Áý°èÇ¥_(25,26)"/>
      <sheetName val="Áý°èÇ¥_(MEROX)"/>
      <sheetName val="Áý°èÇ¥_(NITROGEN)"/>
      <sheetName val="Áý°èÇ¥_(M4)"/>
      <sheetName val="Áý°èÇ¥_(CIVIL4)"/>
      <sheetName val="Áý°èÇ¥_(CIVIL6)"/>
      <sheetName val="Áý°èÇ¥_(CIVIL7)"/>
      <sheetName val="³»¿ª¼­(DEMO_TOTAL)"/>
      <sheetName val="³»¿ª¼­_(CIVIL-23)"/>
      <sheetName val="³»¿ª¼­_(fgru)"/>
      <sheetName val="³»¿ª¼­_(25&amp;26)"/>
      <sheetName val="³»¿ª¼­_(MEROX)"/>
      <sheetName val="³»¿ª¼­_(NITROGEN)"/>
      <sheetName val="³»¿ª¼­_(M4)"/>
      <sheetName val="³»¿ª¼­_(CIVIL-4)"/>
      <sheetName val="³»¿ª¼­_(CIVIL-6)"/>
      <sheetName val="³»¿ª¼­_(CIVIL-7)"/>
      <sheetName val="2002³â_ÇöÀå°ø»çºñ_±¹³»_½ÇÀû"/>
      <sheetName val="2003³â±¹³»ÇöÀå°ø»çºñ_½ÇÀû"/>
      <sheetName val="Form_A_"/>
      <sheetName val="Monthly_Load"/>
      <sheetName val="Weekly_Load"/>
      <sheetName val="내역서_耰&quot;__"/>
      <sheetName val="Summary_Sheets"/>
      <sheetName val="Civil_1"/>
      <sheetName val="Civil_2"/>
      <sheetName val="Civil_3"/>
      <sheetName val="Site_1"/>
      <sheetName val="Site_2"/>
      <sheetName val="Site_3"/>
      <sheetName val="Site_Faci"/>
      <sheetName val="Z-_GENERAL_PRICE_SUMMARY"/>
      <sheetName val="_Estimate__"/>
      <sheetName val="내역서 耰&quot;"/>
      <sheetName val="EQUIPOS"/>
      <sheetName val="AREA"/>
      <sheetName val="바닥판"/>
      <sheetName val="TYPE1"/>
      <sheetName val="철근량"/>
      <sheetName val="토목주소"/>
      <sheetName val="프랜트면허"/>
      <sheetName val="역T형"/>
      <sheetName val="PILE"/>
      <sheetName val="Man Hole"/>
      <sheetName val="대로근거"/>
      <sheetName val="중로근거"/>
      <sheetName val="PRO_DCI"/>
      <sheetName val="HVAC_DCI"/>
      <sheetName val="PIPE_DCI"/>
      <sheetName val="일위대가표"/>
      <sheetName val="조건표"/>
      <sheetName val="일위대가"/>
      <sheetName val="내역표지"/>
      <sheetName val="산출2-기기동력"/>
      <sheetName val="40총괄"/>
      <sheetName val="40집계"/>
      <sheetName val="30신설일위대가"/>
      <sheetName val="30집계표"/>
      <sheetName val="NSCP견적물량"/>
      <sheetName val="공사비예산서(토목분)"/>
      <sheetName val="float&amp;bear"/>
      <sheetName val="Kfracture"/>
      <sheetName val="경영혁신본뷀"/>
      <sheetName val="Administrative Prices"/>
      <sheetName val="Calc"/>
      <sheetName val="WBS 44"/>
      <sheetName val="WBS 41"/>
      <sheetName val="Precios por Administración"/>
      <sheetName val="Resumen"/>
      <sheetName val="Precios Unitarios"/>
      <sheetName val="Subcon A"/>
      <sheetName val="AILC004"/>
      <sheetName val="직재"/>
      <sheetName val="I一般比"/>
      <sheetName val="내역서 耰&quot;_x005f_x005f_x005f_x0000__x005f_x005f_x0000"/>
      <sheetName val="_x005f_x005f_x005f_x0008_"/>
      <sheetName val="2.2 STAFF Scedule"/>
      <sheetName val="내역ࠜĀ_x005f_x005f_x005f_x005f_x005f_x005f_x005f_x0000_M4"/>
      <sheetName val="내역서 耰&quot;_x005f_x005f_x005f_x005f_x005f_x005f_x005f_x0000_"/>
      <sheetName val="_x005f_x005f_x005f_x005f_x005f_x005f_x005f_x0008_"/>
      <sheetName val="내역ࠜĀ_M4)"/>
      <sheetName val="7. 월별투입내역서"/>
      <sheetName val="Sheet1 (2)"/>
      <sheetName val="수로보호공"/>
      <sheetName val="입력시트"/>
      <sheetName val="데이타"/>
      <sheetName val="식재인부"/>
      <sheetName val="9906"/>
      <sheetName val="견적"/>
      <sheetName val="계측 내역서"/>
      <sheetName val="고압수량(철거)"/>
      <sheetName val="인부신상자료"/>
      <sheetName val="CIVIL"/>
      <sheetName val="ERECT"/>
      <sheetName val="PROSUM"/>
      <sheetName val="cable-data"/>
      <sheetName val="T 3"/>
      <sheetName val="PI"/>
      <sheetName val="EQUIP LIST"/>
      <sheetName val="HORI. VESSEL"/>
      <sheetName val="Sheet4"/>
      <sheetName val="Form B"/>
      <sheetName val="cable"/>
      <sheetName val="SummaryC"/>
      <sheetName val="Detail"/>
      <sheetName val="배관내역"/>
      <sheetName val="내역서"/>
      <sheetName val="MP MOB"/>
      <sheetName val="Insts"/>
      <sheetName val="Vind - BtB"/>
      <sheetName val="LV induction motors"/>
      <sheetName val="인원계획"/>
      <sheetName val="BSD (2)"/>
      <sheetName val="BCPAB"/>
      <sheetName val="_x0002_"/>
      <sheetName val="BM DATA SHEET"/>
      <sheetName val="입찰품의서"/>
      <sheetName val="BATCH"/>
      <sheetName val="Material Selections"/>
      <sheetName val="Lstsub"/>
      <sheetName val="[SANDAN.XLS??"/>
      <sheetName val="Hot"/>
      <sheetName val="Piping BQ for one turbine"/>
      <sheetName val="Q-7100-001"/>
      <sheetName val="수주추정"/>
      <sheetName val="Piping_물량_정리_"/>
      <sheetName val="KUWATI(Total)_3"/>
      <sheetName val="집계표_(TOTAL)3"/>
      <sheetName val="집계표_(CIVIL-23)3"/>
      <sheetName val="집계표_(FGRU)3"/>
      <sheetName val="집계표_(25,26)3"/>
      <sheetName val="집계표_(MEROX)3"/>
      <sheetName val="집계표_(NITROGEN)3"/>
      <sheetName val="집계표_(M4)3"/>
      <sheetName val="집계표_(CIVIL4)3"/>
      <sheetName val="집계표_(CIVIL6)3"/>
      <sheetName val="집계표_(CIVIL7)3"/>
      <sheetName val="내역서(DEMO_TOTAL)3"/>
      <sheetName val="내역서_(CIVIL-23)3"/>
      <sheetName val="내역서_(fgru)3"/>
      <sheetName val="내역서_(25&amp;26)3"/>
      <sheetName val="내역서_(MEROX)3"/>
      <sheetName val="내역서_(NITROGEN)3"/>
      <sheetName val="내역서_(M4)3"/>
      <sheetName val="내역서_(CIVIL-4)3"/>
      <sheetName val="내역서_(CIVIL-6)3"/>
      <sheetName val="내역서_(CIVIL-7)3"/>
      <sheetName val="OPTION_23"/>
      <sheetName val="OPTION_33"/>
      <sheetName val="2002년_현장공사비_국내_실적3"/>
      <sheetName val="2003년국내현장공사비_실적3"/>
      <sheetName val="VC2_10_993"/>
      <sheetName val="변경집계표"/>
      <sheetName val="내역ࠜĀ_x005f_x005f_x005f_x005f_x005f_x005f_x005f_x005f_x0"/>
      <sheetName val="내역서 耰&quot;_x005f_x005f_x005f_x005f_x005f_x005f_x005f_x005f_"/>
      <sheetName val="Basic_Rate"/>
      <sheetName val="appendix_2_5_final_accounts"/>
      <sheetName val="Format"/>
      <sheetName val="Labour"/>
      <sheetName val="Material"/>
      <sheetName val="Sheet1_(2)"/>
      <sheetName val="97 사업추정(WEKI)"/>
      <sheetName val="trf(36%)"/>
      <sheetName val="All_2"/>
      <sheetName val="DCS"/>
      <sheetName val="FWBS7000,8000"/>
      <sheetName val="ANALYSER"/>
      <sheetName val="Eq. Mobilization"/>
      <sheetName val="출금실적"/>
      <sheetName val="M_DB"/>
      <sheetName val="_x005f_x005f_x005f_x005f_x005f_x005f_x005f_x005f_x005f_x005f_"/>
      <sheetName val="DB@Acess"/>
      <sheetName val="집계표"/>
      <sheetName val="sum"/>
      <sheetName val="Summary"/>
      <sheetName val="수량집계"/>
      <sheetName val="총괄집계표"/>
      <sheetName val="내역서 (∮ἀ嘆ɶ"/>
      <sheetName val="당초_xd8b4_∸ἀ"/>
      <sheetName val="Direct"/>
      <sheetName val="FORM-12"/>
      <sheetName val="Cal"/>
      <sheetName val="총괄표"/>
      <sheetName val="금융"/>
      <sheetName val="TDTKP"/>
      <sheetName val="DK-KH"/>
      <sheetName val="실행집계"/>
      <sheetName val="breakdown of wage rate"/>
      <sheetName val="Indirect Cost"/>
      <sheetName val="Unit"/>
      <sheetName val="일일총괄"/>
      <sheetName val="경영현황"/>
      <sheetName val="RFP002"/>
      <sheetName val="내역서_耰&quot;__1"/>
      <sheetName val="criteria"/>
      <sheetName val="General"/>
      <sheetName val="Menus"/>
      <sheetName val="_x0004_"/>
      <sheetName val="_x000a_"/>
      <sheetName val="BREAKDOWN(철거설치)"/>
      <sheetName val="BREAKDOWN(신규설치)"/>
      <sheetName val="자바라1"/>
      <sheetName val="Code_Magics"/>
      <sheetName val="Code"/>
      <sheetName val="Curves"/>
      <sheetName val="Note"/>
      <sheetName val="data_dci"/>
      <sheetName val="Heads"/>
      <sheetName val="BASE"/>
      <sheetName val="data_mci"/>
      <sheetName val="BLDG_DCI"/>
      <sheetName val="BLDG_MCI"/>
      <sheetName val="PRO_A"/>
      <sheetName val="Tables"/>
      <sheetName val="Page_2"/>
      <sheetName val="Dbase"/>
      <sheetName val="behind"/>
      <sheetName val="Main"/>
      <sheetName val="costing_CV"/>
      <sheetName val="ITB_COST"/>
      <sheetName val="costing_ESDV"/>
      <sheetName val="costing_FE"/>
      <sheetName val="PROJECT"/>
      <sheetName val="정부노임단가"/>
      <sheetName val="Jobcost"/>
      <sheetName val="Default_Magics"/>
      <sheetName val="BM_DATA_SHEET"/>
      <sheetName val="Graph_(LGEN)"/>
      <sheetName val="PumpSpec"/>
      <sheetName val="costing_MOV"/>
      <sheetName val="PRO"/>
      <sheetName val="out_prog"/>
      <sheetName val="TABLE"/>
      <sheetName val="costing_Press"/>
      <sheetName val="96_121"/>
      <sheetName val="선적schedule_(2)"/>
      <sheetName val="System구분"/>
      <sheetName val="견적기준"/>
      <sheetName val="b_balju-단가단가단가"/>
      <sheetName val="10현장조직"/>
      <sheetName val="할증표"/>
      <sheetName val="choose"/>
      <sheetName val="Resource table"/>
      <sheetName val="D-623D"/>
      <sheetName val="1350-A"/>
      <sheetName val="도"/>
      <sheetName val="COVER-P"/>
      <sheetName val="HP-Steamdrum"/>
      <sheetName val="목표세부명세"/>
      <sheetName val="중기일위대가"/>
      <sheetName val="w't table"/>
      <sheetName val="Heavy Equipments"/>
      <sheetName val="TOTAL"/>
      <sheetName val="중기"/>
      <sheetName val="원가"/>
      <sheetName val="BM-Elec"/>
      <sheetName val="BM-Inst"/>
      <sheetName val="97"/>
      <sheetName val="MANP"/>
      <sheetName val="C"/>
      <sheetName val="Equipment List"/>
      <sheetName val="info"/>
      <sheetName val="TP"/>
      <sheetName val="Form1.SQP"/>
      <sheetName val="Resource"/>
      <sheetName val="공정계획(내부계획25%,내부w.f)"/>
      <sheetName val="_x0002_?뻘N??_x0001_ࠀ역서"/>
      <sheetName val="Utility and Fire flange"/>
      <sheetName val="AG Pipe Qty Analysis"/>
      <sheetName val="품셈"/>
      <sheetName val="결과조달"/>
      <sheetName val="SS2"/>
      <sheetName val="Proposal"/>
      <sheetName val="단가 (2)"/>
      <sheetName val="4-3LEVEL-5 epic.4"/>
      <sheetName val="부대비율"/>
      <sheetName val="SFN ORIG"/>
      <sheetName val="SFN"/>
      <sheetName val="R2564AHDTS"/>
      <sheetName val="CPS"/>
      <sheetName val="_SANDAN.XLS__"/>
      <sheetName val="7422CW00"/>
      <sheetName val="입찰내역 발주처 양식"/>
      <sheetName val="BOQ-B.DOWN"/>
      <sheetName val="SCHEDD TAMBAHAN"/>
      <sheetName val="Preliminaries"/>
      <sheetName val="piping"/>
      <sheetName val="Mech"/>
      <sheetName val="Fire Protection"/>
      <sheetName val="Buildings"/>
      <sheetName val="Instrument"/>
      <sheetName val="LOB"/>
      <sheetName val="Dir Manpower Other Exp."/>
      <sheetName val="사급자재집계표"/>
      <sheetName val="HVAC(사급자재)"/>
      <sheetName val="U-W"/>
      <sheetName val="수량산출서"/>
      <sheetName val="mto-rev0B"/>
      <sheetName val="상반기손익차2총괄"/>
      <sheetName val="breakdown_of_wage_rate"/>
      <sheetName val="Indirect_Cost"/>
      <sheetName val="생산계획"/>
      <sheetName val="VLOOKUP"/>
      <sheetName val="cal-foamglass"/>
      <sheetName val="연습"/>
      <sheetName val="운반"/>
      <sheetName val="실행예산 MM"/>
      <sheetName val="강재"/>
      <sheetName val="OD5000"/>
      <sheetName val="VIZ4"/>
      <sheetName val="VIZ7"/>
      <sheetName val="UZ"/>
      <sheetName val="실행내역"/>
      <sheetName val="FWBS 1530"/>
      <sheetName val="K_SURFACES"/>
      <sheetName val="Administrative_Prices"/>
      <sheetName val="WBS_44"/>
      <sheetName val="WBS_41"/>
      <sheetName val="Precios_por_Administración"/>
      <sheetName val="Precios_Unitarios"/>
      <sheetName val="Subcon_A"/>
      <sheetName val="KUWATI(Total)_4"/>
      <sheetName val="OPTION_24"/>
      <sheetName val="OPTION_34"/>
      <sheetName val="집계표_(TOTAL)4"/>
      <sheetName val="집계표_(CIVIL-23)4"/>
      <sheetName val="집계표_(FGRU)4"/>
      <sheetName val="집계표_(25,26)4"/>
      <sheetName val="집계표_(MEROX)4"/>
      <sheetName val="집계표_(NITROGEN)4"/>
      <sheetName val="집계표_(M4)4"/>
      <sheetName val="집계표_(CIVIL4)4"/>
      <sheetName val="집계표_(CIVIL6)4"/>
      <sheetName val="집계표_(CIVIL7)4"/>
      <sheetName val="내역서(DEMO_TOTAL)4"/>
      <sheetName val="내역서_(CIVIL-23)4"/>
      <sheetName val="내역서_(fgru)4"/>
      <sheetName val="내역서_(25&amp;26)4"/>
      <sheetName val="내역서_(MEROX)4"/>
      <sheetName val="내역서_(NITROGEN)4"/>
      <sheetName val="내역서_(M4)4"/>
      <sheetName val="내역서_(CIVIL-4)4"/>
      <sheetName val="내역서_(CIVIL-6)4"/>
      <sheetName val="내역서_(CIVIL-7)4"/>
      <sheetName val="2002년_현장공사비_국내_실적4"/>
      <sheetName val="2003년국내현장공사비_실적4"/>
      <sheetName val="VC2_10_994"/>
      <sheetName val="INPUT_DATA3"/>
      <sheetName val="집계표_(25,26ဩ3"/>
      <sheetName val="Form_D-12"/>
      <sheetName val="Form_B-12"/>
      <sheetName val="Form_F-12"/>
      <sheetName val="Form_A2"/>
      <sheetName val="Form_03"/>
      <sheetName val="General_Data3"/>
      <sheetName val="LABOR_&amp;_자재2"/>
      <sheetName val="입출재고현황_(2)2"/>
      <sheetName val="Price_Schedule2"/>
      <sheetName val="간접비_총괄2"/>
      <sheetName val="3_공통공사대비2"/>
      <sheetName val="Rate_Analysis2"/>
      <sheetName val="EQUIPMENT_-22"/>
      <sheetName val="CAL_2"/>
      <sheetName val="내역서_耰&quot;_x005f_x0000__x005f_x0000_1"/>
      <sheetName val="Static_Equip1"/>
      <sheetName val="WEIGHT_LIST1"/>
      <sheetName val="산#2-1_(2)1"/>
      <sheetName val="BEND_LOSS1"/>
      <sheetName val="공사비_내역_(가)1"/>
      <sheetName val="6PILE__(돌출)1"/>
      <sheetName val="내역서_耰&quot;??2"/>
      <sheetName val="단면_(2)1"/>
      <sheetName val="Form_A_1"/>
      <sheetName val="3_Breakdown_Direct_Paint1"/>
      <sheetName val="Man_Hole"/>
      <sheetName val="Civil_11"/>
      <sheetName val="Civil_21"/>
      <sheetName val="Civil_31"/>
      <sheetName val="Site_11"/>
      <sheetName val="Site_21"/>
      <sheetName val="Site_31"/>
      <sheetName val="Site_Faci1"/>
      <sheetName val="내역서_耰&quot;__2"/>
      <sheetName val="Summary_Sheets1"/>
      <sheetName val="Sheet1_(2)1"/>
      <sheetName val="내역서_耰&quot;_x005f_x005f_x005f_x0000__x005f_x005f_x0000"/>
      <sheetName val="계측_내역서"/>
      <sheetName val="2_2_STAFF_Scedule"/>
      <sheetName val="7__월별투입내역서"/>
      <sheetName val="내역서_耰&quot;_x005f_x005f_x005f_x005f_x005f_x005f_x005f_x0000_"/>
      <sheetName val="T_3"/>
      <sheetName val="HORI__VESSEL"/>
      <sheetName val="내역서_耰&quot;_x005f_x005f_x005f_x005f_x005f_x005f_x005f_x005f_"/>
      <sheetName val="Vind_-_BtB"/>
      <sheetName val="LV_induction_motors"/>
      <sheetName val="BSD_(2)"/>
      <sheetName val="EQUIP_LIST"/>
      <sheetName val="MP_MOB"/>
      <sheetName val="Form_B"/>
      <sheetName val="Material_Selections"/>
      <sheetName val="97_사업추정(WEKI)"/>
      <sheetName val="내역서_(∮ἀ嘆ɶ᠀㬁"/>
      <sheetName val="[SANDAN_XLS??"/>
      <sheetName val="Piping_BQ_for_one_turbine"/>
      <sheetName val="Eq__Mobilization"/>
      <sheetName val="Utility_and_Fire_flange"/>
      <sheetName val="Heavy_Equipments"/>
      <sheetName val="AG_Pipe_Qty_Analysis"/>
      <sheetName val="Unit Price "/>
      <sheetName val="ITB COST"/>
      <sheetName val="MODULE CONFIRM"/>
      <sheetName val="BM_DATA_SHEET1"/>
      <sheetName val="Resource_table"/>
      <sheetName val="_x000a__x000a_"/>
      <sheetName val="Equipment_List"/>
      <sheetName val="Form1_SQP"/>
      <sheetName val="공정계획(내부계획25%,내부w_f)"/>
      <sheetName val="분전반계산서(석관)"/>
      <sheetName val="이자율"/>
      <sheetName val="CHANNEL"/>
      <sheetName val="PROTECTION "/>
      <sheetName val="CIBATU5OO"/>
      <sheetName val="Costo-MO"/>
      <sheetName val="내역서_耰&quot;1"/>
      <sheetName val="SFN_ORIG"/>
      <sheetName val="?뻘N??ࠀ역서"/>
      <sheetName val="_SANDAN_XLS__"/>
      <sheetName val="WIND"/>
      <sheetName val="PROGRESS"/>
      <sheetName val="Cash In-Cash Out Actual"/>
      <sheetName val="CÓDIGOS"/>
      <sheetName val="Database"/>
      <sheetName val="노임9월"/>
      <sheetName val="Labor"/>
      <sheetName val="INPUT"/>
      <sheetName val="SCHEDD_TAMBAHAN"/>
      <sheetName val="Dir_Manpower_Other_Exp_"/>
      <sheetName val="w't_table"/>
      <sheetName val="Fire_Protection"/>
      <sheetName val="입찰내역_발주처_양식"/>
      <sheetName val="MTP"/>
      <sheetName val="SILICATE"/>
      <sheetName val="FWBS"/>
      <sheetName val="설계명세1-1"/>
      <sheetName val="실행(ALT1)"/>
      <sheetName val="내역서1999.8최종"/>
      <sheetName val="실행철강하도"/>
      <sheetName val="전기"/>
      <sheetName val="dc1"/>
      <sheetName val="REDUCER"/>
      <sheetName val="plan&amp;section of foundation"/>
      <sheetName val="DESIGN CRITERIA"/>
      <sheetName val="working load at the btm ft."/>
      <sheetName val="stability check"/>
      <sheetName val="design load"/>
      <sheetName val="breakdown_of_wage_rate1"/>
      <sheetName val="Indirect_Cost1"/>
      <sheetName val="MODULE_CONFIRM"/>
      <sheetName val="실행예산_MM"/>
      <sheetName val="plan&amp;section_of_foundation"/>
      <sheetName val="working_load_at_the_btm_ft_"/>
      <sheetName val="stability_check"/>
      <sheetName val="design_criteria"/>
      <sheetName val="design_load"/>
      <sheetName val="단가_(2)"/>
      <sheetName val="4-3LEVEL-5_epic_4"/>
      <sheetName val="BOQ-B_DOWN"/>
      <sheetName val="FWBS_1530"/>
      <sheetName val="DESIGN"/>
      <sheetName val="Checklist-Parameters"/>
      <sheetName val="Fillermetal"/>
      <sheetName val="Updating Form-Oct 2011"/>
      <sheetName val="Weld Consumable"/>
      <sheetName val="WQT"/>
      <sheetName val="NDE Cost-Summary"/>
      <sheetName val="9July Above Ground Pipe"/>
      <sheetName val="M 11"/>
      <sheetName val="Process Data 1"/>
      <sheetName val="배수내역"/>
      <sheetName val="판가반영"/>
      <sheetName val="공사내역"/>
      <sheetName val="견적대비표"/>
      <sheetName val="일위대가(계측기설치)"/>
      <sheetName val="EP0618"/>
      <sheetName val="TDC COA Sumry"/>
      <sheetName val="TDC Item Dets"/>
      <sheetName val="TDC Item Sumry"/>
      <sheetName val="TDC Key Qty Sumry"/>
      <sheetName val="List - Components"/>
      <sheetName val="List - Equipment"/>
      <sheetName val="COA Sumry - Std Imp"/>
      <sheetName val="Contr TDC - Std Imp"/>
      <sheetName val="Item Sumry - Std Imp"/>
      <sheetName val="Unit Costs - Std Imp"/>
      <sheetName val="Unit MH - Std Imp"/>
      <sheetName val="Proj TIC - Std Imp"/>
      <sheetName val="Rekapitulasi"/>
      <sheetName val="BAG-2"/>
      <sheetName val="Overall"/>
      <sheetName val="salary"/>
      <sheetName val="CUADRO DE PRECIOS"/>
      <sheetName val="첨부1-집행내역(요약)"/>
      <sheetName val="Closeout Control"/>
      <sheetName val="master"/>
      <sheetName val="MTO"/>
      <sheetName val="Elect_BOM"/>
      <sheetName val="Elect"/>
      <sheetName val="BQ"/>
      <sheetName val="aa_piping"/>
      <sheetName val="CABLE_DATA"/>
      <sheetName val="CIVIL_UP"/>
      <sheetName val="ETUDE_de_Prix__(2)"/>
      <sheetName val="選單"/>
      <sheetName val="경제지표"/>
      <sheetName val="1100-1200-1300-1910-2140-LEV 2"/>
      <sheetName val="Hoja2"/>
      <sheetName val="CONFIG"/>
      <sheetName val="Datos"/>
      <sheetName val="Material Price"/>
      <sheetName val="7422CW_x0013_"/>
      <sheetName val="KUWATI(Total)_5"/>
      <sheetName val="OPTION_25"/>
      <sheetName val="OPTION_35"/>
      <sheetName val="집계표_(TOTAL)5"/>
      <sheetName val="집계표_(CIVIL-23)5"/>
      <sheetName val="집계표_(FGRU)5"/>
      <sheetName val="집계표_(25,26)5"/>
      <sheetName val="집계표_(MEROX)5"/>
      <sheetName val="집계표_(NITROGEN)5"/>
      <sheetName val="집계표_(M4)5"/>
      <sheetName val="집계표_(CIVIL4)5"/>
      <sheetName val="집계표_(CIVIL6)5"/>
      <sheetName val="집계표_(CIVIL7)5"/>
      <sheetName val="내역서(DEMO_TOTAL)5"/>
      <sheetName val="내역서_(CIVIL-23)5"/>
      <sheetName val="내역서_(fgru)5"/>
      <sheetName val="내역서_(25&amp;26)5"/>
      <sheetName val="내역서_(MEROX)5"/>
      <sheetName val="내역서_(NITROGEN)5"/>
      <sheetName val="내역서_(M4)5"/>
      <sheetName val="내역서_(CIVIL-4)5"/>
      <sheetName val="내역서_(CIVIL-6)5"/>
      <sheetName val="내역서_(CIVIL-7)5"/>
      <sheetName val="2002년_현장공사비_국내_실적5"/>
      <sheetName val="2003년국내현장공사비_실적5"/>
      <sheetName val="VC2_10_995"/>
      <sheetName val="집계표_(25,26ဩ4"/>
      <sheetName val="INPUT_DATA4"/>
      <sheetName val="Form_04"/>
      <sheetName val="Form_D-13"/>
      <sheetName val="Form_B-13"/>
      <sheetName val="Form_F-13"/>
      <sheetName val="Form_A3"/>
      <sheetName val="입출재고현황_(2)3"/>
      <sheetName val="General_Data4"/>
      <sheetName val="LABOR_&amp;_자재3"/>
      <sheetName val="간접비_총괄3"/>
      <sheetName val="Price_Schedule3"/>
      <sheetName val="3_공통공사대비3"/>
      <sheetName val="Rate_Analysis3"/>
      <sheetName val="CAL_3"/>
      <sheetName val="EQUIPMENT_-23"/>
      <sheetName val="내역서_耰&quot;??3"/>
      <sheetName val="WEIGHT_LIST2"/>
      <sheetName val="산#2-1_(2)2"/>
      <sheetName val="BEND_LOSS2"/>
      <sheetName val="공사비_내역_(가)2"/>
      <sheetName val="단면_(2)2"/>
      <sheetName val="내역서_耰&quot;_x005f_x0000__x005f_x0000_2"/>
      <sheetName val="6PILE__(돌출)2"/>
      <sheetName val="Form_A_2"/>
      <sheetName val="Civil_12"/>
      <sheetName val="Civil_22"/>
      <sheetName val="Civil_32"/>
      <sheetName val="Site_12"/>
      <sheetName val="Site_22"/>
      <sheetName val="Site_32"/>
      <sheetName val="Site_Faci2"/>
      <sheetName val="3_Breakdown_Direct_Paint2"/>
      <sheetName val="Static_Equip2"/>
      <sheetName val="Áý°èÇ¥_(TOTAL)1"/>
      <sheetName val="Áý°èÇ¥_(CIVIL-23)1"/>
      <sheetName val="Áý°èÇ¥_(FGRU)1"/>
      <sheetName val="Áý°èÇ¥_(25,26)1"/>
      <sheetName val="Áý°èÇ¥_(MEROX)1"/>
      <sheetName val="Áý°èÇ¥_(NITROGEN)1"/>
      <sheetName val="Áý°èÇ¥_(M4)1"/>
      <sheetName val="Áý°èÇ¥_(CIVIL4)1"/>
      <sheetName val="Áý°èÇ¥_(CIVIL6)1"/>
      <sheetName val="Áý°èÇ¥_(CIVIL7)1"/>
      <sheetName val="³»¿ª¼­(DEMO_TOTAL)1"/>
      <sheetName val="³»¿ª¼­_(CIVIL-23)1"/>
      <sheetName val="³»¿ª¼­_(fgru)1"/>
      <sheetName val="³»¿ª¼­_(25&amp;26)1"/>
      <sheetName val="³»¿ª¼­_(MEROX)1"/>
      <sheetName val="³»¿ª¼­_(NITROGEN)1"/>
      <sheetName val="³»¿ª¼­_(M4)1"/>
      <sheetName val="³»¿ª¼­_(CIVIL-4)1"/>
      <sheetName val="³»¿ª¼­_(CIVIL-6)1"/>
      <sheetName val="³»¿ª¼­_(CIVIL-7)1"/>
      <sheetName val="2002³â_ÇöÀå°ø»çºñ_±¹³»_½ÇÀû1"/>
      <sheetName val="2003³â±¹³»ÇöÀå°ø»çºñ_½ÇÀû1"/>
      <sheetName val="내역서_耰&quot;__3"/>
      <sheetName val="Summary_Sheets2"/>
      <sheetName val="내역서_耰&quot;2"/>
      <sheetName val="Man_Hole1"/>
      <sheetName val="7__월별투입내역서1"/>
      <sheetName val="내역서_耰&quot;_x005f_x005f_x005f_x0000__x005f_x005f_x0001"/>
      <sheetName val="2_2_STAFF_Scedule1"/>
      <sheetName val="계측_내역서1"/>
      <sheetName val="내역서_耰&quot;_x005f_x005f_x005f_x005f_x005f_x005f_x00001"/>
      <sheetName val="Z-_GENERAL_PRICE_SUMMARY1"/>
      <sheetName val="_Estimate__1"/>
      <sheetName val="Sheet1_(2)2"/>
      <sheetName val="T_31"/>
      <sheetName val="Precios_Unitarios1"/>
      <sheetName val="HORI__VESSEL1"/>
      <sheetName val="EQUIP_LIST1"/>
      <sheetName val="MP_MOB1"/>
      <sheetName val="Form_B1"/>
      <sheetName val="Administrative_Prices1"/>
      <sheetName val="WBS_441"/>
      <sheetName val="WBS_411"/>
      <sheetName val="Precios_por_Administración1"/>
      <sheetName val="Subcon_A1"/>
      <sheetName val="Vind_-_BtB1"/>
      <sheetName val="LV_induction_motors1"/>
      <sheetName val="BSD_(2)1"/>
      <sheetName val="BM_DATA_SHEET2"/>
      <sheetName val="내역서_耰&quot;_x005f_x005f_x005f_x005f_x005f_x005f_x005f1"/>
      <sheetName val="97_사업추정(WEKI)1"/>
      <sheetName val="Monthly_Load1"/>
      <sheetName val="Weekly_Load1"/>
      <sheetName val="[SANDAN_XLS??1"/>
      <sheetName val="Piping_BQ_for_one_turbine1"/>
      <sheetName val="Utility_and_Fire_flange1"/>
      <sheetName val="Material_Selections1"/>
      <sheetName val="Eq__Mobilization1"/>
      <sheetName val="_SANDAN_XLS__1"/>
      <sheetName val="Resource_table1"/>
      <sheetName val="KUWATI(Total)_6"/>
      <sheetName val="집계표_(TOTAL)6"/>
      <sheetName val="집계표_(CIVIL-23)6"/>
      <sheetName val="집계표_(FGRU)6"/>
      <sheetName val="집계표_(25,26)6"/>
      <sheetName val="집계표_(MEROX)6"/>
      <sheetName val="집계표_(NITROGEN)6"/>
      <sheetName val="집계표_(M4)6"/>
      <sheetName val="집계표_(CIVIL4)6"/>
      <sheetName val="집계표_(CIVIL6)6"/>
      <sheetName val="집계표_(CIVIL7)6"/>
      <sheetName val="내역서(DEMO_TOTAL)6"/>
      <sheetName val="내역서_(CIVIL-23)6"/>
      <sheetName val="내역서_(fgru)6"/>
      <sheetName val="내역서_(25&amp;26)6"/>
      <sheetName val="내역서_(MEROX)6"/>
      <sheetName val="내역서_(NITROGEN)6"/>
      <sheetName val="내역서_(M4)6"/>
      <sheetName val="내역서_(CIVIL-4)6"/>
      <sheetName val="내역서_(CIVIL-6)6"/>
      <sheetName val="내역서_(CIVIL-7)6"/>
      <sheetName val="OPTION_26"/>
      <sheetName val="OPTION_36"/>
      <sheetName val="2002년_현장공사비_국내_실적6"/>
      <sheetName val="2003년국내현장공사비_실적6"/>
      <sheetName val="VC2_10_996"/>
      <sheetName val="집계표_(25,26ဩ5"/>
      <sheetName val="INPUT_DATA5"/>
      <sheetName val="Form_05"/>
      <sheetName val="Form_D-14"/>
      <sheetName val="Form_B-14"/>
      <sheetName val="Form_F-14"/>
      <sheetName val="Form_A4"/>
      <sheetName val="입출재고현황_(2)4"/>
      <sheetName val="General_Data5"/>
      <sheetName val="LABOR_&amp;_자재4"/>
      <sheetName val="간접비_총괄4"/>
      <sheetName val="Price_Schedule4"/>
      <sheetName val="3_공통공사대비4"/>
      <sheetName val="CAL_4"/>
      <sheetName val="Rate_Analysis4"/>
      <sheetName val="내역서_耰&quot;??4"/>
      <sheetName val="EQUIPMENT_-24"/>
      <sheetName val="6PILE__(돌출)3"/>
      <sheetName val="WEIGHT_LIST3"/>
      <sheetName val="산#2-1_(2)3"/>
      <sheetName val="BEND_LOSS3"/>
      <sheetName val="공사비_내역_(가)3"/>
      <sheetName val="3_Breakdown_Direct_Paint3"/>
      <sheetName val="Static_Equip3"/>
      <sheetName val="단면_(2)3"/>
      <sheetName val="Form_A_3"/>
      <sheetName val="내역서_耰&quot;_x005f_x0000__x005f_x0000_3"/>
      <sheetName val="내역서_耰&quot;__4"/>
      <sheetName val="Summary_Sheets3"/>
      <sheetName val="Civil_13"/>
      <sheetName val="Civil_23"/>
      <sheetName val="Civil_33"/>
      <sheetName val="Site_13"/>
      <sheetName val="Site_23"/>
      <sheetName val="Site_33"/>
      <sheetName val="Site_Faci3"/>
      <sheetName val="Áý°èÇ¥_(TOTAL)2"/>
      <sheetName val="Áý°èÇ¥_(CIVIL-23)2"/>
      <sheetName val="Áý°èÇ¥_(FGRU)2"/>
      <sheetName val="Áý°èÇ¥_(25,26)2"/>
      <sheetName val="Áý°èÇ¥_(MEROX)2"/>
      <sheetName val="Áý°èÇ¥_(NITROGEN)2"/>
      <sheetName val="Áý°èÇ¥_(M4)2"/>
      <sheetName val="Áý°èÇ¥_(CIVIL4)2"/>
      <sheetName val="Áý°èÇ¥_(CIVIL6)2"/>
      <sheetName val="Áý°èÇ¥_(CIVIL7)2"/>
      <sheetName val="³»¿ª¼­(DEMO_TOTAL)2"/>
      <sheetName val="³»¿ª¼­_(CIVIL-23)2"/>
      <sheetName val="³»¿ª¼­_(fgru)2"/>
      <sheetName val="³»¿ª¼­_(25&amp;26)2"/>
      <sheetName val="³»¿ª¼­_(MEROX)2"/>
      <sheetName val="³»¿ª¼­_(NITROGEN)2"/>
      <sheetName val="³»¿ª¼­_(M4)2"/>
      <sheetName val="³»¿ª¼­_(CIVIL-4)2"/>
      <sheetName val="³»¿ª¼­_(CIVIL-6)2"/>
      <sheetName val="³»¿ª¼­_(CIVIL-7)2"/>
      <sheetName val="2002³â_ÇöÀå°ø»çºñ_±¹³»_½ÇÀû2"/>
      <sheetName val="2003³â±¹³»ÇöÀå°ø»çºñ_½ÇÀû2"/>
      <sheetName val="2_2_STAFF_Scedule2"/>
      <sheetName val="EQUIP_LIST2"/>
      <sheetName val="BM_DATA_SHEET3"/>
      <sheetName val="Man_Hole2"/>
      <sheetName val="내역서_耰&quot;_x005f_x005f_x005f_x0000__x005f_x005f_x0002"/>
      <sheetName val="7__월별투입내역서2"/>
      <sheetName val="계측_내역서2"/>
      <sheetName val="내역서_耰&quot;_x005f_x005f_x005f_x005f_x005f_x005f_x00002"/>
      <sheetName val="Vind_-_BtB2"/>
      <sheetName val="LV_induction_motors2"/>
      <sheetName val="BSD_(2)2"/>
      <sheetName val="Sheet1_(2)3"/>
      <sheetName val="Z-_GENERAL_PRICE_SUMMARY2"/>
      <sheetName val="_Estimate__2"/>
      <sheetName val="T_32"/>
      <sheetName val="HORI__VESSEL2"/>
      <sheetName val="Precios_Unitarios2"/>
      <sheetName val="Administrative_Prices2"/>
      <sheetName val="WBS_442"/>
      <sheetName val="WBS_412"/>
      <sheetName val="Precios_por_Administración2"/>
      <sheetName val="Subcon_A2"/>
      <sheetName val="내역서_耰&quot;_x005f_x005f_x005f_x005f_x005f_x005f_x005f2"/>
      <sheetName val="MP_MOB2"/>
      <sheetName val="Form_B2"/>
      <sheetName val="내역서_耰&quot;3"/>
      <sheetName val="[SANDAN_XLS??2"/>
      <sheetName val="Piping_BQ_for_one_turbine2"/>
      <sheetName val="Monthly_Load2"/>
      <sheetName val="Weekly_Load2"/>
      <sheetName val="Material_Selections2"/>
      <sheetName val="Utility_and_Fire_flange2"/>
      <sheetName val="_SANDAN_XLS__2"/>
      <sheetName val="97_사업추정(WEKI)2"/>
      <sheetName val="Eq__Mobilization2"/>
      <sheetName val="breakdown_of_wage_rate2"/>
      <sheetName val="Indirect_Cost2"/>
      <sheetName val="Resource_table2"/>
      <sheetName val="BOQ"/>
      <sheetName val="SEX"/>
      <sheetName val="Currency Rate"/>
      <sheetName val="Personnel"/>
      <sheetName val="ANALISA"/>
      <sheetName val="PNT"/>
      <sheetName val="D7(1)"/>
      <sheetName val="5-ALAT(1)"/>
      <sheetName val="4-Basic Price"/>
      <sheetName val="Rekap"/>
      <sheetName val="AHS"/>
      <sheetName val="Evaluasi Penw"/>
      <sheetName val="Man Power &amp; Comp"/>
      <sheetName val="MP-PLAN"/>
      <sheetName val="L-TIGA"/>
      <sheetName val="Data List"/>
      <sheetName val="MP_PLAN"/>
      <sheetName val="10"/>
      <sheetName val="5"/>
      <sheetName val="1"/>
      <sheetName val="Direct PMS"/>
      <sheetName val="Site Findings Status Sheet"/>
      <sheetName val="Sum (Case-3)"/>
      <sheetName val="예산-내부"/>
      <sheetName val="영업소실적"/>
      <sheetName val="PROJECT BRIEF"/>
      <sheetName val="tggwan(mac)"/>
      <sheetName val="DB"/>
      <sheetName val="내역ࠜĀ_x005f_x005f_x005f_x0000_M4"/>
      <sheetName val="내역서 耰&quot;_x005f_x005f_x005f_x0000_"/>
      <sheetName val="내역ࠜĀ_x005f_x005f_x005f_x005f_x0"/>
      <sheetName val="내역서 耰&quot;_x005f_x005f_x005f_x005f_"/>
      <sheetName val="내역서 耰&quot;_x005f_x0000__x0000"/>
      <sheetName val="_x005f_x005f_x005f_x005f_"/>
      <sheetName val="ANX3A11"/>
      <sheetName val="5.) Time Delays"/>
      <sheetName val="KP_List"/>
      <sheetName val="경비실"/>
      <sheetName val="Engineering&amp;Management"/>
      <sheetName val="Tools &amp; Settings"/>
      <sheetName val="Data Summary"/>
      <sheetName val="Resources"/>
      <sheetName val="FFA"/>
      <sheetName val="Currencies"/>
      <sheetName val="Crew Costs"/>
      <sheetName val="Spread Costs"/>
      <sheetName val="Unique List_Misc"/>
      <sheetName val="In-House Summary"/>
      <sheetName val="OPT_x0012_"/>
      <sheetName val="SCH"/>
      <sheetName val=" "/>
      <sheetName val="할증 "/>
      <sheetName val="Codes.Pers"/>
      <sheetName val="Weekl_x0004_"/>
      <sheetName val="AUX"/>
      <sheetName val="Aux."/>
      <sheetName val="RAB AR&amp;STR"/>
      <sheetName val="I-KAMAR"/>
      <sheetName val="UP MINOR"/>
      <sheetName val="골조시행"/>
      <sheetName val="Library"/>
      <sheetName val="내역서_(N _x000e__x000e__x000e_  _x0012__x0010__x000a_"/>
      <sheetName val="ഀࠀကЀЀԀЀԀ̀ᤀഀ؀Ѐༀ"/>
      <sheetName val="_x0002__뻘N___x0001_ࠀ역서"/>
      <sheetName val="내역서_耰&quot;_x005f_x0000__x0000"/>
      <sheetName val="??-BLDG"/>
      <sheetName val="Unt rate"/>
      <sheetName val="Equip Rental Summary by Contr"/>
      <sheetName val="Project Equip Rental Summary"/>
      <sheetName val="Contractor Indirect Sumry"/>
      <sheetName val="Project Indirect Sumry"/>
      <sheetName val="COA Sumry by Area"/>
      <sheetName val="COA Sumry by Contr"/>
      <sheetName val="COA Sumry by RG"/>
      <sheetName val="TDC COA Grp Sumry"/>
      <sheetName val="TDC COA Grp Sumry by Area"/>
      <sheetName val="TDC COA Grp Sumry by RG"/>
      <sheetName val="Equipment Sumry"/>
      <sheetName val="TDC Item Dets-Full"/>
      <sheetName val="TDC Item Dets-IPM-Full"/>
      <sheetName val="TDC Item Sumry by Area"/>
      <sheetName val="TDC Item Sumry by RG"/>
      <sheetName val="TDC Key Qty Sumry by RG"/>
      <sheetName val="List - Equipment by Area"/>
      <sheetName val="List - Equipment by Contr"/>
      <sheetName val="Equipment - Unit Costs by Mat"/>
      <sheetName val="List - Equipment by Rep Grp"/>
      <sheetName val="Craft Summary by Contr"/>
      <sheetName val="Project Craft Summary"/>
      <sheetName val="Project Metrics"/>
      <sheetName val="Equipment_List1"/>
      <sheetName val="Form1_SQP1"/>
      <sheetName val="공정계획(내부계획25%,내부w_f)1"/>
      <sheetName val="Heavy_Equipments1"/>
      <sheetName val="AG_Pipe_Qty_Analysis1"/>
      <sheetName val="SFN_ORIG1"/>
      <sheetName val="w't_table1"/>
      <sheetName val="SCHEDD_TAMBAHAN1"/>
      <sheetName val="Fire_Protection1"/>
      <sheetName val="입찰내역_발주처_양식1"/>
      <sheetName val="Dir_Manpower_Other_Exp_1"/>
      <sheetName val="PROTECTION_"/>
      <sheetName val="ITB_COST1"/>
      <sheetName val="CUADRO_DE_PRECIOS"/>
      <sheetName val="Cash_In-Cash_Out_Actual"/>
      <sheetName val="Equipment_List2"/>
      <sheetName val="Form1_SQP2"/>
      <sheetName val="공정계획(내부계획25%,내부w_f)2"/>
      <sheetName val="Heavy_Equipments2"/>
      <sheetName val="AG_Pipe_Qty_Analysis2"/>
      <sheetName val="SFN_ORIG2"/>
      <sheetName val="w't_table2"/>
      <sheetName val="SCHEDD_TAMBAHAN2"/>
      <sheetName val="Fire_Protection2"/>
      <sheetName val="입찰내역_발주처_양식2"/>
      <sheetName val="Dir_Manpower_Other_Exp_2"/>
      <sheetName val="FWBS_15301"/>
      <sheetName val="내역서_(∮ἀ嘆ɶ1"/>
      <sheetName val="4-3LEVEL-5_epic_41"/>
      <sheetName val="단가_(2)1"/>
      <sheetName val="실행예산_MM1"/>
      <sheetName val="MODULE_CONFIRM1"/>
      <sheetName val="PROTECTION_1"/>
      <sheetName val="BOQ-B_DOWN1"/>
      <sheetName val="ITB_COST2"/>
      <sheetName val="CUADRO_DE_PRECIOS1"/>
      <sheetName val="Cash_In-Cash_Out_Actual1"/>
      <sheetName val="KUWATI(Total)_7"/>
      <sheetName val="집계표_(TOTAL)7"/>
      <sheetName val="집계표_(CIVIL-23)7"/>
      <sheetName val="집계표_(FGRU)7"/>
      <sheetName val="집계표_(25,26)7"/>
      <sheetName val="집계표_(MEROX)7"/>
      <sheetName val="집계표_(NITROGEN)7"/>
      <sheetName val="집계표_(M4)7"/>
      <sheetName val="집계표_(CIVIL4)7"/>
      <sheetName val="집계표_(CIVIL6)7"/>
      <sheetName val="집계표_(CIVIL7)7"/>
      <sheetName val="내역서(DEMO_TOTAL)7"/>
      <sheetName val="내역서_(CIVIL-23)7"/>
      <sheetName val="내역서_(fgru)7"/>
      <sheetName val="내역서_(25&amp;26)7"/>
      <sheetName val="내역서_(MEROX)7"/>
      <sheetName val="내역서_(NITROGEN)7"/>
      <sheetName val="내역서_(M4)7"/>
      <sheetName val="내역서_(CIVIL-4)7"/>
      <sheetName val="내역서_(CIVIL-6)7"/>
      <sheetName val="내역서_(CIVIL-7)7"/>
      <sheetName val="OPTION_27"/>
      <sheetName val="OPTION_37"/>
      <sheetName val="2002년_현장공사비_국내_실적7"/>
      <sheetName val="2003년국내현장공사비_실적7"/>
      <sheetName val="VC2_10_997"/>
      <sheetName val="집계표_(25,26ဩ6"/>
      <sheetName val="INPUT_DATA6"/>
      <sheetName val="입출재고현황_(2)5"/>
      <sheetName val="Form_06"/>
      <sheetName val="Form_D-15"/>
      <sheetName val="Form_B-15"/>
      <sheetName val="Form_F-15"/>
      <sheetName val="Form_A5"/>
      <sheetName val="General_Data6"/>
      <sheetName val="LABOR_&amp;_자재5"/>
      <sheetName val="Price_Schedule5"/>
      <sheetName val="간접비_총괄5"/>
      <sheetName val="3_공통공사대비5"/>
      <sheetName val="Rate_Analysis5"/>
      <sheetName val="CAL_5"/>
      <sheetName val="WEIGHT_LIST4"/>
      <sheetName val="산#2-1_(2)4"/>
      <sheetName val="BEND_LOSS4"/>
      <sheetName val="공사비_내역_(가)4"/>
      <sheetName val="내역서_耰&quot;??5"/>
      <sheetName val="EQUIPMENT_-25"/>
      <sheetName val="6PILE__(돌출)4"/>
      <sheetName val="Static_Equip4"/>
      <sheetName val="단면_(2)4"/>
      <sheetName val="Form_A_4"/>
      <sheetName val="내역서_耰&quot;_x005f_x0000__x005f_x0000_4"/>
      <sheetName val="3_Breakdown_Direct_Paint4"/>
      <sheetName val="내역서_耰&quot;__5"/>
      <sheetName val="Summary_Sheets4"/>
      <sheetName val="Civil_14"/>
      <sheetName val="Civil_24"/>
      <sheetName val="Civil_34"/>
      <sheetName val="Site_14"/>
      <sheetName val="Site_24"/>
      <sheetName val="Site_34"/>
      <sheetName val="Site_Faci4"/>
      <sheetName val="Administrative_Prices3"/>
      <sheetName val="WBS_443"/>
      <sheetName val="WBS_413"/>
      <sheetName val="Precios_por_Administración3"/>
      <sheetName val="Precios_Unitarios3"/>
      <sheetName val="Subcon_A3"/>
      <sheetName val="BM_DATA_SHEET4"/>
      <sheetName val="Áý°èÇ¥_(TOTAL)3"/>
      <sheetName val="Áý°èÇ¥_(CIVIL-23)3"/>
      <sheetName val="Áý°èÇ¥_(FGRU)3"/>
      <sheetName val="Áý°èÇ¥_(25,26)3"/>
      <sheetName val="Áý°èÇ¥_(MEROX)3"/>
      <sheetName val="Áý°èÇ¥_(NITROGEN)3"/>
      <sheetName val="Áý°èÇ¥_(M4)3"/>
      <sheetName val="Áý°èÇ¥_(CIVIL4)3"/>
      <sheetName val="Áý°èÇ¥_(CIVIL6)3"/>
      <sheetName val="Áý°èÇ¥_(CIVIL7)3"/>
      <sheetName val="³»¿ª¼­(DEMO_TOTAL)3"/>
      <sheetName val="³»¿ª¼­_(CIVIL-23)3"/>
      <sheetName val="³»¿ª¼­_(fgru)3"/>
      <sheetName val="³»¿ª¼­_(25&amp;26)3"/>
      <sheetName val="³»¿ª¼­_(MEROX)3"/>
      <sheetName val="³»¿ª¼­_(NITROGEN)3"/>
      <sheetName val="³»¿ª¼­_(M4)3"/>
      <sheetName val="³»¿ª¼­_(CIVIL-4)3"/>
      <sheetName val="³»¿ª¼­_(CIVIL-6)3"/>
      <sheetName val="³»¿ª¼­_(CIVIL-7)3"/>
      <sheetName val="2002³â_ÇöÀå°ø»çºñ_±¹³»_½ÇÀû3"/>
      <sheetName val="2003³â±¹³»ÇöÀå°ø»çºñ_½ÇÀû3"/>
      <sheetName val="EQUIP_LIST3"/>
      <sheetName val="Z-_GENERAL_PRICE_SUMMARY3"/>
      <sheetName val="_Estimate__3"/>
      <sheetName val="2_2_STAFF_Scedule3"/>
      <sheetName val="내역서_耰&quot;_x005f_x005f_x005f_x0000__x005f_x005f_x0003"/>
      <sheetName val="계측_내역서3"/>
      <sheetName val="Man_Hole3"/>
      <sheetName val="Sheet1_(2)4"/>
      <sheetName val="내역서_耰&quot;_x005f_x005f_x005f_x005f_x005f_x005f_x00003"/>
      <sheetName val="7__월별투입내역서3"/>
      <sheetName val="T_33"/>
      <sheetName val="HORI__VESSEL3"/>
      <sheetName val="Vind_-_BtB3"/>
      <sheetName val="LV_induction_motors3"/>
      <sheetName val="BSD_(2)3"/>
      <sheetName val="Monthly_Load3"/>
      <sheetName val="Weekly_Load3"/>
      <sheetName val="MP_MOB3"/>
      <sheetName val="Form_B3"/>
      <sheetName val="Material_Selections3"/>
      <sheetName val="내역서_耰&quot;_x005f_x005f_x005f_x005f_x005f_x005f_x005f3"/>
      <sheetName val="97_사업추정(WEKI)3"/>
      <sheetName val="breakdown_of_wage_rate3"/>
      <sheetName val="Indirect_Cost3"/>
      <sheetName val="[SANDAN_XLS??3"/>
      <sheetName val="Eq__Mobilization3"/>
      <sheetName val="Resource_table3"/>
      <sheetName val="Piping_BQ_for_one_turbine3"/>
      <sheetName val="Utility_and_Fire_flange3"/>
      <sheetName val="Equipment_List3"/>
      <sheetName val="Form1_SQP3"/>
      <sheetName val="공정계획(내부계획25%,내부w_f)3"/>
      <sheetName val="Heavy_Equipments3"/>
      <sheetName val="AG_Pipe_Qty_Analysis3"/>
      <sheetName val="_SANDAN_XLS__3"/>
      <sheetName val="SFN_ORIG3"/>
      <sheetName val="w't_table3"/>
      <sheetName val="SCHEDD_TAMBAHAN3"/>
      <sheetName val="Fire_Protection3"/>
      <sheetName val="입찰내역_발주처_양식3"/>
      <sheetName val="Dir_Manpower_Other_Exp_3"/>
      <sheetName val="FWBS_15302"/>
      <sheetName val="내역서_(∮ἀ嘆ɶ2"/>
      <sheetName val="4-3LEVEL-5_epic_42"/>
      <sheetName val="단가_(2)2"/>
      <sheetName val="실행예산_MM2"/>
      <sheetName val="MODULE_CONFIRM2"/>
      <sheetName val="PROTECTION_2"/>
      <sheetName val="BOQ-B_DOWN2"/>
      <sheetName val="ITB_COST3"/>
      <sheetName val="CUADRO_DE_PRECIOS2"/>
      <sheetName val="Cash_In-Cash_Out_Actual2"/>
      <sheetName val="KUWATI(Total)_8"/>
      <sheetName val="집계표_(TOTAL)8"/>
      <sheetName val="집계표_(CIVIL-23)8"/>
      <sheetName val="집계표_(FGRU)8"/>
      <sheetName val="집계표_(25,26)8"/>
      <sheetName val="집계표_(MEROX)8"/>
      <sheetName val="집계표_(NITROGEN)8"/>
      <sheetName val="집계표_(M4)8"/>
      <sheetName val="집계표_(CIVIL4)8"/>
      <sheetName val="집계표_(CIVIL6)8"/>
      <sheetName val="집계표_(CIVIL7)8"/>
      <sheetName val="내역서(DEMO_TOTAL)8"/>
      <sheetName val="내역서_(CIVIL-23)8"/>
      <sheetName val="내역서_(fgru)8"/>
      <sheetName val="내역서_(25&amp;26)8"/>
      <sheetName val="내역서_(MEROX)8"/>
      <sheetName val="내역서_(NITROGEN)8"/>
      <sheetName val="내역서_(M4)8"/>
      <sheetName val="내역서_(CIVIL-4)8"/>
      <sheetName val="내역서_(CIVIL-6)8"/>
      <sheetName val="내역서_(CIVIL-7)8"/>
      <sheetName val="OPTION_28"/>
      <sheetName val="OPTION_38"/>
      <sheetName val="2002년_현장공사비_국내_실적8"/>
      <sheetName val="2003년국내현장공사비_실적8"/>
      <sheetName val="VC2_10_998"/>
      <sheetName val="집계표_(25,26ဩ7"/>
      <sheetName val="INPUT_DATA7"/>
      <sheetName val="입출재고현황_(2)6"/>
      <sheetName val="Form_07"/>
      <sheetName val="Form_D-16"/>
      <sheetName val="Form_B-16"/>
      <sheetName val="Form_F-16"/>
      <sheetName val="Form_A6"/>
      <sheetName val="General_Data7"/>
      <sheetName val="LABOR_&amp;_자재6"/>
      <sheetName val="Price_Schedule6"/>
      <sheetName val="간접비_총괄6"/>
      <sheetName val="3_공통공사대비6"/>
      <sheetName val="Rate_Analysis6"/>
      <sheetName val="CAL_6"/>
      <sheetName val="WEIGHT_LIST5"/>
      <sheetName val="산#2-1_(2)5"/>
      <sheetName val="BEND_LOSS5"/>
      <sheetName val="공사비_내역_(가)5"/>
      <sheetName val="내역서_耰&quot;??6"/>
      <sheetName val="EQUIPMENT_-26"/>
      <sheetName val="6PILE__(돌출)5"/>
      <sheetName val="Static_Equip5"/>
      <sheetName val="단면_(2)5"/>
      <sheetName val="Form_A_5"/>
      <sheetName val="내역서_耰&quot;_x005f_x0000__x005f_x0000_5"/>
      <sheetName val="3_Breakdown_Direct_Paint5"/>
      <sheetName val="내역서_耰&quot;__6"/>
      <sheetName val="Summary_Sheets5"/>
      <sheetName val="Civil_15"/>
      <sheetName val="Civil_25"/>
      <sheetName val="Civil_35"/>
      <sheetName val="Site_15"/>
      <sheetName val="Site_25"/>
      <sheetName val="Site_35"/>
      <sheetName val="Site_Faci5"/>
      <sheetName val="Administrative_Prices4"/>
      <sheetName val="WBS_444"/>
      <sheetName val="WBS_414"/>
      <sheetName val="Precios_por_Administración4"/>
      <sheetName val="Precios_Unitarios4"/>
      <sheetName val="Subcon_A4"/>
      <sheetName val="BM_DATA_SHEET5"/>
      <sheetName val="Áý°èÇ¥_(TOTAL)4"/>
      <sheetName val="Áý°èÇ¥_(CIVIL-23)4"/>
      <sheetName val="Áý°èÇ¥_(FGRU)4"/>
      <sheetName val="Áý°èÇ¥_(25,26)4"/>
      <sheetName val="Áý°èÇ¥_(MEROX)4"/>
      <sheetName val="Áý°èÇ¥_(NITROGEN)4"/>
      <sheetName val="Áý°èÇ¥_(M4)4"/>
      <sheetName val="Áý°èÇ¥_(CIVIL4)4"/>
      <sheetName val="Áý°èÇ¥_(CIVIL6)4"/>
      <sheetName val="Áý°èÇ¥_(CIVIL7)4"/>
      <sheetName val="³»¿ª¼­(DEMO_TOTAL)4"/>
      <sheetName val="³»¿ª¼­_(CIVIL-23)4"/>
      <sheetName val="³»¿ª¼­_(fgru)4"/>
      <sheetName val="³»¿ª¼­_(25&amp;26)4"/>
      <sheetName val="³»¿ª¼­_(MEROX)4"/>
      <sheetName val="³»¿ª¼­_(NITROGEN)4"/>
      <sheetName val="³»¿ª¼­_(M4)4"/>
      <sheetName val="³»¿ª¼­_(CIVIL-4)4"/>
      <sheetName val="³»¿ª¼­_(CIVIL-6)4"/>
      <sheetName val="³»¿ª¼­_(CIVIL-7)4"/>
      <sheetName val="2002³â_ÇöÀå°ø»çºñ_±¹³»_½ÇÀû4"/>
      <sheetName val="2003³â±¹³»ÇöÀå°ø»çºñ_½ÇÀû4"/>
      <sheetName val="EQUIP_LIST4"/>
      <sheetName val="Z-_GENERAL_PRICE_SUMMARY4"/>
      <sheetName val="_Estimate__4"/>
      <sheetName val="2_2_STAFF_Scedule4"/>
      <sheetName val="내역서_耰&quot;_x005f_x005f_x005f_x0000__x005f_x005f_x0004"/>
      <sheetName val="계측_내역서4"/>
      <sheetName val="Man_Hole4"/>
      <sheetName val="Sheet1_(2)5"/>
      <sheetName val="내역서_耰&quot;_x005f_x005f_x005f_x005f_x005f_x005f_x00004"/>
      <sheetName val="7__월별투입내역서4"/>
      <sheetName val="T_34"/>
      <sheetName val="HORI__VESSEL4"/>
      <sheetName val="Vind_-_BtB4"/>
      <sheetName val="LV_induction_motors4"/>
      <sheetName val="BSD_(2)4"/>
      <sheetName val="Monthly_Load4"/>
      <sheetName val="Weekly_Load4"/>
      <sheetName val="MP_MOB4"/>
      <sheetName val="Form_B4"/>
      <sheetName val="Material_Selections4"/>
      <sheetName val="내역서_耰&quot;_x005f_x005f_x005f_x005f_x005f_x005f_x005f4"/>
      <sheetName val="97_사업추정(WEKI)4"/>
      <sheetName val="breakdown_of_wage_rate4"/>
      <sheetName val="Indirect_Cost4"/>
      <sheetName val="[SANDAN_XLS??4"/>
      <sheetName val="Eq__Mobilization4"/>
      <sheetName val="Resource_table4"/>
      <sheetName val="Piping_BQ_for_one_turbine4"/>
      <sheetName val="Utility_and_Fire_flange4"/>
      <sheetName val="Equipment_List4"/>
      <sheetName val="Form1_SQP4"/>
      <sheetName val="공정계획(내부계획25%,내부w_f)4"/>
      <sheetName val="Heavy_Equipments4"/>
      <sheetName val="AG_Pipe_Qty_Analysis4"/>
      <sheetName val="_SANDAN_XLS__4"/>
      <sheetName val="SFN_ORIG4"/>
      <sheetName val="w't_table4"/>
      <sheetName val="SCHEDD_TAMBAHAN4"/>
      <sheetName val="Fire_Protection4"/>
      <sheetName val="입찰내역_발주처_양식4"/>
      <sheetName val="Dir_Manpower_Other_Exp_4"/>
      <sheetName val="FWBS_15303"/>
      <sheetName val="내역서_(∮ἀ嘆ɶ3"/>
      <sheetName val="4-3LEVEL-5_epic_43"/>
      <sheetName val="단가_(2)3"/>
      <sheetName val="실행예산_MM3"/>
      <sheetName val="MODULE_CONFIRM3"/>
      <sheetName val="PROTECTION_3"/>
      <sheetName val="BOQ-B_DOWN3"/>
      <sheetName val="ITB_COST4"/>
      <sheetName val="CUADRO_DE_PRECIOS3"/>
      <sheetName val="Cash_In-Cash_Out_Actual3"/>
      <sheetName val="KUWATI(Total)_9"/>
      <sheetName val="집계표_(TOTAL)9"/>
      <sheetName val="집계표_(CIVIL-23)9"/>
      <sheetName val="집계표_(FGRU)9"/>
      <sheetName val="집계표_(25,26)9"/>
      <sheetName val="집계표_(MEROX)9"/>
      <sheetName val="집계표_(NITROGEN)9"/>
      <sheetName val="집계표_(M4)9"/>
      <sheetName val="집계표_(CIVIL4)9"/>
      <sheetName val="집계표_(CIVIL6)9"/>
      <sheetName val="집계표_(CIVIL7)9"/>
      <sheetName val="내역서(DEMO_TOTAL)9"/>
      <sheetName val="내역서_(CIVIL-23)9"/>
      <sheetName val="내역서_(fgru)9"/>
      <sheetName val="내역서_(25&amp;26)9"/>
      <sheetName val="내역서_(MEROX)9"/>
      <sheetName val="내역서_(NITROGEN)9"/>
      <sheetName val="내역서_(M4)9"/>
      <sheetName val="내역서_(CIVIL-4)9"/>
      <sheetName val="내역서_(CIVIL-6)9"/>
      <sheetName val="내역서_(CIVIL-7)9"/>
      <sheetName val="OPTION_29"/>
      <sheetName val="OPTION_39"/>
      <sheetName val="2002년_현장공사비_국내_실적9"/>
      <sheetName val="2003년국내현장공사비_실적9"/>
      <sheetName val="VC2_10_999"/>
      <sheetName val="집계표_(25,26ဩ8"/>
      <sheetName val="INPUT_DATA8"/>
      <sheetName val="입출재고현황_(2)7"/>
      <sheetName val="Form_08"/>
      <sheetName val="Form_D-17"/>
      <sheetName val="Form_B-17"/>
      <sheetName val="Form_F-17"/>
      <sheetName val="Form_A7"/>
      <sheetName val="General_Data8"/>
      <sheetName val="LABOR_&amp;_자재7"/>
      <sheetName val="Price_Schedule7"/>
      <sheetName val="간접비_총괄7"/>
      <sheetName val="3_공통공사대비7"/>
      <sheetName val="Rate_Analysis7"/>
      <sheetName val="CAL_7"/>
      <sheetName val="WEIGHT_LIST6"/>
      <sheetName val="산#2-1_(2)6"/>
      <sheetName val="BEND_LOSS6"/>
      <sheetName val="공사비_내역_(가)6"/>
      <sheetName val="내역서_耰&quot;??7"/>
      <sheetName val="EQUIPMENT_-27"/>
      <sheetName val="6PILE__(돌출)6"/>
      <sheetName val="Static_Equip6"/>
      <sheetName val="단면_(2)6"/>
      <sheetName val="Form_A_6"/>
      <sheetName val="내역서_耰&quot;_x005f_x0000__x005f_x0000_6"/>
      <sheetName val="3_Breakdown_Direct_Paint6"/>
      <sheetName val="내역서_耰&quot;__7"/>
      <sheetName val="Summary_Sheets6"/>
      <sheetName val="Civil_16"/>
      <sheetName val="Civil_26"/>
      <sheetName val="Civil_36"/>
      <sheetName val="Site_16"/>
      <sheetName val="Site_26"/>
      <sheetName val="Site_36"/>
      <sheetName val="Site_Faci6"/>
      <sheetName val="Administrative_Prices5"/>
      <sheetName val="WBS_445"/>
      <sheetName val="WBS_415"/>
      <sheetName val="Precios_por_Administración5"/>
      <sheetName val="Precios_Unitarios5"/>
      <sheetName val="Subcon_A5"/>
      <sheetName val="BM_DATA_SHEET6"/>
      <sheetName val="Áý°èÇ¥_(TOTAL)5"/>
      <sheetName val="Áý°èÇ¥_(CIVIL-23)5"/>
      <sheetName val="Áý°èÇ¥_(FGRU)5"/>
      <sheetName val="Áý°èÇ¥_(25,26)5"/>
      <sheetName val="Áý°èÇ¥_(MEROX)5"/>
      <sheetName val="Áý°èÇ¥_(NITROGEN)5"/>
      <sheetName val="Áý°èÇ¥_(M4)5"/>
      <sheetName val="Áý°èÇ¥_(CIVIL4)5"/>
      <sheetName val="Áý°èÇ¥_(CIVIL6)5"/>
      <sheetName val="Áý°èÇ¥_(CIVIL7)5"/>
      <sheetName val="³»¿ª¼­(DEMO_TOTAL)5"/>
      <sheetName val="³»¿ª¼­_(CIVIL-23)5"/>
      <sheetName val="³»¿ª¼­_(fgru)5"/>
      <sheetName val="³»¿ª¼­_(25&amp;26)5"/>
      <sheetName val="³»¿ª¼­_(MEROX)5"/>
      <sheetName val="³»¿ª¼­_(NITROGEN)5"/>
      <sheetName val="³»¿ª¼­_(M4)5"/>
      <sheetName val="³»¿ª¼­_(CIVIL-4)5"/>
      <sheetName val="³»¿ª¼­_(CIVIL-6)5"/>
      <sheetName val="³»¿ª¼­_(CIVIL-7)5"/>
      <sheetName val="2002³â_ÇöÀå°ø»çºñ_±¹³»_½ÇÀû5"/>
      <sheetName val="2003³â±¹³»ÇöÀå°ø»çºñ_½ÇÀû5"/>
      <sheetName val="EQUIP_LIST5"/>
      <sheetName val="Z-_GENERAL_PRICE_SUMMARY5"/>
      <sheetName val="_Estimate__5"/>
      <sheetName val="2_2_STAFF_Scedule5"/>
      <sheetName val="내역서_耰&quot;_x005f_x005f_x005f_x0000__x005f_x005f_x0005"/>
      <sheetName val="계측_내역서5"/>
      <sheetName val="Man_Hole5"/>
      <sheetName val="Sheet1_(2)6"/>
      <sheetName val="내역서_耰&quot;_x005f_x005f_x005f_x005f_x005f_x005f_x00005"/>
      <sheetName val="7__월별투입내역서5"/>
      <sheetName val="T_35"/>
      <sheetName val="HORI__VESSEL5"/>
      <sheetName val="Vind_-_BtB5"/>
      <sheetName val="LV_induction_motors5"/>
      <sheetName val="BSD_(2)5"/>
      <sheetName val="Monthly_Load5"/>
      <sheetName val="Weekly_Load5"/>
      <sheetName val="MP_MOB5"/>
      <sheetName val="Form_B5"/>
      <sheetName val="Material_Selections5"/>
      <sheetName val="내역서_耰&quot;_x005f_x005f_x005f_x005f_x005f_x005f_x005f5"/>
      <sheetName val="97_사업추정(WEKI)5"/>
      <sheetName val="breakdown_of_wage_rate5"/>
      <sheetName val="Indirect_Cost5"/>
      <sheetName val="[SANDAN_XLS??5"/>
      <sheetName val="Eq__Mobilization5"/>
      <sheetName val="Resource_table5"/>
      <sheetName val="Piping_BQ_for_one_turbine5"/>
      <sheetName val="Utility_and_Fire_flange5"/>
      <sheetName val="Equipment_List5"/>
      <sheetName val="Form1_SQP5"/>
      <sheetName val="공정계획(내부계획25%,내부w_f)5"/>
      <sheetName val="Heavy_Equipments5"/>
      <sheetName val="AG_Pipe_Qty_Analysis5"/>
      <sheetName val="_SANDAN_XLS__5"/>
      <sheetName val="SFN_ORIG5"/>
      <sheetName val="w't_table5"/>
      <sheetName val="SCHEDD_TAMBAHAN5"/>
      <sheetName val="Fire_Protection5"/>
      <sheetName val="입찰내역_발주처_양식5"/>
      <sheetName val="Dir_Manpower_Other_Exp_5"/>
      <sheetName val="FWBS_15304"/>
      <sheetName val="내역서_(∮ἀ嘆ɶ4"/>
      <sheetName val="4-3LEVEL-5_epic_44"/>
      <sheetName val="단가_(2)4"/>
      <sheetName val="실행예산_MM4"/>
      <sheetName val="MODULE_CONFIRM4"/>
      <sheetName val="PROTECTION_4"/>
      <sheetName val="BOQ-B_DOWN4"/>
      <sheetName val="ITB_COST5"/>
      <sheetName val="CUADRO_DE_PRECIOS4"/>
      <sheetName val="Cash_In-Cash_Out_Actual4"/>
      <sheetName val="내역서_(∮ἀ嘆ɶ"/>
      <sheetName val="99. FWBS(Ref)"/>
      <sheetName val="99. Change Rate"/>
      <sheetName val="Discounted Cash Flow"/>
      <sheetName val="Ocean Transporation Charge"/>
      <sheetName val="HVAC"/>
      <sheetName val="경상"/>
      <sheetName val="SUMMARY (0A)"/>
      <sheetName val="SUMMARY (1A)"/>
      <sheetName val="SUMMARY (1B)"/>
      <sheetName val="SUMMARY (03)"/>
      <sheetName val="F1"/>
      <sheetName val="F2"/>
      <sheetName val="F1(Cable Rack)"/>
      <sheetName val="F2(Cable Rack)"/>
      <sheetName val="F3(Cable Rack)"/>
      <sheetName val="F1 (POLYMER)"/>
      <sheetName val="F2 (POLYMER)"/>
      <sheetName val="F3 (POLYMER)"/>
      <sheetName val="F4 (POLYMER)"/>
      <sheetName val="F5( Polymerization )"/>
      <sheetName val="F6 ( Polymerization )"/>
      <sheetName val="B1 (Grid A-7, -6)"/>
      <sheetName val="B1 (Grid A, B)"/>
      <sheetName val="B1 (Grid C-7, -6)"/>
      <sheetName val="B2 (Grid -7 B, C) (1)"/>
      <sheetName val="B2 (Grid -7 B, C) (2)"/>
      <sheetName val="B2 (Grid -6 B, C) (1)"/>
      <sheetName val="B2 (Grid -6 B, C) (2)"/>
      <sheetName val="F1 (MONOMER)"/>
      <sheetName val="F2 (MONOMER)"/>
      <sheetName val="F3 (MONOMER)"/>
      <sheetName val="90K060C (MONOMER)"/>
      <sheetName val="F1 (EXTRUSION)"/>
      <sheetName val="F2 (EXTRUSION)"/>
      <sheetName val="F3 (EXTRUSION)"/>
      <sheetName val="F4 (EXTRUSION)"/>
      <sheetName val="F5 (EXTRUSION)"/>
      <sheetName val="F6A (EXTRUSION)"/>
      <sheetName val="F6D (EXTRUSION)"/>
      <sheetName val="F7 (EXTRUSION)"/>
      <sheetName val="F8 (EXTRUSION)"/>
      <sheetName val="F9 (EXTRUSION)"/>
      <sheetName val="F10 (EXTRUSION)"/>
      <sheetName val="F11 (EXTRUSION)"/>
      <sheetName val="B1 (Grid F-5`, 4`)"/>
      <sheetName val="B2 (Grid F,E-4`)"/>
      <sheetName val="B2 (Grid F,E-5`)"/>
      <sheetName val="B3 (Grid C,B-4`)"/>
      <sheetName val="B4 (Grid B,A-4`)"/>
      <sheetName val="B5 (Grid E-5`) &amp; (Grid D-5`)"/>
      <sheetName val="B6 (Grid E,D-5')"/>
      <sheetName val="B7 (Grid E,D-5')"/>
      <sheetName val="F-1"/>
      <sheetName val="95D040, A506"/>
      <sheetName val="95P040AB, A507"/>
      <sheetName val="95X020-U08, A602"/>
      <sheetName val="95X020-U07, A606"/>
      <sheetName val="95E040, A509"/>
      <sheetName val="95D024;025, A615"/>
      <sheetName val="95X020-U05, A601"/>
      <sheetName val="95X020-U02, A204"/>
      <sheetName val="Extruder FDN"/>
      <sheetName val="PF1a"/>
      <sheetName val="PF4"/>
      <sheetName val="PF4a"/>
      <sheetName val="PF5"/>
      <sheetName val="BOG COMP. FDN"/>
      <sheetName val="SOG COMP. FDN"/>
      <sheetName val="1G1 (Ground Beam)"/>
      <sheetName val="1G2-1(Ground Beam)"/>
      <sheetName val="1G2-2(Ground Beam)"/>
      <sheetName val="P1"/>
      <sheetName val="P2"/>
      <sheetName val="P3"/>
      <sheetName val="P4"/>
      <sheetName val="P5"/>
      <sheetName val="P6"/>
      <sheetName val="P7"/>
      <sheetName val="P8"/>
      <sheetName val="P9"/>
      <sheetName val="P10"/>
      <sheetName val="P11"/>
      <sheetName val="P12"/>
      <sheetName val="P13"/>
      <sheetName val="P14"/>
      <sheetName val="P15, 16"/>
      <sheetName val="LO CONSOLE FDN"/>
      <sheetName val="OIL COOLER FDN"/>
      <sheetName val="CW CONSOLE FDN (SOG)"/>
      <sheetName val="PD3"/>
      <sheetName val="SF1"/>
      <sheetName val="PD1"/>
      <sheetName val="PD2"/>
      <sheetName val="PD3 (SOG)"/>
      <sheetName val="SF1 (SOG)"/>
      <sheetName val="SF2 (SOG)"/>
      <sheetName val="SLAB (1S1-1)"/>
      <sheetName val="SLAB (1S1-2)"/>
      <sheetName val="SLAB (1S1-3)"/>
      <sheetName val="COLUMN (+5500)"/>
      <sheetName val="COLUMN (+12500)"/>
      <sheetName val="COLUMN (+15500)"/>
      <sheetName val="ETC."/>
      <sheetName val="예가표"/>
      <sheetName val="Cash Flow bulanan"/>
      <sheetName val="schalt"/>
      <sheetName val="schtng"/>
      <sheetName val="schbhn"/>
      <sheetName val="H.Satuan"/>
      <sheetName val="I_KAMAR"/>
      <sheetName val="Pengesahan "/>
      <sheetName val="BILL"/>
      <sheetName val="내역서_耰&quot;5"/>
      <sheetName val="내역서_耰&quot;4"/>
      <sheetName val="배수공"/>
      <sheetName val="장산"/>
      <sheetName val="시행분석"/>
      <sheetName val="OCT.FDN"/>
      <sheetName val="D-3109"/>
      <sheetName val="검측서"/>
      <sheetName val="노임이"/>
      <sheetName val="Item code"/>
      <sheetName val="업체코드"/>
      <sheetName val="  "/>
      <sheetName val="breakdown of wage ra`f"/>
      <sheetName val="breakdown of wage ra"/>
      <sheetName val="breakdown of wage rað-"/>
      <sheetName val="BD"/>
      <sheetName val="00-Summary Information-ABB"/>
      <sheetName val="내역서1999_8최종"/>
      <sheetName val="plan&amp;section_of_foundation1"/>
      <sheetName val="working_load_at_the_btm_ft_1"/>
      <sheetName val="stability_check1"/>
      <sheetName val="design_load1"/>
      <sheetName val="Updating_Form-Oct_2011"/>
      <sheetName val="Weld_Consumable"/>
      <sheetName val="NDE_Cost-Summary"/>
      <sheetName val="9July_Above_Ground_Pipe"/>
      <sheetName val="M_11"/>
      <sheetName val="Process_Data_1"/>
      <sheetName val="TDC_COA_Sumry"/>
      <sheetName val="TDC_Item_Dets"/>
      <sheetName val="TDC_Item_Sumry"/>
      <sheetName val="TDC_Key_Qty_Sumry"/>
      <sheetName val="List_-_Components"/>
      <sheetName val="List_-_Equipment"/>
      <sheetName val="COA_Sumry_-_Std_Imp"/>
      <sheetName val="Contr_TDC_-_Std_Imp"/>
      <sheetName val="Item_Sumry_-_Std_Imp"/>
      <sheetName val="Unit_Costs_-_Std_Imp"/>
      <sheetName val="Unit_MH_-_Std_Imp"/>
      <sheetName val="Proj_TIC_-_Std_Imp"/>
      <sheetName val="Closeout_Control"/>
      <sheetName val="PROJECT_BRIEF"/>
      <sheetName val="Unit_Price_"/>
      <sheetName val="Site_Findings_Status_Sheet"/>
      <sheetName val="Direct_PMS"/>
      <sheetName val="Sum_(Case-3)"/>
      <sheetName val="Man_Power_&amp;_Comp"/>
      <sheetName val="Data_List"/>
      <sheetName val="4-Basic_Price"/>
      <sheetName val="Evaluasi_Penw"/>
      <sheetName val="Currency_Rate"/>
      <sheetName val="1100-1200-1300-1910-2140-LEV_2"/>
      <sheetName val="Material_Price"/>
      <sheetName val="7422CW"/>
      <sheetName val="내역서_耰&quot;_x005f_x005f_x005f_x0000_"/>
      <sheetName val="내역서_耰&quot;_x005f_x005f_x005f_x005f_"/>
      <sheetName val="5_)_Time_Delays"/>
      <sheetName val="Tools_&amp;_Settings"/>
      <sheetName val="Data_Summary"/>
      <sheetName val="Crew_Costs"/>
      <sheetName val="Spread_Costs"/>
      <sheetName val="Unique_List_Misc"/>
      <sheetName val="In-House_Summary"/>
      <sheetName val="OPT_x000a_"/>
      <sheetName val="Weekl_x000a_"/>
      <sheetName val="Aux_"/>
      <sheetName val="2. 현장 자금투입 집계표"/>
      <sheetName val="_도면 및 도서 제출목록 및 일정_170202.xlsx"/>
      <sheetName val="2.Overall Summary "/>
      <sheetName val="General Notes"/>
      <sheetName val="PROJEC䁔"/>
      <sheetName val="Jobcos䁴"/>
      <sheetName val="Sy䁳tem구분"/>
      <sheetName val="BM䀭Elec"/>
      <sheetName val="AN䁁LIS䁁"/>
      <sheetName val="BO䁑-B.䁄OWN"/>
      <sheetName val="HV䁁C(사자재)"/>
      <sheetName val="R2䀵64A䁈DTS"/>
      <sheetName val="mto-re䁶0B"/>
      <sheetName val="내역脜_(M䀴)4"/>
      <sheetName val="3_공통공사비2"/>
      <sheetName val="BEND_L䁏SS1"/>
      <sheetName val="Fo䁲m_A_1"/>
      <sheetName val="Ci䁶il_11"/>
      <sheetName val="Ci䁶il_䀳1"/>
      <sheetName val="Si䁴e_2䀱"/>
      <sheetName val="Si䁴e_F䁡ci1"/>
      <sheetName val="EQ䁕IP_䁌IST"/>
      <sheetName val="Su䁢con_A"/>
      <sheetName val="BS䁄_(2)"/>
      <sheetName val="FWBS_1䀵30"/>
      <sheetName val="예산실적전체당월"/>
      <sheetName val="Raw data"/>
      <sheetName val="Exchange Rate"/>
      <sheetName val="Chart_Cable"/>
      <sheetName val="내역ࠜĀ_x005f_x0000_M4"/>
      <sheetName val="내역서 耰&quot;_x005f_x0000_"/>
      <sheetName val="내역ࠜĀ_x005f_x005f_x0"/>
      <sheetName val="내역서 耰&quot;_x005f_x005f_"/>
      <sheetName val="_x005f_x005f_"/>
      <sheetName val="내역서_耰&quot;_x005f_x0000__x0001"/>
      <sheetName val="내역서_耰&quot;_x005f_x005f_x00001"/>
      <sheetName val="내역서_耰&quot;_x005f_x005f_x005f1"/>
      <sheetName val="내역서_耰&quot;_x005f_x0000__x0002"/>
      <sheetName val="내역서_耰&quot;_x005f_x005f_x00002"/>
      <sheetName val="내역서_耰&quot;_x005f_x005f_x005f2"/>
      <sheetName val="Bill rekap"/>
      <sheetName val="Harga Satuan"/>
      <sheetName val="LISTRIK"/>
      <sheetName val="F ALARM"/>
      <sheetName val="수량산출"/>
      <sheetName val="물량표"/>
      <sheetName val="PABS,Site info"/>
      <sheetName val="0. Resource　Code"/>
      <sheetName val="손익차9월2"/>
      <sheetName val="_"/>
      <sheetName val="_뻘N__ࠀ역서"/>
      <sheetName val="차트 (2)"/>
      <sheetName val="design_criteria1"/>
      <sheetName val="Codes_Pers"/>
      <sheetName val="Material code"/>
      <sheetName val="9_1차이내역"/>
      <sheetName val="pipeline-1"/>
      <sheetName val="BQMP"/>
      <sheetName val="MD"/>
      <sheetName val="Process Data (2)"/>
      <sheetName val="Rates &amp; Legend"/>
      <sheetName val="breakdown of wage rap"/>
      <sheetName val="PWA"/>
      <sheetName val="Sheet5"/>
      <sheetName val="EE-PROP"/>
      <sheetName val="DATA MENTAH"/>
      <sheetName val="도면자료제출일정"/>
      <sheetName val="DROP DOWN"/>
      <sheetName val="Action Item"/>
      <sheetName val="Rating"/>
      <sheetName val="유림골조"/>
      <sheetName val="ID.CD"/>
      <sheetName val="Equipment Spec List"/>
      <sheetName val="개시대사 (2)"/>
      <sheetName val="TYPE"/>
      <sheetName val="CAL1"/>
      <sheetName val="BQ_IMPORT"/>
      <sheetName val="용접품"/>
      <sheetName val="절단품"/>
      <sheetName val="대운산출"/>
      <sheetName val="Header"/>
      <sheetName val="HO_Site Rates-2011"/>
      <sheetName val="Process_Data_(2)"/>
      <sheetName val="실행집_x0005_"/>
      <sheetName val="실행집聈"/>
      <sheetName val="LEGENDA"/>
      <sheetName val="Distribution Table"/>
      <sheetName val="BA1047集約"/>
      <sheetName val="Others"/>
      <sheetName val="DISCIPLINE"/>
      <sheetName val="Données"/>
      <sheetName val="GraphData"/>
      <sheetName val="BHANDUP"/>
      <sheetName val="Register"/>
      <sheetName val="INPUT DATA OF SCHEDULE"/>
      <sheetName val="Pipe-Hot"/>
      <sheetName val="내역서_耰&quot;_x005f_x0000__x0003"/>
      <sheetName val="내역서_耰&quot;_x005f_x005f_x00003"/>
      <sheetName val="내역서_耰&quot;_x005f_x005f_x005f3"/>
      <sheetName val="내역서_耰&quot;_x005f_x0000__x0004"/>
      <sheetName val="내역서_耰&quot;_x005f_x005f_x00004"/>
      <sheetName val="내역서_耰&quot;_x005f_x005f_x005f4"/>
      <sheetName val="내역서_耰&quot;_x005f_x0000__x0005"/>
      <sheetName val="내역서_耰&quot;_x005f_x005f_x00005"/>
      <sheetName val="내역서_耰&quot;_x005f_x005f_x005f5"/>
      <sheetName val="내역서_耰&quot;_x005f_x0000_"/>
      <sheetName val="내역서_耰&quot;_x005f_x005f_"/>
      <sheetName val="내역ࠜĀ_x0"/>
      <sheetName val="내역서 耰&quot;_"/>
      <sheetName val="내역서_耰&quot;_x00001"/>
      <sheetName val="내역서_耰&quot;_x005f1"/>
      <sheetName val="내역서_耰&quot;_x00002"/>
      <sheetName val="내역서_耰&quot;_x005f2"/>
      <sheetName val="BO䁑-B_䁄OWN"/>
      <sheetName val="UP_MINOR"/>
      <sheetName val="RAB_AR&amp;STR"/>
      <sheetName val="Cash_Flow_bulanan"/>
      <sheetName val="H_Satuan"/>
      <sheetName val="Bill_rekap"/>
      <sheetName val="99__FWBS(Ref)"/>
      <sheetName val="99__Change_Rate"/>
      <sheetName val="Harga_Satuan"/>
      <sheetName val="F_ALARM"/>
      <sheetName val="내역서_耰&quot;_x005f_x0000__x00001"/>
      <sheetName val="할증_"/>
      <sheetName val="내역서_(N____x000a_"/>
      <sheetName val="내역서_(N   _x000a_"/>
      <sheetName val="Discounted_Cash_Flow"/>
      <sheetName val="Ocean_Transporation_Charge"/>
      <sheetName val="차트_(2)"/>
      <sheetName val="Pengesahan_"/>
      <sheetName val="Exchange_Rate"/>
      <sheetName val="_x000a__x0"/>
      <sheetName val="Unt_rate"/>
      <sheetName val="Equip_Rental_Summary_by_Contr"/>
      <sheetName val="Project_Equip_Rental_Summary"/>
      <sheetName val="Contractor_Indirect_Sumry"/>
      <sheetName val="Project_Indirect_Sumry"/>
      <sheetName val="COA_Sumry_by_Area"/>
      <sheetName val="COA_Sumry_by_Contr"/>
      <sheetName val="COA_Sumry_by_RG"/>
      <sheetName val="TDC_COA_Grp_Sumry"/>
      <sheetName val="TDC_COA_Grp_Sumry_by_Area"/>
      <sheetName val="TDC_COA_Grp_Sumry_by_RG"/>
      <sheetName val="Equipment_Sumry"/>
      <sheetName val="TDC_Item_Dets-Full"/>
      <sheetName val="TDC_Item_Dets-IPM-Full"/>
      <sheetName val="TDC_Item_Sumry_by_Area"/>
      <sheetName val="TDC_Item_Sumry_by_RG"/>
      <sheetName val="TDC_Key_Qty_Sumry_by_RG"/>
      <sheetName val="List_-_Equipment_by_Area"/>
      <sheetName val="List_-_Equipment_by_Contr"/>
      <sheetName val="Equipment_-_Unit_Costs_by_Mat"/>
      <sheetName val="List_-_Equipment_by_Rep_Grp"/>
      <sheetName val="Craft_Summary_by_Contr"/>
      <sheetName val="Project_Craft_Summary"/>
      <sheetName val="Project_Metrics"/>
      <sheetName val="Item_code"/>
      <sheetName val="SUMMARY_(0A)"/>
      <sheetName val="SUMMARY_(1A)"/>
      <sheetName val="SUMMARY_(1B)"/>
      <sheetName val="SUMMARY_(03)"/>
      <sheetName val="F1(Cable_Rack)"/>
      <sheetName val="F2(Cable_Rack)"/>
      <sheetName val="F3(Cable_Rack)"/>
      <sheetName val="F1_(POLYMER)"/>
      <sheetName val="F2_(POLYMER)"/>
      <sheetName val="F3_(POLYMER)"/>
      <sheetName val="F4_(POLYMER)"/>
      <sheetName val="F5(_Polymerization_)"/>
      <sheetName val="F6_(_Polymerization_)"/>
      <sheetName val="B1_(Grid_A-7,_-6)"/>
      <sheetName val="B1_(Grid_A,_B)"/>
      <sheetName val="B1_(Grid_C-7,_-6)"/>
      <sheetName val="B2_(Grid_-7_B,_C)_(1)"/>
      <sheetName val="B2_(Grid_-7_B,_C)_(2)"/>
      <sheetName val="B2_(Grid_-6_B,_C)_(1)"/>
      <sheetName val="B2_(Grid_-6_B,_C)_(2)"/>
      <sheetName val="F1_(MONOMER)"/>
      <sheetName val="F2_(MONOMER)"/>
      <sheetName val="F3_(MONOMER)"/>
      <sheetName val="90K060C_(MONOMER)"/>
      <sheetName val="F1_(EXTRUSION)"/>
      <sheetName val="F2_(EXTRUSION)"/>
      <sheetName val="F3_(EXTRUSION)"/>
      <sheetName val="F4_(EXTRUSION)"/>
      <sheetName val="F5_(EXTRUSION)"/>
      <sheetName val="F6A_(EXTRUSION)"/>
      <sheetName val="F6D_(EXTRUSION)"/>
      <sheetName val="F7_(EXTRUSION)"/>
      <sheetName val="F8_(EXTRUSION)"/>
      <sheetName val="F9_(EXTRUSION)"/>
      <sheetName val="F10_(EXTRUSION)"/>
      <sheetName val="F11_(EXTRUSION)"/>
      <sheetName val="B1_(Grid_F-5`,_4`)"/>
      <sheetName val="B2_(Grid_F,E-4`)"/>
      <sheetName val="B2_(Grid_F,E-5`)"/>
      <sheetName val="B3_(Grid_C,B-4`)"/>
      <sheetName val="B4_(Grid_B,A-4`)"/>
      <sheetName val="B5_(Grid_E-5`)_&amp;_(Grid_D-5`)"/>
      <sheetName val="B6_(Grid_E,D-5')"/>
      <sheetName val="B7_(Grid_E,D-5')"/>
      <sheetName val="95D040,_A506"/>
      <sheetName val="95P040AB,_A507"/>
      <sheetName val="95X020-U08,_A602"/>
      <sheetName val="95X020-U07,_A606"/>
      <sheetName val="95E040,_A509"/>
      <sheetName val="95D024;025,_A615"/>
      <sheetName val="95X020-U05,_A601"/>
      <sheetName val="95X020-U02,_A204"/>
      <sheetName val="Extruder_FDN"/>
      <sheetName val="BOG_COMP__FDN"/>
      <sheetName val="SOG_COMP__FDN"/>
      <sheetName val="1G1_(Ground_Beam)"/>
      <sheetName val="1G2-1(Ground_Beam)"/>
      <sheetName val="1G2-2(Ground_Beam)"/>
      <sheetName val="P15,_16"/>
      <sheetName val="LO_CONSOLE_FDN"/>
      <sheetName val="OIL_COOLER_FDN"/>
      <sheetName val="CW_CONSOLE_FDN_(SOG)"/>
      <sheetName val="PD3_(SOG)"/>
      <sheetName val="SF1_(SOG)"/>
      <sheetName val="SF2_(SOG)"/>
      <sheetName val="SLAB_(1S1-1)"/>
      <sheetName val="SLAB_(1S1-2)"/>
      <sheetName val="SLAB_(1S1-3)"/>
      <sheetName val="COLUMN_(+5500)"/>
      <sheetName val="COLUMN_(+12500)"/>
      <sheetName val="COLUMN_(+15500)"/>
      <sheetName val="ETC_"/>
      <sheetName val="2__현장_자금투입_집계표"/>
      <sheetName val="_도면_및_도서_제출목록_및_일정_170202_xlsx"/>
      <sheetName val="Rates_&amp;_Legend"/>
      <sheetName val="OCT_FDN"/>
      <sheetName val="General_Notes"/>
      <sheetName val="2003상반기노임기준"/>
      <sheetName val="Analysis"/>
      <sheetName val="EVA-004-MEC"/>
      <sheetName val="Linelist LNGC Process"/>
      <sheetName val="당초?∸ἀ"/>
      <sheetName val="2_Overall_Summary_"/>
      <sheetName val="SPEC LIST(EQUP, SYS)"/>
      <sheetName val="drg"/>
      <sheetName val="BM"/>
      <sheetName val="구분"/>
      <sheetName val="백분율"/>
      <sheetName val="공사비SUM"/>
      <sheetName val="내역(한신APT)"/>
      <sheetName val="뻘Nࠀ역서"/>
      <sheetName val="breakdown of wage ra"/>
      <sheetName val="뻘N_"/>
      <sheetName val="_x0002__x0000_뻘N_x0000__x0000__x0001_ࠀ역서"/>
      <sheetName val="내역서 (∮ἀ嘆ɶ_x0000_᠀㬁_x0000_"/>
      <sheetName val="_x0004__x0000__x000d__x0000__x0003__x0000__x0004__x0000__x0016__x0000__x000d__x0000__x0004_"/>
      <sheetName val="_x000a__x0000__x001b__x0000__x0006__x0000__x0006__x0000__x0008__x0000__x000a__x0000__x0000_"/>
      <sheetName val="7422CW_x0013__x0000_"/>
      <sheetName val="OPT_x0012__x0000__x0010__x0000__x000a__x0000_"/>
      <sheetName val="_x0000__x0013__x0000__x0014_"/>
      <sheetName val=" _x0000__x001b__x0000__x0006__x0000__x0006__x0000__x0008__x0000_ _x0000__x0000_"/>
      <sheetName val="Weekl_x0004__x0000__x0016__x0000__x000d__x0000_"/>
      <sheetName val="_x0000__x000e__x0000__x0005_"/>
      <sheetName val="_x0002__x0000_뻘N_x0000__x0000__"/>
      <sheetName val="_x0004__x0000__x000d__x0000__x0"/>
      <sheetName val="_x000a__x0000__x001b__x0000__x0"/>
      <sheetName val="내역서 耰&quot;_x0000__x0000"/>
      <sheetName val="내역서_耰&quot;_x0000__x0000"/>
      <sheetName val="__x0000__x001b__x0000__x0006__x"/>
      <sheetName val="내역서_耰&quot;_x0000__x0000_6"/>
      <sheetName val="내역ࠜĀ_x0000_M4"/>
      <sheetName val="내역서_耰&quot;_x0000__x0001"/>
      <sheetName val="내역서_耰&quot;_x0000__x0002"/>
      <sheetName val="내역서_(N_x0009__x000e__x000e__x000e__x0009__x0009__x0012__x0010__x000a_"/>
    </sheetNames>
    <sheetDataSet>
      <sheetData sheetId="0"/>
      <sheetData sheetId="1" refreshError="1"/>
      <sheetData sheetId="2"/>
      <sheetData sheetId="3" refreshError="1"/>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sheetData sheetId="441"/>
      <sheetData sheetId="442"/>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sheetData sheetId="496"/>
      <sheetData sheetId="497"/>
      <sheetData sheetId="498"/>
      <sheetData sheetId="499"/>
      <sheetData sheetId="500"/>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sheetData sheetId="540" refreshError="1"/>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sheetData sheetId="780"/>
      <sheetData sheetId="781"/>
      <sheetData sheetId="782"/>
      <sheetData sheetId="783"/>
      <sheetData sheetId="784"/>
      <sheetData sheetId="785"/>
      <sheetData sheetId="786"/>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sheetData sheetId="812"/>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sheetData sheetId="852" refreshError="1"/>
      <sheetData sheetId="853" refreshError="1"/>
      <sheetData sheetId="854" refreshError="1"/>
      <sheetData sheetId="855" refreshError="1"/>
      <sheetData sheetId="856" refreshError="1"/>
      <sheetData sheetId="857" refreshError="1"/>
      <sheetData sheetId="858" refreshError="1"/>
      <sheetData sheetId="859"/>
      <sheetData sheetId="860"/>
      <sheetData sheetId="861"/>
      <sheetData sheetId="862"/>
      <sheetData sheetId="863"/>
      <sheetData sheetId="864"/>
      <sheetData sheetId="865"/>
      <sheetData sheetId="866"/>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sheetData sheetId="1104" refreshError="1"/>
      <sheetData sheetId="1105" refreshError="1"/>
      <sheetData sheetId="1106" refreshError="1"/>
      <sheetData sheetId="1107"/>
      <sheetData sheetId="1108"/>
      <sheetData sheetId="1109"/>
      <sheetData sheetId="1110"/>
      <sheetData sheetId="1111"/>
      <sheetData sheetId="1112"/>
      <sheetData sheetId="1113"/>
      <sheetData sheetId="1114"/>
      <sheetData sheetId="1115"/>
      <sheetData sheetId="1116"/>
      <sheetData sheetId="1117"/>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sheetData sheetId="1136"/>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sheetData sheetId="1158" refreshError="1"/>
      <sheetData sheetId="1159" refreshError="1"/>
      <sheetData sheetId="1160" refreshError="1"/>
      <sheetData sheetId="1161" refreshError="1"/>
      <sheetData sheetId="1162" refreshError="1"/>
      <sheetData sheetId="1163" refreshError="1"/>
      <sheetData sheetId="1164"/>
      <sheetData sheetId="1165"/>
      <sheetData sheetId="1166"/>
      <sheetData sheetId="1167"/>
      <sheetData sheetId="1168"/>
      <sheetData sheetId="1169"/>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sheetData sheetId="1189" refreshError="1"/>
      <sheetData sheetId="1190" refreshError="1"/>
      <sheetData sheetId="1191"/>
      <sheetData sheetId="1192" refreshError="1"/>
      <sheetData sheetId="1193"/>
      <sheetData sheetId="1194"/>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refreshError="1"/>
      <sheetData sheetId="1376" refreshError="1"/>
      <sheetData sheetId="1377" refreshError="1"/>
      <sheetData sheetId="1378"/>
      <sheetData sheetId="1379" refreshError="1"/>
      <sheetData sheetId="1380" refreshError="1"/>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sheetData sheetId="1806"/>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sheetData sheetId="1817"/>
      <sheetData sheetId="1818"/>
      <sheetData sheetId="1819"/>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sheetData sheetId="1885"/>
      <sheetData sheetId="1886"/>
      <sheetData sheetId="1887"/>
      <sheetData sheetId="1888"/>
      <sheetData sheetId="1889"/>
      <sheetData sheetId="1890"/>
      <sheetData sheetId="1891"/>
      <sheetData sheetId="1892"/>
      <sheetData sheetId="1893"/>
      <sheetData sheetId="1894"/>
      <sheetData sheetId="1895" refreshError="1"/>
      <sheetData sheetId="1896" refreshError="1"/>
      <sheetData sheetId="1897" refreshError="1"/>
      <sheetData sheetId="1898" refreshError="1"/>
      <sheetData sheetId="1899" refreshError="1"/>
      <sheetData sheetId="1900" refreshError="1"/>
      <sheetData sheetId="1901" refreshError="1"/>
      <sheetData sheetId="1902" refreshError="1"/>
      <sheetData sheetId="1903" refreshError="1"/>
      <sheetData sheetId="1904" refreshError="1"/>
      <sheetData sheetId="1905" refreshError="1"/>
      <sheetData sheetId="1906" refreshError="1"/>
      <sheetData sheetId="1907"/>
      <sheetData sheetId="1908"/>
      <sheetData sheetId="1909"/>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refreshError="1"/>
      <sheetData sheetId="1926" refreshError="1"/>
      <sheetData sheetId="1927" refreshError="1"/>
      <sheetData sheetId="1928" refreshError="1"/>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refreshError="1"/>
      <sheetData sheetId="1951" refreshError="1"/>
      <sheetData sheetId="1952" refreshError="1"/>
      <sheetData sheetId="1953" refreshError="1"/>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refreshError="1"/>
      <sheetData sheetId="2093"/>
      <sheetData sheetId="2094"/>
      <sheetData sheetId="2095"/>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
      <sheetName val="CIVIL (2)"/>
      <sheetName val="R.A"/>
      <sheetName val="MAT-R"/>
      <sheetName val="Results"/>
      <sheetName val="CIVIL"/>
      <sheetName val="BOQ (2)"/>
      <sheetName val="BOQ"/>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SHOPLIST"/>
      <sheetName val="BQ"/>
      <sheetName val="BQ External"/>
      <sheetName val="Notes"/>
      <sheetName val="Basis"/>
      <sheetName val="TAS"/>
      <sheetName val="D-623D"/>
      <sheetName val="#REF"/>
      <sheetName val="StattCo yCharges"/>
      <sheetName val="GFA_HQ_Building"/>
      <sheetName val="GFA_Conference"/>
      <sheetName val="icmal"/>
      <sheetName val="SubmitCal"/>
      <sheetName val="Graph Data (DO NOT PRINT)"/>
      <sheetName val="Penthouse Apartment"/>
      <sheetName val="Option"/>
      <sheetName val="Chiet tinh dz22"/>
      <sheetName val="Chiet tinh dz35"/>
      <sheetName val="_______"/>
      <sheetName val="核算项目余额表"/>
      <sheetName val="Criteria"/>
      <sheetName val="Assumptions"/>
      <sheetName val="@risk rents and incentives"/>
      <sheetName val="Car park lease"/>
      <sheetName val="Net rent analysis"/>
      <sheetName val="Poz-1 "/>
      <sheetName val="차액보증"/>
      <sheetName val="Su}}ary"/>
      <sheetName val="budget summary (2)"/>
      <sheetName val="Budget Analysis Summary"/>
      <sheetName val="Cash2"/>
      <sheetName val="Z"/>
      <sheetName val="CT Thang Mo"/>
      <sheetName val="Raw Data"/>
      <sheetName val="1"/>
      <sheetName val="LABOUR HISTOGRAM"/>
      <sheetName val="Lab Cum Hist"/>
      <sheetName val="ancillary"/>
      <sheetName val="Sheet2"/>
      <sheetName val="Sheet1"/>
      <sheetName val="COC"/>
      <sheetName val="BOQ"/>
      <sheetName val="Bill No. 2"/>
      <sheetName val="BQ_External"/>
      <sheetName val="CT  PL"/>
      <sheetName val="改加胶玻璃、室外栏杆"/>
      <sheetName val=""/>
      <sheetName val="GFA_HQ_Building1"/>
      <sheetName val="Data"/>
      <sheetName val="Tender Summary"/>
      <sheetName val="Insurance Ext"/>
      <sheetName val="Prelims"/>
      <sheetName val="Customize Your Invoice"/>
      <sheetName val="B"/>
      <sheetName val="HVAC BoQ"/>
      <sheetName val="PriceSummary"/>
      <sheetName val="FOL - Bar"/>
      <sheetName val="LEVEL SHEET"/>
      <sheetName val="SPT vs PHI"/>
      <sheetName val="CASHFLOWS"/>
      <sheetName val="Bill_1"/>
      <sheetName val="Bill_2"/>
      <sheetName val="Bill_3"/>
      <sheetName val="Bill_4"/>
      <sheetName val="Bill_5"/>
      <sheetName val="Bill_6"/>
      <sheetName val="Bill_7"/>
      <sheetName val="Projet, methodes &amp; couts"/>
      <sheetName val="Macro1"/>
      <sheetName val="Planning"/>
      <sheetName val="TAHRIR"/>
      <sheetName val="Bases"/>
      <sheetName val="Risques majeurs &amp; Frais Ind."/>
      <sheetName val="Bouclage"/>
      <sheetName val="AREG_05"/>
      <sheetName val="企业表一"/>
      <sheetName val="M-5C"/>
      <sheetName val="M-5A"/>
      <sheetName val="ANNEXURE-A"/>
      <sheetName val="Body Sheet"/>
      <sheetName val="1.0 Executive Summary"/>
      <sheetName val="intr stool brkup"/>
      <sheetName val="2 Div 14 "/>
      <sheetName val="HQ-TO"/>
      <sheetName val="SHOPLIST.xls"/>
      <sheetName val="ConferenceCentre_x0000_옰ʒ䄂ʒ鵠ʐ䄂ʒ閐̐䄂ʒ蕈̐"/>
      <sheetName val="Budget"/>
      <sheetName val="LABOUR_HISTOGRAM"/>
      <sheetName val="JAS"/>
      <sheetName val="Rate analysis"/>
      <sheetName val="Top sheet"/>
      <sheetName val="GFA_Conference1"/>
      <sheetName val="BQ_External1"/>
      <sheetName val="Penthouse_Apartment"/>
      <sheetName val="StattCo_yCharges"/>
      <sheetName val="Raw_Data"/>
      <sheetName val="@risk_rents_and_incentives"/>
      <sheetName val="Car_park_lease"/>
      <sheetName val="Net_rent_analysis"/>
      <sheetName val="Poz-1_"/>
      <sheetName val="Chiet_tinh_dz22"/>
      <sheetName val="Chiet_tinh_dz35"/>
      <sheetName val="Lab_Cum_Hist"/>
      <sheetName val="Graph_Data_(DO_NOT_PRINT)"/>
      <sheetName val="Projet,_methodes_&amp;_couts"/>
      <sheetName val="Risques_majeurs_&amp;_Frais_Ind_"/>
      <sheetName val="CT_Thang_Mo"/>
      <sheetName val="Bill_No__2"/>
      <sheetName val="SPT_vs_PHI"/>
      <sheetName val="budget_summary_(2)"/>
      <sheetName val="Budget_Analysis_Summary"/>
      <sheetName val="CT__PL"/>
      <sheetName val="LEVEL_SHEET"/>
      <sheetName val="FOL_-_Bar"/>
      <sheetName val="Inputs"/>
      <sheetName val="Ap A"/>
      <sheetName val="Geneí¬_x0008_i_x0000__x0000__x0014__x0000_0."/>
      <sheetName val="70_x0000_,/0_x0000_s«_x0008_i_x0000_Æø_x0003_í¬_x0008_i_x0000_"/>
      <sheetName val="List"/>
      <sheetName val="Currencies"/>
      <sheetName val="LABOUR_HISTOGRAM1"/>
      <sheetName val="Bill 2"/>
      <sheetName val="POWER"/>
      <sheetName val="MTP"/>
      <sheetName val="기계내역서"/>
      <sheetName val="DATAS"/>
      <sheetName val="concrete"/>
      <sheetName val="beam-reinft-IIInd floor"/>
      <sheetName val="PROJECT BRIEF"/>
      <sheetName val="C (3)"/>
      <sheetName val="Bill 1"/>
      <sheetName val="Bill 3"/>
      <sheetName val="Bill 4"/>
      <sheetName val="Bill 5"/>
      <sheetName val="Bill 6"/>
      <sheetName val="Bill 7"/>
      <sheetName val="_x0000__x0000__x0000__x0000__x0000__x0000__x0000__x0000_"/>
      <sheetName val="POWER ASSUMPTIONS"/>
      <sheetName val="Dubai golf"/>
      <sheetName val="Data_Summary"/>
      <sheetName val="Rate_Analysis"/>
      <sheetName val="ACT_SPS"/>
      <sheetName val="SPSF"/>
      <sheetName val="Invoice Summary"/>
      <sheetName val="Sheet3"/>
      <sheetName val="Tender_Summary"/>
      <sheetName val="Insurance_Ext"/>
      <sheetName val="Customize_Your_Invoice"/>
      <sheetName val="HVAC_BoQ"/>
      <sheetName val="sal"/>
      <sheetName val="SAP"/>
      <sheetName val="공종별_집계금액"/>
      <sheetName val="Wall"/>
      <sheetName val="beam-reinft-machine rm"/>
      <sheetName val="girder"/>
      <sheetName val="Rocker"/>
      <sheetName val="98Price"/>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udget_summary_(2)1"/>
      <sheetName val="Budget_Analysis_Summary1"/>
      <sheetName val="Body_Sheet1"/>
      <sheetName val="1_0_Executive_Summary1"/>
      <sheetName val="Projet,_methodes_&amp;_couts1"/>
      <sheetName val="Risques_majeurs_&amp;_Frais_Ind_1"/>
      <sheetName val="CT__PL1"/>
      <sheetName val="Top_sheet1"/>
      <sheetName val="intr_stool_brkup1"/>
      <sheetName val="Rate_analysis1"/>
      <sheetName val="GFA_HQ_Building2"/>
      <sheetName val="GFA_Conference2"/>
      <sheetName val="StattCo_yCharges1"/>
      <sheetName val="BQ_External2"/>
      <sheetName val="Penthouse_Apartment1"/>
      <sheetName val="LABOUR_HISTOGRAM2"/>
      <sheetName val="Chiet_tinh_dz221"/>
      <sheetName val="Chiet_tinh_dz351"/>
      <sheetName val="CT_Thang_Mo1"/>
      <sheetName val="Raw_Data1"/>
      <sheetName val="@risk_rents_and_incentives1"/>
      <sheetName val="Car_park_lease1"/>
      <sheetName val="Net_rent_analysis1"/>
      <sheetName val="Poz-1_1"/>
      <sheetName val="Lab_Cum_Hist1"/>
      <sheetName val="Graph_Data_(DO_NOT_PRINT)1"/>
      <sheetName val="LEVEL_SHEET1"/>
      <sheetName val="Bill_No__21"/>
      <sheetName val="Tender_Summary1"/>
      <sheetName val="Insurance_Ext1"/>
      <sheetName val="FOL_-_Bar1"/>
      <sheetName val="SPT_vs_PHI1"/>
      <sheetName val="Customize_Your_Invoice1"/>
      <sheetName val="HVAC_BoQ1"/>
      <sheetName val="Body_Sheet"/>
      <sheetName val="1_0_Executive_Summary"/>
      <sheetName val="Top_sheet"/>
      <sheetName val="intr_stool_brkup"/>
      <sheetName val="MOS"/>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마산월령동골조물량변경"/>
      <sheetName val="Civil Boq"/>
      <sheetName val="WITHOUT C&amp;I PROFIT (3)"/>
      <sheetName val="PROJECT_BRIEF1"/>
      <sheetName val="Geneí¬i0_"/>
      <sheetName val="70,/0s«iÆøí¬i"/>
      <sheetName val="Bill_22"/>
      <sheetName val="C_(3)1"/>
      <sheetName val="Ap_A1"/>
      <sheetName val="2_Div_14_1"/>
      <sheetName val="Bill_11"/>
      <sheetName val="Bill_31"/>
      <sheetName val="Bill_41"/>
      <sheetName val="Bill_51"/>
      <sheetName val="Bill_61"/>
      <sheetName val="Bill_71"/>
      <sheetName val="SHOPLIST_xls"/>
      <sheetName val="Dubai_golf"/>
      <sheetName val="beam-reinft-IIInd_floor"/>
      <sheetName val="Invoice_Summary"/>
      <sheetName val="POWER_ASSUMPTIONS"/>
      <sheetName val="beam-reinft-machine_rm"/>
      <sheetName val="PROJECT_BRIEF"/>
      <sheetName val="Bill_21"/>
      <sheetName val="C_(3)"/>
      <sheetName val="Ap_A"/>
      <sheetName val="2_Div_14_"/>
      <sheetName val="Geneí¬_x0008_i"/>
      <sheetName val="70"/>
      <sheetName val="Activity List"/>
      <sheetName val="GFA_HQ_Building6"/>
      <sheetName val="Softscape Buildup"/>
      <sheetName val="Mat'l Rate"/>
      <sheetName val="BILL COV"/>
      <sheetName val="Ra  stair"/>
      <sheetName val="CODE"/>
      <sheetName val="HIRED LABOUR CODE"/>
      <sheetName val="PA- Consutant "/>
      <sheetName val="Design"/>
      <sheetName val="upa"/>
      <sheetName val="foot-slab reinft"/>
      <sheetName val="CERTIFICATE"/>
      <sheetName val="250mm"/>
      <sheetName val="200mm"/>
      <sheetName val="160mm"/>
      <sheetName val="FITTINGS"/>
      <sheetName val="VALVE CHAMBERS"/>
      <sheetName val="Fire Hydrants"/>
      <sheetName val="B.GATE VALVE"/>
      <sheetName val="Sub G1 Fire"/>
      <sheetName val="Sub G12 Fire"/>
      <sheetName val="Materials Cost(PCC)"/>
      <sheetName val="India F&amp;S Template"/>
      <sheetName val="Annex"/>
      <sheetName val="factors"/>
      <sheetName val="P4-B"/>
      <sheetName val="Break_Up"/>
      <sheetName val="RESULT"/>
      <sheetName val="IO LIST"/>
      <sheetName val="Formulas"/>
      <sheetName val="Material "/>
      <sheetName val="Quote Sheet"/>
      <sheetName val="ABSTRACT"/>
      <sheetName val="DETAILED  BOQ"/>
      <sheetName val="M-Book for Conc"/>
      <sheetName val="M-Book for FW"/>
      <sheetName val="Vehicles"/>
      <sheetName val="Toolbox"/>
      <sheetName val="[SHOPLIST.xls]70,/0s«iÆøí¬i"/>
      <sheetName val="JAN 1"/>
      <sheetName val="[SHOPLIST.xls]70___0_s__i_____2"/>
      <sheetName val="[SHOPLIST.xls][SHOPLIST.xls]7_2"/>
      <sheetName val="B03"/>
      <sheetName val="B09.1"/>
      <sheetName val="Working for RCC"/>
      <sheetName val="ConferenceCentre?옰ʒ䄂ʒ鵠ʐ䄂ʒ閐̐䄂ʒ蕈̐"/>
      <sheetName val="Chiet t"/>
      <sheetName val="Staffing and Rates IA"/>
      <sheetName val="GFA_Conference6"/>
      <sheetName val="BQ_External6"/>
      <sheetName val="Raw_Data5"/>
      <sheetName val="Penthouse_Apartment5"/>
      <sheetName val="StattCo_yCharges5"/>
      <sheetName val="@risk_rents_and_incentives5"/>
      <sheetName val="Car_park_lease5"/>
      <sheetName val="Net_rent_analysis5"/>
      <sheetName val="Poz-1_5"/>
      <sheetName val="Chiet_tinh_dz225"/>
      <sheetName val="Chiet_tinh_dz355"/>
      <sheetName val="LEVEL_SHEET5"/>
      <sheetName val="LABOUR_HISTOGRAM6"/>
      <sheetName val="Lab_Cum_Hist5"/>
      <sheetName val="Graph_Data_(DO_NOT_PRINT)5"/>
      <sheetName val="Body_Sheet4"/>
      <sheetName val="1_0_Executive_Summary4"/>
      <sheetName val="CT_Thang_Mo5"/>
      <sheetName val="Customize_Your_Invoice5"/>
      <sheetName val="HVAC_BoQ5"/>
      <sheetName val="Bill_No__25"/>
      <sheetName val="budget_summary_(2)4"/>
      <sheetName val="Budget_Analysis_Summary4"/>
      <sheetName val="Projet,_methodes_&amp;_couts4"/>
      <sheetName val="Risques_majeurs_&amp;_Frais_Ind_4"/>
      <sheetName val="SPT_vs_PHI5"/>
      <sheetName val="CT__PL4"/>
      <sheetName val="FOL_-_Bar5"/>
      <sheetName val="Tender_Summary5"/>
      <sheetName val="Insurance_Ext5"/>
      <sheetName val="Top_sheet4"/>
      <sheetName val="intr_stool_brkup4"/>
      <sheetName val="2_Div_14_2"/>
      <sheetName val="SHOPLIST_xls1"/>
      <sheetName val="Bill_23"/>
      <sheetName val="Ap_A2"/>
      <sheetName val="Bill_12"/>
      <sheetName val="Bill_32"/>
      <sheetName val="Bill_42"/>
      <sheetName val="Bill_52"/>
      <sheetName val="Bill_62"/>
      <sheetName val="Bill_72"/>
      <sheetName val="Invoice_Summary1"/>
      <sheetName val="beam-reinft-IIInd_floor1"/>
      <sheetName val="beam-reinft-machine_rm1"/>
      <sheetName val="PROJECT_BRIEF2"/>
      <sheetName val="C_(3)2"/>
      <sheetName val="POWER_ASSUMPTIONS1"/>
      <sheetName val="Dubai_golf1"/>
      <sheetName val="WITHOUT_C&amp;I_PROFIT_(3)"/>
      <sheetName val="Geneí¬i"/>
      <sheetName val="Civil_Boq"/>
      <sheetName val="DETAILED__BOQ"/>
      <sheetName val="M-Book_for_Conc"/>
      <sheetName val="M-Book_for_FW"/>
      <sheetName val="Activity_List"/>
      <sheetName val="HIRED_LABOUR_CODE"/>
      <sheetName val="PA-_Consutant_"/>
      <sheetName val="foot-slab_reinft"/>
      <sheetName val="Рабочий лист"/>
      <sheetName val="ФМ"/>
      <sheetName val="Сравнение"/>
      <sheetName val="Day work"/>
      <sheetName val="INSTR"/>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GFA_HQ_Building7"/>
      <sheetName val="Rate_analysis4"/>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Eq. Mobilization"/>
      <sheetName val="RA-markate"/>
      <sheetName val="BOQ_Direct_selling cos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COLUMN"/>
      <sheetName val="w't table"/>
      <sheetName val="cp-e1"/>
      <sheetName val="갑지"/>
      <sheetName val="15-MECH"/>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Dropdown"/>
      <sheetName val="Elemental Buildup"/>
      <sheetName val="77S(O)"/>
      <sheetName val="PointNo.5"/>
      <sheetName val="11-hsd"/>
      <sheetName val="13-septic"/>
      <sheetName val="7-ug"/>
      <sheetName val="2-utility"/>
      <sheetName val="18-misc"/>
      <sheetName val="5-pipe"/>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B185-B-2"/>
      <sheetName val="B185-B-3"/>
      <sheetName val="B185-B-4"/>
      <sheetName val="B185-B-5"/>
      <sheetName val="B185-B-6"/>
      <sheetName val="B185-B-7"/>
      <sheetName val="B185-B-8"/>
      <sheetName val="B185-B-9.1"/>
      <sheetName val="B185-B-9.2"/>
      <sheetName val="Materials_Cost(PCC)"/>
      <sheetName val="India_F&amp;S_Template"/>
      <sheetName val="IO_LIST"/>
      <sheetName val="Material_"/>
      <sheetName val="Quote_Sheet"/>
      <sheetName val="Day_work"/>
      <sheetName val="PMWeb data"/>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ConferenceCentre_x005f_x0000_옰ʒ䄂ʒ鵠ʐ䄂ʒ"/>
      <sheetName val="Geneí¬_x005f_x0008_i_x005f_x0000__x005f_x0000__x0"/>
      <sheetName val="70_x005f_x0000_,/0_x005f_x0000_s«_x005f_x0008_i_x"/>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refreshError="1"/>
      <sheetData sheetId="311"/>
      <sheetData sheetId="312"/>
      <sheetData sheetId="313"/>
      <sheetData sheetId="314"/>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sheetData sheetId="389" refreshError="1"/>
      <sheetData sheetId="390" refreshError="1"/>
      <sheetData sheetId="39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sheetData sheetId="440" refreshError="1"/>
      <sheetData sheetId="441" refreshError="1"/>
      <sheetData sheetId="442" refreshError="1"/>
      <sheetData sheetId="443"/>
      <sheetData sheetId="444" refreshError="1"/>
      <sheetData sheetId="445" refreshError="1"/>
      <sheetData sheetId="446" refreshError="1"/>
      <sheetData sheetId="447" refreshError="1"/>
      <sheetData sheetId="448" refreshError="1"/>
      <sheetData sheetId="449"/>
      <sheetData sheetId="450"/>
      <sheetData sheetId="451"/>
      <sheetData sheetId="452"/>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refreshError="1"/>
      <sheetData sheetId="542" refreshError="1"/>
      <sheetData sheetId="543" refreshError="1"/>
      <sheetData sheetId="544" refreshError="1"/>
      <sheetData sheetId="545" refreshError="1"/>
      <sheetData sheetId="546" refreshError="1"/>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refreshError="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refreshError="1"/>
      <sheetData sheetId="746" refreshError="1"/>
      <sheetData sheetId="747" refreshError="1"/>
      <sheetData sheetId="748" refreshError="1"/>
      <sheetData sheetId="749" refreshError="1"/>
      <sheetData sheetId="750" refreshError="1"/>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refreshError="1"/>
      <sheetData sheetId="809" refreshError="1"/>
      <sheetData sheetId="8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FitOutConfCentre"/>
      <sheetName val="SUM"/>
      <sheetName val="ura-c1"/>
    </sheetNames>
    <sheetDataSet>
      <sheetData sheetId="0"/>
      <sheetData sheetId="1"/>
      <sheetData sheetId="2"/>
      <sheetData sheetId="3"/>
      <sheetData sheetId="4"/>
      <sheetData sheetId="5"/>
      <sheetData sheetId="6"/>
      <sheetData sheetId="7">
        <row r="1">
          <cell r="C1" t="str">
            <v>18 TOWNHOUSES FOR SHEIKH MOHAMMED BIN HASHER AL MAKTOUM</v>
          </cell>
        </row>
        <row r="6">
          <cell r="G6" t="str">
            <v>AMOUNT</v>
          </cell>
        </row>
        <row r="8">
          <cell r="C8" t="str">
            <v>ANC MATERIALS ON SITE</v>
          </cell>
        </row>
        <row r="9">
          <cell r="C9" t="str">
            <v>H.T. STEEL 8mm</v>
          </cell>
          <cell r="D9">
            <v>9</v>
          </cell>
          <cell r="E9" t="str">
            <v>TON</v>
          </cell>
          <cell r="F9">
            <v>1020</v>
          </cell>
          <cell r="G9">
            <v>9180</v>
          </cell>
        </row>
        <row r="10">
          <cell r="C10" t="str">
            <v>H.T. STEEL 10mm</v>
          </cell>
          <cell r="D10">
            <v>18</v>
          </cell>
          <cell r="E10" t="str">
            <v>TON</v>
          </cell>
          <cell r="F10">
            <v>1020</v>
          </cell>
          <cell r="G10">
            <v>18360</v>
          </cell>
        </row>
        <row r="11">
          <cell r="C11" t="str">
            <v>H.T. STEEL 12mm</v>
          </cell>
          <cell r="D11">
            <v>19</v>
          </cell>
          <cell r="E11" t="str">
            <v>TON</v>
          </cell>
          <cell r="F11">
            <v>1020</v>
          </cell>
          <cell r="G11">
            <v>19380</v>
          </cell>
        </row>
        <row r="12">
          <cell r="C12" t="str">
            <v>H.T. STEEL 16mm</v>
          </cell>
          <cell r="D12">
            <v>5</v>
          </cell>
          <cell r="E12" t="str">
            <v>TON</v>
          </cell>
          <cell r="F12">
            <v>1020</v>
          </cell>
          <cell r="G12">
            <v>5100</v>
          </cell>
        </row>
        <row r="13">
          <cell r="C13" t="str">
            <v>H.T. STEEL 20mm</v>
          </cell>
          <cell r="E13" t="str">
            <v>TON</v>
          </cell>
          <cell r="G13">
            <v>0</v>
          </cell>
        </row>
        <row r="14">
          <cell r="C14" t="str">
            <v>H.T. STEEL 25mm</v>
          </cell>
          <cell r="D14">
            <v>2</v>
          </cell>
          <cell r="E14" t="str">
            <v>TON</v>
          </cell>
          <cell r="F14">
            <v>1020</v>
          </cell>
          <cell r="G14">
            <v>2040</v>
          </cell>
        </row>
        <row r="15">
          <cell r="C15" t="str">
            <v>H.T. STEEL 32mm</v>
          </cell>
          <cell r="E15" t="str">
            <v>TON</v>
          </cell>
          <cell r="G15">
            <v>0</v>
          </cell>
        </row>
      </sheetData>
      <sheetData sheetId="8"/>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y"/>
      <sheetName val="FORM5"/>
      <sheetName val="Sum"/>
      <sheetName val="FORM14"/>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26 05 00"/>
      <sheetName val="Section 26 05 26"/>
      <sheetName val="Section 26 10 00"/>
      <sheetName val="Section 26 25 01"/>
      <sheetName val="Section 26 27 13"/>
      <sheetName val="Section 26 28 00 "/>
      <sheetName val="Section 26 32 13"/>
      <sheetName val="Section 26 33 53"/>
      <sheetName val="Section 26 41 00"/>
      <sheetName val="Section 26 51 00 "/>
      <sheetName val="Section 26 52 00"/>
      <sheetName val="Section 26 56 00"/>
      <sheetName val="Section 27 10 10"/>
      <sheetName val="Section 27 10 20"/>
      <sheetName val="Section 27 10 21"/>
      <sheetName val="Section 27 31 13"/>
      <sheetName val="Section 27 51 19"/>
      <sheetName val="Section 28 23 00"/>
      <sheetName val="Section 28 31 00"/>
      <sheetName val="Summary Page"/>
      <sheetName val="Sheet1"/>
      <sheetName val="Section_26_05_00"/>
      <sheetName val="Section_26_05_26"/>
      <sheetName val="Section_26_10_00"/>
      <sheetName val="Section_26_25_01"/>
      <sheetName val="Section_26_27_13"/>
      <sheetName val="Section_26_28_00_"/>
      <sheetName val="Section_26_32_13"/>
      <sheetName val="Section_26_33_53"/>
      <sheetName val="Section_26_41_00"/>
      <sheetName val="Section_26_51_00_"/>
      <sheetName val="Section_26_52_00"/>
      <sheetName val="Section_26_56_00"/>
      <sheetName val="Section_27_10_10"/>
      <sheetName val="Section_27_10_20"/>
      <sheetName val="Section_27_10_21"/>
      <sheetName val="Section_27_31_13"/>
      <sheetName val="Section_27_51_19"/>
      <sheetName val="Section_28_23_00"/>
      <sheetName val="Section_28_31_00"/>
      <sheetName val="Summary_Pag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48F74-4987-4AA3-9ADD-2F335BE37D90}">
  <sheetPr>
    <pageSetUpPr fitToPage="1"/>
  </sheetPr>
  <dimension ref="A1:F13"/>
  <sheetViews>
    <sheetView showGridLines="0" tabSelected="1" zoomScaleNormal="100" zoomScaleSheetLayoutView="75" workbookViewId="0">
      <selection activeCell="E20" sqref="E20"/>
    </sheetView>
  </sheetViews>
  <sheetFormatPr defaultRowHeight="15" x14ac:dyDescent="0.2"/>
  <cols>
    <col min="1" max="1" width="6.5" style="209" customWidth="1"/>
    <col min="2" max="2" width="32.375" style="182" customWidth="1"/>
    <col min="3" max="3" width="11.375" style="182" customWidth="1"/>
    <col min="4" max="4" width="11.5" style="182" customWidth="1"/>
    <col min="5" max="5" width="13.75" style="211" bestFit="1" customWidth="1"/>
    <col min="6" max="6" width="1.5" style="211" customWidth="1"/>
    <col min="7" max="16384" width="9" style="182"/>
  </cols>
  <sheetData>
    <row r="1" spans="1:6" ht="20.25" x14ac:dyDescent="0.2">
      <c r="A1" s="325" t="s">
        <v>87</v>
      </c>
      <c r="B1" s="325"/>
      <c r="C1" s="325"/>
      <c r="D1" s="325"/>
      <c r="E1" s="325"/>
      <c r="F1" s="181"/>
    </row>
    <row r="2" spans="1:6" ht="15.75" x14ac:dyDescent="0.2">
      <c r="A2" s="326"/>
      <c r="B2" s="327"/>
      <c r="C2" s="183"/>
      <c r="D2" s="183"/>
      <c r="E2" s="184"/>
      <c r="F2" s="184"/>
    </row>
    <row r="3" spans="1:6" ht="15.75" x14ac:dyDescent="0.2">
      <c r="A3" s="326"/>
      <c r="B3" s="327"/>
      <c r="C3" s="183"/>
      <c r="D3" s="183"/>
      <c r="E3" s="185"/>
      <c r="F3" s="185"/>
    </row>
    <row r="4" spans="1:6" x14ac:dyDescent="0.2">
      <c r="A4" s="186" t="s">
        <v>84</v>
      </c>
      <c r="B4" s="187" t="s">
        <v>85</v>
      </c>
      <c r="C4" s="188" t="s">
        <v>74</v>
      </c>
      <c r="D4" s="188" t="s">
        <v>75</v>
      </c>
      <c r="E4" s="188" t="s">
        <v>90</v>
      </c>
      <c r="F4" s="189"/>
    </row>
    <row r="5" spans="1:6" x14ac:dyDescent="0.2">
      <c r="A5" s="190"/>
      <c r="B5" s="191"/>
      <c r="C5" s="191"/>
      <c r="D5" s="191"/>
      <c r="E5" s="192"/>
      <c r="F5" s="193"/>
    </row>
    <row r="6" spans="1:6" x14ac:dyDescent="0.2">
      <c r="A6" s="194">
        <v>1</v>
      </c>
      <c r="B6" s="195" t="s">
        <v>88</v>
      </c>
      <c r="C6" s="196">
        <f>'Ground Floor'!I55</f>
        <v>4187248.267</v>
      </c>
      <c r="D6" s="196">
        <f>'Ground Floor'!K55</f>
        <v>890159.89399999985</v>
      </c>
      <c r="E6" s="197">
        <f>D6+C6</f>
        <v>5077408.1610000003</v>
      </c>
      <c r="F6" s="198"/>
    </row>
    <row r="7" spans="1:6" x14ac:dyDescent="0.2">
      <c r="A7" s="199"/>
      <c r="B7" s="200"/>
      <c r="C7" s="200"/>
      <c r="D7" s="200"/>
      <c r="E7" s="201"/>
      <c r="F7" s="193"/>
    </row>
    <row r="8" spans="1:6" x14ac:dyDescent="0.2">
      <c r="A8" s="194">
        <v>2</v>
      </c>
      <c r="B8" s="195" t="s">
        <v>89</v>
      </c>
      <c r="C8" s="202">
        <f>'Mezz Floor'!I29</f>
        <v>3793596.7509999997</v>
      </c>
      <c r="D8" s="202">
        <f>'Mezz Floor'!K29</f>
        <v>829598.26299999992</v>
      </c>
      <c r="E8" s="197">
        <f>D8+C8</f>
        <v>4623195.0139999995</v>
      </c>
      <c r="F8" s="198"/>
    </row>
    <row r="9" spans="1:6" x14ac:dyDescent="0.2">
      <c r="A9" s="194"/>
      <c r="B9" s="195"/>
      <c r="C9" s="202"/>
      <c r="D9" s="202"/>
      <c r="E9" s="197"/>
      <c r="F9" s="198"/>
    </row>
    <row r="10" spans="1:6" x14ac:dyDescent="0.2">
      <c r="A10" s="194">
        <v>3</v>
      </c>
      <c r="B10" s="195" t="s">
        <v>95</v>
      </c>
      <c r="C10" s="202"/>
      <c r="D10" s="202"/>
      <c r="E10" s="197">
        <f>Variation!I96</f>
        <v>5557700</v>
      </c>
      <c r="F10" s="198"/>
    </row>
    <row r="11" spans="1:6" ht="15.75" thickBot="1" x14ac:dyDescent="0.25">
      <c r="A11" s="199"/>
      <c r="B11" s="200"/>
      <c r="C11" s="200"/>
      <c r="D11" s="200"/>
      <c r="E11" s="197"/>
      <c r="F11" s="198"/>
    </row>
    <row r="12" spans="1:6" s="208" customFormat="1" ht="20.25" thickBot="1" x14ac:dyDescent="0.25">
      <c r="A12" s="203"/>
      <c r="B12" s="204" t="s">
        <v>86</v>
      </c>
      <c r="C12" s="205"/>
      <c r="D12" s="205"/>
      <c r="E12" s="206">
        <f>E10+E8+E6</f>
        <v>15258303.174999999</v>
      </c>
      <c r="F12" s="207"/>
    </row>
    <row r="13" spans="1:6" x14ac:dyDescent="0.2">
      <c r="E13" s="210"/>
    </row>
  </sheetData>
  <mergeCells count="3">
    <mergeCell ref="A1:E1"/>
    <mergeCell ref="A2:B2"/>
    <mergeCell ref="A3:B3"/>
  </mergeCells>
  <printOptions horizontalCentered="1"/>
  <pageMargins left="0.5" right="0.25" top="0.75" bottom="0.47" header="0.25" footer="0.125"/>
  <pageSetup paperSize="9" firstPageNumber="3" fitToHeight="2" orientation="portrait" useFirstPageNumber="1" r:id="rId1"/>
  <headerFooter alignWithMargins="0">
    <oddFooter xml:space="preserve">&amp;R&amp;"Arial,Bold"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4"/>
  <sheetViews>
    <sheetView showGridLines="0" view="pageBreakPreview" zoomScale="112" zoomScaleNormal="100" zoomScaleSheetLayoutView="112" workbookViewId="0">
      <pane ySplit="6" topLeftCell="A47" activePane="bottomLeft" state="frozen"/>
      <selection activeCell="K23" sqref="K23"/>
      <selection pane="bottomLeft" activeCell="H55" sqref="H55"/>
    </sheetView>
  </sheetViews>
  <sheetFormatPr defaultColWidth="9" defaultRowHeight="14.25" x14ac:dyDescent="0.2"/>
  <cols>
    <col min="1" max="1" width="3.625" style="33" customWidth="1"/>
    <col min="2" max="2" width="4.75" style="40" customWidth="1"/>
    <col min="3" max="3" width="45.625" style="32" customWidth="1"/>
    <col min="4" max="4" width="5.375" style="33" bestFit="1" customWidth="1"/>
    <col min="5" max="5" width="6.375" style="11" customWidth="1"/>
    <col min="6" max="6" width="9.125" style="34" customWidth="1"/>
    <col min="7" max="7" width="9.5" style="34" customWidth="1"/>
    <col min="8" max="8" width="9" style="34" customWidth="1"/>
    <col min="9" max="9" width="10.625" style="34" customWidth="1"/>
    <col min="10" max="10" width="9" style="34" customWidth="1"/>
    <col min="11" max="11" width="10.625" style="34" customWidth="1"/>
    <col min="12" max="12" width="14.625" style="34" customWidth="1"/>
    <col min="13" max="16384" width="9" style="32"/>
  </cols>
  <sheetData>
    <row r="1" spans="1:12" s="3" customFormat="1" ht="18" customHeight="1" x14ac:dyDescent="0.2">
      <c r="A1" s="22" t="s">
        <v>70</v>
      </c>
      <c r="B1" s="22"/>
      <c r="C1" s="23"/>
      <c r="D1" s="24"/>
      <c r="E1" s="10"/>
      <c r="F1" s="25"/>
      <c r="G1" s="25"/>
      <c r="H1" s="25"/>
      <c r="I1" s="25"/>
      <c r="J1" s="25"/>
      <c r="K1" s="25"/>
      <c r="L1" s="59"/>
    </row>
    <row r="2" spans="1:12" s="3" customFormat="1" ht="18" customHeight="1" x14ac:dyDescent="0.2">
      <c r="A2" s="5" t="s">
        <v>17</v>
      </c>
      <c r="B2" s="5"/>
      <c r="C2" s="23"/>
      <c r="D2" s="24"/>
      <c r="E2" s="10"/>
      <c r="F2" s="25"/>
      <c r="G2" s="25"/>
      <c r="H2" s="25"/>
      <c r="I2" s="25"/>
      <c r="J2" s="25"/>
      <c r="K2" s="25"/>
      <c r="L2" s="26"/>
    </row>
    <row r="3" spans="1:12" s="27" customFormat="1" ht="6" customHeight="1" x14ac:dyDescent="0.2">
      <c r="A3" s="5"/>
      <c r="B3" s="5"/>
      <c r="C3" s="23"/>
      <c r="D3" s="24"/>
      <c r="E3" s="10"/>
      <c r="F3" s="25"/>
      <c r="G3" s="25"/>
      <c r="H3" s="25"/>
      <c r="I3" s="25"/>
      <c r="J3" s="25"/>
      <c r="K3" s="25"/>
      <c r="L3" s="25"/>
    </row>
    <row r="4" spans="1:12" s="27" customFormat="1" ht="18" customHeight="1" x14ac:dyDescent="0.2">
      <c r="A4" s="22" t="s">
        <v>43</v>
      </c>
      <c r="B4" s="5"/>
      <c r="D4" s="24"/>
      <c r="E4" s="10"/>
      <c r="F4" s="25"/>
      <c r="G4" s="25"/>
      <c r="H4" s="25"/>
      <c r="I4" s="25"/>
      <c r="J4" s="25"/>
      <c r="K4" s="25"/>
      <c r="L4" s="58" t="s">
        <v>46</v>
      </c>
    </row>
    <row r="5" spans="1:12" s="27" customFormat="1" ht="17.25" customHeight="1" x14ac:dyDescent="0.2">
      <c r="A5" s="5" t="s">
        <v>44</v>
      </c>
      <c r="B5" s="5"/>
      <c r="D5" s="24"/>
      <c r="E5" s="10"/>
      <c r="F5" s="25"/>
      <c r="G5" s="25"/>
      <c r="H5" s="25"/>
      <c r="I5" s="25"/>
      <c r="J5" s="25"/>
      <c r="K5" s="25"/>
      <c r="L5" s="58" t="s">
        <v>47</v>
      </c>
    </row>
    <row r="6" spans="1:12" s="27" customFormat="1" ht="6" customHeight="1" x14ac:dyDescent="0.2">
      <c r="A6" s="5"/>
      <c r="B6" s="5"/>
      <c r="D6" s="24"/>
      <c r="E6" s="10"/>
      <c r="F6" s="25"/>
      <c r="G6" s="25"/>
      <c r="H6" s="25"/>
      <c r="I6" s="25"/>
      <c r="J6" s="25"/>
      <c r="K6" s="25"/>
      <c r="L6" s="287"/>
    </row>
    <row r="7" spans="1:12" s="27" customFormat="1" ht="18" customHeight="1" thickBot="1" x14ac:dyDescent="0.25">
      <c r="A7" s="6"/>
      <c r="B7" s="6"/>
      <c r="C7" s="3"/>
      <c r="D7" s="234"/>
      <c r="E7" s="235"/>
      <c r="F7" s="228" t="s">
        <v>74</v>
      </c>
      <c r="G7" s="228" t="s">
        <v>75</v>
      </c>
      <c r="H7" s="330" t="s">
        <v>94</v>
      </c>
      <c r="I7" s="330"/>
      <c r="J7" s="330"/>
      <c r="K7" s="330"/>
      <c r="L7" s="330"/>
    </row>
    <row r="8" spans="1:12" s="29" customFormat="1" ht="30.75" thickBot="1" x14ac:dyDescent="0.25">
      <c r="A8" s="331" t="s">
        <v>4</v>
      </c>
      <c r="B8" s="332"/>
      <c r="C8" s="8" t="s">
        <v>76</v>
      </c>
      <c r="D8" s="8" t="s">
        <v>77</v>
      </c>
      <c r="E8" s="295" t="s">
        <v>78</v>
      </c>
      <c r="F8" s="295" t="s">
        <v>79</v>
      </c>
      <c r="G8" s="295" t="s">
        <v>79</v>
      </c>
      <c r="H8" s="295" t="s">
        <v>91</v>
      </c>
      <c r="I8" s="296" t="s">
        <v>92</v>
      </c>
      <c r="J8" s="295" t="s">
        <v>91</v>
      </c>
      <c r="K8" s="296" t="s">
        <v>93</v>
      </c>
      <c r="L8" s="28" t="s">
        <v>80</v>
      </c>
    </row>
    <row r="9" spans="1:12" s="29" customFormat="1" ht="8.25" customHeight="1" thickTop="1" x14ac:dyDescent="0.2">
      <c r="A9" s="45"/>
      <c r="B9" s="239"/>
      <c r="C9" s="240"/>
      <c r="D9" s="240"/>
      <c r="E9" s="221"/>
      <c r="F9" s="241"/>
      <c r="G9" s="225"/>
      <c r="H9" s="242"/>
      <c r="I9" s="225"/>
      <c r="J9" s="242"/>
      <c r="K9" s="225"/>
      <c r="L9" s="46"/>
    </row>
    <row r="10" spans="1:12" s="2" customFormat="1" ht="36.75" customHeight="1" x14ac:dyDescent="0.2">
      <c r="A10" s="30"/>
      <c r="B10" s="47"/>
      <c r="C10" s="43" t="s">
        <v>18</v>
      </c>
      <c r="D10" s="1"/>
      <c r="E10" s="18"/>
      <c r="F10" s="56"/>
      <c r="G10" s="55"/>
      <c r="H10" s="229"/>
      <c r="I10" s="55"/>
      <c r="J10" s="229"/>
      <c r="K10" s="55"/>
      <c r="L10" s="17"/>
    </row>
    <row r="11" spans="1:12" s="2" customFormat="1" ht="102" x14ac:dyDescent="0.2">
      <c r="A11" s="13">
        <v>1</v>
      </c>
      <c r="B11" s="263"/>
      <c r="C11" s="9" t="s">
        <v>55</v>
      </c>
      <c r="D11" s="1"/>
      <c r="E11" s="18"/>
      <c r="F11" s="57"/>
      <c r="G11" s="288"/>
      <c r="H11" s="290"/>
      <c r="I11" s="288"/>
      <c r="J11" s="290"/>
      <c r="K11" s="288"/>
      <c r="L11" s="17"/>
    </row>
    <row r="12" spans="1:12" s="3" customFormat="1" ht="26.1" customHeight="1" x14ac:dyDescent="0.2">
      <c r="A12" s="12"/>
      <c r="B12" s="105">
        <f>A11+0.1</f>
        <v>1.1000000000000001</v>
      </c>
      <c r="C12" s="106" t="s">
        <v>48</v>
      </c>
      <c r="D12" s="7" t="s">
        <v>1</v>
      </c>
      <c r="E12" s="19">
        <v>2</v>
      </c>
      <c r="F12" s="147">
        <v>15378</v>
      </c>
      <c r="G12" s="212">
        <v>8202</v>
      </c>
      <c r="H12" s="231">
        <v>1</v>
      </c>
      <c r="I12" s="212">
        <f t="shared" ref="I12:I18" si="0">H12*F12</f>
        <v>15378</v>
      </c>
      <c r="J12" s="231">
        <f t="shared" ref="J12:J18" si="1">H12</f>
        <v>1</v>
      </c>
      <c r="K12" s="289">
        <f t="shared" ref="K12:K18" si="2">J12*G12</f>
        <v>8202</v>
      </c>
      <c r="L12" s="148">
        <f t="shared" ref="L12:L18" si="3">K12+I12</f>
        <v>23580</v>
      </c>
    </row>
    <row r="13" spans="1:12" s="3" customFormat="1" ht="26.1" customHeight="1" x14ac:dyDescent="0.2">
      <c r="A13" s="12"/>
      <c r="B13" s="105">
        <f t="shared" ref="B13:B18" si="4">B12+0.1</f>
        <v>1.2000000000000002</v>
      </c>
      <c r="C13" s="106" t="s">
        <v>49</v>
      </c>
      <c r="D13" s="7" t="s">
        <v>1</v>
      </c>
      <c r="E13" s="20">
        <v>2</v>
      </c>
      <c r="F13" s="147">
        <v>15378</v>
      </c>
      <c r="G13" s="212">
        <v>8202</v>
      </c>
      <c r="H13" s="231">
        <v>0</v>
      </c>
      <c r="I13" s="212">
        <f t="shared" si="0"/>
        <v>0</v>
      </c>
      <c r="J13" s="231">
        <f t="shared" si="1"/>
        <v>0</v>
      </c>
      <c r="K13" s="289">
        <f t="shared" si="2"/>
        <v>0</v>
      </c>
      <c r="L13" s="148">
        <f t="shared" si="3"/>
        <v>0</v>
      </c>
    </row>
    <row r="14" spans="1:12" s="3" customFormat="1" ht="26.1" customHeight="1" x14ac:dyDescent="0.2">
      <c r="A14" s="12"/>
      <c r="B14" s="105">
        <f t="shared" si="4"/>
        <v>1.3000000000000003</v>
      </c>
      <c r="C14" s="106" t="s">
        <v>50</v>
      </c>
      <c r="D14" s="7" t="s">
        <v>3</v>
      </c>
      <c r="E14" s="19">
        <v>1</v>
      </c>
      <c r="F14" s="147">
        <v>18453</v>
      </c>
      <c r="G14" s="212">
        <v>8202</v>
      </c>
      <c r="H14" s="231">
        <v>2</v>
      </c>
      <c r="I14" s="212">
        <f t="shared" si="0"/>
        <v>36906</v>
      </c>
      <c r="J14" s="231">
        <f t="shared" si="1"/>
        <v>2</v>
      </c>
      <c r="K14" s="289">
        <f t="shared" si="2"/>
        <v>16404</v>
      </c>
      <c r="L14" s="148">
        <f t="shared" si="3"/>
        <v>53310</v>
      </c>
    </row>
    <row r="15" spans="1:12" s="3" customFormat="1" ht="26.1" customHeight="1" x14ac:dyDescent="0.2">
      <c r="A15" s="12"/>
      <c r="B15" s="105">
        <f t="shared" si="4"/>
        <v>1.4000000000000004</v>
      </c>
      <c r="C15" s="106" t="s">
        <v>51</v>
      </c>
      <c r="D15" s="7" t="s">
        <v>1</v>
      </c>
      <c r="E15" s="19">
        <v>4</v>
      </c>
      <c r="F15" s="147">
        <v>20504</v>
      </c>
      <c r="G15" s="212">
        <v>10252</v>
      </c>
      <c r="H15" s="231">
        <v>4</v>
      </c>
      <c r="I15" s="212">
        <f t="shared" si="0"/>
        <v>82016</v>
      </c>
      <c r="J15" s="231">
        <f t="shared" si="1"/>
        <v>4</v>
      </c>
      <c r="K15" s="289">
        <f t="shared" si="2"/>
        <v>41008</v>
      </c>
      <c r="L15" s="148">
        <f t="shared" si="3"/>
        <v>123024</v>
      </c>
    </row>
    <row r="16" spans="1:12" s="3" customFormat="1" ht="26.1" customHeight="1" x14ac:dyDescent="0.2">
      <c r="A16" s="12"/>
      <c r="B16" s="105">
        <f t="shared" si="4"/>
        <v>1.5000000000000004</v>
      </c>
      <c r="C16" s="106" t="s">
        <v>52</v>
      </c>
      <c r="D16" s="7" t="s">
        <v>1</v>
      </c>
      <c r="E16" s="19">
        <v>4</v>
      </c>
      <c r="F16" s="147">
        <v>15378</v>
      </c>
      <c r="G16" s="212">
        <v>8202</v>
      </c>
      <c r="H16" s="231">
        <v>1</v>
      </c>
      <c r="I16" s="212">
        <f t="shared" si="0"/>
        <v>15378</v>
      </c>
      <c r="J16" s="231">
        <f t="shared" si="1"/>
        <v>1</v>
      </c>
      <c r="K16" s="289">
        <f t="shared" si="2"/>
        <v>8202</v>
      </c>
      <c r="L16" s="148">
        <f t="shared" si="3"/>
        <v>23580</v>
      </c>
    </row>
    <row r="17" spans="1:12" s="3" customFormat="1" ht="26.1" customHeight="1" x14ac:dyDescent="0.2">
      <c r="A17" s="12"/>
      <c r="B17" s="105">
        <f t="shared" si="4"/>
        <v>1.6000000000000005</v>
      </c>
      <c r="C17" s="106" t="s">
        <v>53</v>
      </c>
      <c r="D17" s="7" t="s">
        <v>1</v>
      </c>
      <c r="E17" s="19">
        <v>3</v>
      </c>
      <c r="F17" s="147">
        <v>18453</v>
      </c>
      <c r="G17" s="212">
        <v>8202</v>
      </c>
      <c r="H17" s="231">
        <v>6</v>
      </c>
      <c r="I17" s="212">
        <f t="shared" si="0"/>
        <v>110718</v>
      </c>
      <c r="J17" s="231">
        <f t="shared" si="1"/>
        <v>6</v>
      </c>
      <c r="K17" s="289">
        <f t="shared" si="2"/>
        <v>49212</v>
      </c>
      <c r="L17" s="148">
        <f t="shared" si="3"/>
        <v>159930</v>
      </c>
    </row>
    <row r="18" spans="1:12" s="3" customFormat="1" ht="26.1" customHeight="1" thickBot="1" x14ac:dyDescent="0.25">
      <c r="A18" s="108"/>
      <c r="B18" s="109">
        <f t="shared" si="4"/>
        <v>1.7000000000000006</v>
      </c>
      <c r="C18" s="110" t="s">
        <v>54</v>
      </c>
      <c r="D18" s="111" t="s">
        <v>3</v>
      </c>
      <c r="E18" s="112">
        <v>1</v>
      </c>
      <c r="F18" s="297">
        <v>35882</v>
      </c>
      <c r="G18" s="267">
        <v>15378</v>
      </c>
      <c r="H18" s="265">
        <v>1</v>
      </c>
      <c r="I18" s="267">
        <f t="shared" si="0"/>
        <v>35882</v>
      </c>
      <c r="J18" s="265">
        <f t="shared" si="1"/>
        <v>1</v>
      </c>
      <c r="K18" s="298">
        <f t="shared" si="2"/>
        <v>15378</v>
      </c>
      <c r="L18" s="268">
        <f t="shared" si="3"/>
        <v>51260</v>
      </c>
    </row>
    <row r="19" spans="1:12" s="2" customFormat="1" ht="89.25" x14ac:dyDescent="0.2">
      <c r="A19" s="113">
        <f>A11+1</f>
        <v>2</v>
      </c>
      <c r="B19" s="114"/>
      <c r="C19" s="115" t="s">
        <v>56</v>
      </c>
      <c r="D19" s="116"/>
      <c r="E19" s="117"/>
      <c r="F19" s="118"/>
      <c r="G19" s="213"/>
      <c r="H19" s="299"/>
      <c r="I19" s="213"/>
      <c r="J19" s="299"/>
      <c r="K19" s="213"/>
      <c r="L19" s="119"/>
    </row>
    <row r="20" spans="1:12" s="3" customFormat="1" ht="26.1" customHeight="1" x14ac:dyDescent="0.2">
      <c r="A20" s="42"/>
      <c r="B20" s="35">
        <f>A19+0.1</f>
        <v>2.1</v>
      </c>
      <c r="C20" s="48" t="s">
        <v>64</v>
      </c>
      <c r="D20" s="7" t="s">
        <v>20</v>
      </c>
      <c r="E20" s="19">
        <v>30</v>
      </c>
      <c r="F20" s="147">
        <v>4685</v>
      </c>
      <c r="G20" s="212">
        <v>923</v>
      </c>
      <c r="H20" s="233">
        <v>28.962</v>
      </c>
      <c r="I20" s="212">
        <f t="shared" ref="I20:I27" si="5">H20*F20</f>
        <v>135686.97</v>
      </c>
      <c r="J20" s="231">
        <f t="shared" ref="J20:J27" si="6">H20</f>
        <v>28.962</v>
      </c>
      <c r="K20" s="289">
        <f t="shared" ref="K20:K27" si="7">J20*G20</f>
        <v>26731.925999999999</v>
      </c>
      <c r="L20" s="148">
        <f t="shared" ref="L20:L27" si="8">K20+I20</f>
        <v>162418.89600000001</v>
      </c>
    </row>
    <row r="21" spans="1:12" s="3" customFormat="1" ht="26.1" customHeight="1" x14ac:dyDescent="0.2">
      <c r="A21" s="42"/>
      <c r="B21" s="35">
        <f>B20+0.1</f>
        <v>2.2000000000000002</v>
      </c>
      <c r="C21" s="49" t="s">
        <v>65</v>
      </c>
      <c r="D21" s="44" t="s">
        <v>20</v>
      </c>
      <c r="E21" s="20">
        <v>42</v>
      </c>
      <c r="F21" s="147">
        <v>4798</v>
      </c>
      <c r="G21" s="212">
        <v>974</v>
      </c>
      <c r="H21" s="233">
        <v>0</v>
      </c>
      <c r="I21" s="212">
        <f t="shared" si="5"/>
        <v>0</v>
      </c>
      <c r="J21" s="231">
        <f t="shared" si="6"/>
        <v>0</v>
      </c>
      <c r="K21" s="289">
        <f t="shared" si="7"/>
        <v>0</v>
      </c>
      <c r="L21" s="148">
        <f t="shared" si="8"/>
        <v>0</v>
      </c>
    </row>
    <row r="22" spans="1:12" s="3" customFormat="1" ht="26.1" customHeight="1" x14ac:dyDescent="0.2">
      <c r="A22" s="42"/>
      <c r="B22" s="35">
        <f>B21+0.1</f>
        <v>2.3000000000000003</v>
      </c>
      <c r="C22" s="49" t="s">
        <v>66</v>
      </c>
      <c r="D22" s="7" t="s">
        <v>20</v>
      </c>
      <c r="E22" s="20">
        <v>10</v>
      </c>
      <c r="F22" s="147">
        <v>5490</v>
      </c>
      <c r="G22" s="212">
        <v>1025</v>
      </c>
      <c r="H22" s="233">
        <v>45.471000000000004</v>
      </c>
      <c r="I22" s="212">
        <f t="shared" si="5"/>
        <v>249635.79</v>
      </c>
      <c r="J22" s="231">
        <f t="shared" si="6"/>
        <v>45.471000000000004</v>
      </c>
      <c r="K22" s="289">
        <f t="shared" si="7"/>
        <v>46607.775000000001</v>
      </c>
      <c r="L22" s="148">
        <f t="shared" si="8"/>
        <v>296243.565</v>
      </c>
    </row>
    <row r="23" spans="1:12" s="3" customFormat="1" ht="26.1" customHeight="1" x14ac:dyDescent="0.2">
      <c r="A23" s="42"/>
      <c r="B23" s="35">
        <f>B22+0.1</f>
        <v>2.4000000000000004</v>
      </c>
      <c r="C23" s="48" t="s">
        <v>63</v>
      </c>
      <c r="D23" s="7" t="s">
        <v>20</v>
      </c>
      <c r="E23" s="19">
        <v>125</v>
      </c>
      <c r="F23" s="147">
        <v>7094</v>
      </c>
      <c r="G23" s="212">
        <v>1051</v>
      </c>
      <c r="H23" s="233">
        <v>196.29</v>
      </c>
      <c r="I23" s="212">
        <f t="shared" si="5"/>
        <v>1392481.26</v>
      </c>
      <c r="J23" s="231">
        <f t="shared" si="6"/>
        <v>196.29</v>
      </c>
      <c r="K23" s="289">
        <f t="shared" si="7"/>
        <v>206300.78999999998</v>
      </c>
      <c r="L23" s="148">
        <f t="shared" si="8"/>
        <v>1598782.05</v>
      </c>
    </row>
    <row r="24" spans="1:12" s="3" customFormat="1" ht="26.1" customHeight="1" x14ac:dyDescent="0.2">
      <c r="A24" s="42"/>
      <c r="B24" s="35">
        <f t="shared" ref="B24:B26" si="9">B23+0.1</f>
        <v>2.5000000000000004</v>
      </c>
      <c r="C24" s="49" t="s">
        <v>67</v>
      </c>
      <c r="D24" s="7" t="s">
        <v>20</v>
      </c>
      <c r="E24" s="20">
        <v>90</v>
      </c>
      <c r="F24" s="147">
        <v>4798</v>
      </c>
      <c r="G24" s="212">
        <v>974</v>
      </c>
      <c r="H24" s="233">
        <v>28.234999999999999</v>
      </c>
      <c r="I24" s="212">
        <f t="shared" si="5"/>
        <v>135471.53</v>
      </c>
      <c r="J24" s="231">
        <f t="shared" si="6"/>
        <v>28.234999999999999</v>
      </c>
      <c r="K24" s="289">
        <f t="shared" si="7"/>
        <v>27500.89</v>
      </c>
      <c r="L24" s="148">
        <f t="shared" si="8"/>
        <v>162972.41999999998</v>
      </c>
    </row>
    <row r="25" spans="1:12" s="3" customFormat="1" ht="26.1" customHeight="1" x14ac:dyDescent="0.2">
      <c r="A25" s="42"/>
      <c r="B25" s="35">
        <f t="shared" si="9"/>
        <v>2.6000000000000005</v>
      </c>
      <c r="C25" s="49" t="s">
        <v>68</v>
      </c>
      <c r="D25" s="7" t="s">
        <v>20</v>
      </c>
      <c r="E25" s="20">
        <v>65</v>
      </c>
      <c r="F25" s="147">
        <v>5490</v>
      </c>
      <c r="G25" s="212">
        <v>1025</v>
      </c>
      <c r="H25" s="233">
        <v>162.46199999999999</v>
      </c>
      <c r="I25" s="212">
        <f t="shared" si="5"/>
        <v>891916.37999999989</v>
      </c>
      <c r="J25" s="231">
        <f t="shared" si="6"/>
        <v>162.46199999999999</v>
      </c>
      <c r="K25" s="289">
        <f t="shared" si="7"/>
        <v>166523.54999999999</v>
      </c>
      <c r="L25" s="148">
        <f t="shared" si="8"/>
        <v>1058439.93</v>
      </c>
    </row>
    <row r="26" spans="1:12" s="3" customFormat="1" ht="26.1" customHeight="1" x14ac:dyDescent="0.2">
      <c r="A26" s="42"/>
      <c r="B26" s="35">
        <f t="shared" si="9"/>
        <v>2.7000000000000006</v>
      </c>
      <c r="C26" s="49" t="s">
        <v>69</v>
      </c>
      <c r="D26" s="44" t="s">
        <v>20</v>
      </c>
      <c r="E26" s="20">
        <v>20</v>
      </c>
      <c r="F26" s="147">
        <v>11513</v>
      </c>
      <c r="G26" s="212">
        <v>2307</v>
      </c>
      <c r="H26" s="233">
        <v>47.978999999999999</v>
      </c>
      <c r="I26" s="212">
        <f t="shared" si="5"/>
        <v>552382.22699999996</v>
      </c>
      <c r="J26" s="231">
        <f t="shared" si="6"/>
        <v>47.978999999999999</v>
      </c>
      <c r="K26" s="289">
        <f t="shared" si="7"/>
        <v>110687.553</v>
      </c>
      <c r="L26" s="148">
        <f t="shared" si="8"/>
        <v>663069.77999999991</v>
      </c>
    </row>
    <row r="27" spans="1:12" s="3" customFormat="1" ht="77.25" thickBot="1" x14ac:dyDescent="0.25">
      <c r="A27" s="120">
        <f>A19+1</f>
        <v>3</v>
      </c>
      <c r="B27" s="121"/>
      <c r="C27" s="122" t="s">
        <v>13</v>
      </c>
      <c r="D27" s="123" t="s">
        <v>23</v>
      </c>
      <c r="E27" s="124">
        <v>10</v>
      </c>
      <c r="F27" s="300">
        <v>6766</v>
      </c>
      <c r="G27" s="276">
        <v>677</v>
      </c>
      <c r="H27" s="301">
        <v>5.48</v>
      </c>
      <c r="I27" s="276">
        <f t="shared" si="5"/>
        <v>37077.68</v>
      </c>
      <c r="J27" s="301">
        <f t="shared" si="6"/>
        <v>5.48</v>
      </c>
      <c r="K27" s="337">
        <f t="shared" si="7"/>
        <v>3709.9600000000005</v>
      </c>
      <c r="L27" s="277">
        <f t="shared" si="8"/>
        <v>40787.64</v>
      </c>
    </row>
    <row r="28" spans="1:12" s="3" customFormat="1" ht="76.5" x14ac:dyDescent="0.2">
      <c r="A28" s="113">
        <f>A27+1</f>
        <v>4</v>
      </c>
      <c r="B28" s="125"/>
      <c r="C28" s="126" t="s">
        <v>32</v>
      </c>
      <c r="D28" s="127"/>
      <c r="E28" s="128"/>
      <c r="F28" s="129"/>
      <c r="G28" s="154"/>
      <c r="H28" s="215"/>
      <c r="I28" s="302"/>
      <c r="J28" s="215"/>
      <c r="K28" s="302"/>
      <c r="L28" s="130"/>
    </row>
    <row r="29" spans="1:12" s="3" customFormat="1" ht="24" customHeight="1" x14ac:dyDescent="0.2">
      <c r="A29" s="36"/>
      <c r="B29" s="35">
        <f>A28+0.1</f>
        <v>4.0999999999999996</v>
      </c>
      <c r="C29" s="31" t="s">
        <v>22</v>
      </c>
      <c r="D29" s="7" t="s">
        <v>20</v>
      </c>
      <c r="E29" s="19">
        <v>165</v>
      </c>
      <c r="F29" s="147">
        <v>1487</v>
      </c>
      <c r="G29" s="153">
        <v>359</v>
      </c>
      <c r="H29" s="220">
        <v>111.14</v>
      </c>
      <c r="I29" s="231">
        <f t="shared" ref="I29:I34" si="10">H29*F29</f>
        <v>165265.18</v>
      </c>
      <c r="J29" s="212">
        <f t="shared" ref="J29:J34" si="11">H29</f>
        <v>111.14</v>
      </c>
      <c r="K29" s="231">
        <f t="shared" ref="K29:K34" si="12">J29*G29</f>
        <v>39899.26</v>
      </c>
      <c r="L29" s="148">
        <f t="shared" ref="L29:L34" si="13">K29+I29</f>
        <v>205164.44</v>
      </c>
    </row>
    <row r="30" spans="1:12" s="3" customFormat="1" ht="24" customHeight="1" x14ac:dyDescent="0.2">
      <c r="A30" s="36"/>
      <c r="B30" s="35">
        <f>B29+0.1</f>
        <v>4.1999999999999993</v>
      </c>
      <c r="C30" s="31" t="s">
        <v>19</v>
      </c>
      <c r="D30" s="7" t="s">
        <v>20</v>
      </c>
      <c r="E30" s="19">
        <v>25</v>
      </c>
      <c r="F30" s="147">
        <v>2025</v>
      </c>
      <c r="G30" s="153">
        <v>359</v>
      </c>
      <c r="H30" s="220">
        <v>36.409999999999997</v>
      </c>
      <c r="I30" s="231">
        <f t="shared" si="10"/>
        <v>73730.25</v>
      </c>
      <c r="J30" s="212">
        <f t="shared" si="11"/>
        <v>36.409999999999997</v>
      </c>
      <c r="K30" s="231">
        <f t="shared" si="12"/>
        <v>13071.189999999999</v>
      </c>
      <c r="L30" s="148">
        <f t="shared" si="13"/>
        <v>86801.44</v>
      </c>
    </row>
    <row r="31" spans="1:12" s="3" customFormat="1" ht="24" customHeight="1" x14ac:dyDescent="0.2">
      <c r="A31" s="36"/>
      <c r="B31" s="35">
        <f>B30+0.1</f>
        <v>4.2999999999999989</v>
      </c>
      <c r="C31" s="100" t="s">
        <v>21</v>
      </c>
      <c r="D31" s="44" t="s">
        <v>20</v>
      </c>
      <c r="E31" s="20">
        <v>5</v>
      </c>
      <c r="F31" s="147">
        <v>2819</v>
      </c>
      <c r="G31" s="153">
        <v>410</v>
      </c>
      <c r="H31" s="220"/>
      <c r="I31" s="231">
        <f t="shared" si="10"/>
        <v>0</v>
      </c>
      <c r="J31" s="212">
        <f t="shared" si="11"/>
        <v>0</v>
      </c>
      <c r="K31" s="231">
        <f t="shared" si="12"/>
        <v>0</v>
      </c>
      <c r="L31" s="148">
        <f t="shared" si="13"/>
        <v>0</v>
      </c>
    </row>
    <row r="32" spans="1:12" s="3" customFormat="1" ht="24" customHeight="1" x14ac:dyDescent="0.2">
      <c r="A32" s="36"/>
      <c r="B32" s="35">
        <f>B31+0.1</f>
        <v>4.3999999999999986</v>
      </c>
      <c r="C32" s="100" t="s">
        <v>57</v>
      </c>
      <c r="D32" s="44" t="s">
        <v>20</v>
      </c>
      <c r="E32" s="20">
        <v>10</v>
      </c>
      <c r="F32" s="147">
        <v>3383</v>
      </c>
      <c r="G32" s="153">
        <v>461</v>
      </c>
      <c r="H32" s="220"/>
      <c r="I32" s="231">
        <f t="shared" si="10"/>
        <v>0</v>
      </c>
      <c r="J32" s="212">
        <f t="shared" si="11"/>
        <v>0</v>
      </c>
      <c r="K32" s="231">
        <f t="shared" si="12"/>
        <v>0</v>
      </c>
      <c r="L32" s="148">
        <f t="shared" si="13"/>
        <v>0</v>
      </c>
    </row>
    <row r="33" spans="1:12" s="85" customFormat="1" ht="51" x14ac:dyDescent="0.2">
      <c r="A33" s="83">
        <f>A28+1</f>
        <v>5</v>
      </c>
      <c r="B33" s="84"/>
      <c r="C33" s="101" t="s">
        <v>40</v>
      </c>
      <c r="D33" s="102"/>
      <c r="E33" s="103"/>
      <c r="F33" s="104"/>
      <c r="G33" s="155"/>
      <c r="H33" s="216"/>
      <c r="I33" s="231">
        <f t="shared" si="10"/>
        <v>0</v>
      </c>
      <c r="J33" s="212">
        <f t="shared" si="11"/>
        <v>0</v>
      </c>
      <c r="K33" s="231">
        <f t="shared" si="12"/>
        <v>0</v>
      </c>
      <c r="L33" s="148">
        <f t="shared" si="13"/>
        <v>0</v>
      </c>
    </row>
    <row r="34" spans="1:12" s="86" customFormat="1" ht="17.100000000000001" customHeight="1" x14ac:dyDescent="0.2">
      <c r="A34" s="91"/>
      <c r="B34" s="92">
        <f>A33+0.1</f>
        <v>5.0999999999999996</v>
      </c>
      <c r="C34" s="94" t="s">
        <v>42</v>
      </c>
      <c r="D34" s="95" t="str">
        <f>IF(C34="","",IF(E34="","",IF(E34&gt;1,"Nos.","No.")))</f>
        <v>Nos.</v>
      </c>
      <c r="E34" s="96">
        <v>2</v>
      </c>
      <c r="F34" s="147">
        <v>98418</v>
      </c>
      <c r="G34" s="153">
        <v>3076</v>
      </c>
      <c r="H34" s="212">
        <v>1</v>
      </c>
      <c r="I34" s="231">
        <f t="shared" si="10"/>
        <v>98418</v>
      </c>
      <c r="J34" s="212">
        <f t="shared" si="11"/>
        <v>1</v>
      </c>
      <c r="K34" s="231">
        <f t="shared" si="12"/>
        <v>3076</v>
      </c>
      <c r="L34" s="148">
        <f t="shared" si="13"/>
        <v>101494</v>
      </c>
    </row>
    <row r="35" spans="1:12" s="3" customFormat="1" ht="76.5" x14ac:dyDescent="0.2">
      <c r="A35" s="14">
        <f>A33+1</f>
        <v>6</v>
      </c>
      <c r="B35" s="35"/>
      <c r="C35" s="97" t="s">
        <v>33</v>
      </c>
      <c r="D35" s="15"/>
      <c r="E35" s="21"/>
      <c r="F35" s="98"/>
      <c r="G35" s="156"/>
      <c r="H35" s="217"/>
      <c r="I35" s="291"/>
      <c r="J35" s="217"/>
      <c r="K35" s="291"/>
      <c r="L35" s="16"/>
    </row>
    <row r="36" spans="1:12" s="3" customFormat="1" ht="21.95" customHeight="1" x14ac:dyDescent="0.2">
      <c r="A36" s="38"/>
      <c r="B36" s="39">
        <f>A35+0.1</f>
        <v>6.1</v>
      </c>
      <c r="C36" s="37" t="s">
        <v>58</v>
      </c>
      <c r="D36" s="4" t="s">
        <v>1</v>
      </c>
      <c r="E36" s="19">
        <v>2</v>
      </c>
      <c r="F36" s="147">
        <v>43058</v>
      </c>
      <c r="G36" s="153">
        <v>3076</v>
      </c>
      <c r="H36" s="212"/>
      <c r="I36" s="231">
        <f>H36*F36</f>
        <v>0</v>
      </c>
      <c r="J36" s="212">
        <f>H36</f>
        <v>0</v>
      </c>
      <c r="K36" s="231">
        <f>J36*G36</f>
        <v>0</v>
      </c>
      <c r="L36" s="148">
        <f>K36+I36</f>
        <v>0</v>
      </c>
    </row>
    <row r="37" spans="1:12" s="3" customFormat="1" ht="24" customHeight="1" x14ac:dyDescent="0.2">
      <c r="A37" s="38"/>
      <c r="B37" s="39">
        <f>B36+0.1</f>
        <v>6.1999999999999993</v>
      </c>
      <c r="C37" s="81" t="s">
        <v>34</v>
      </c>
      <c r="D37" s="82" t="s">
        <v>3</v>
      </c>
      <c r="E37" s="20">
        <v>1</v>
      </c>
      <c r="F37" s="147">
        <v>63562</v>
      </c>
      <c r="G37" s="153">
        <v>3076</v>
      </c>
      <c r="H37" s="212"/>
      <c r="I37" s="231">
        <f>H37*F37</f>
        <v>0</v>
      </c>
      <c r="J37" s="212">
        <f>H37</f>
        <v>0</v>
      </c>
      <c r="K37" s="231">
        <f>J37*G37</f>
        <v>0</v>
      </c>
      <c r="L37" s="148">
        <f>K37+I37</f>
        <v>0</v>
      </c>
    </row>
    <row r="38" spans="1:12" s="3" customFormat="1" ht="24" customHeight="1" thickBot="1" x14ac:dyDescent="0.25">
      <c r="A38" s="131"/>
      <c r="B38" s="132">
        <f>B37+0.1</f>
        <v>6.2999999999999989</v>
      </c>
      <c r="C38" s="133" t="s">
        <v>39</v>
      </c>
      <c r="D38" s="134" t="s">
        <v>3</v>
      </c>
      <c r="E38" s="135">
        <v>1</v>
      </c>
      <c r="F38" s="297">
        <v>74839</v>
      </c>
      <c r="G38" s="303">
        <v>3076</v>
      </c>
      <c r="H38" s="267"/>
      <c r="I38" s="265">
        <f>H38*F38</f>
        <v>0</v>
      </c>
      <c r="J38" s="267">
        <f>H38</f>
        <v>0</v>
      </c>
      <c r="K38" s="265">
        <f>J38*G38</f>
        <v>0</v>
      </c>
      <c r="L38" s="268">
        <f>K38+I38</f>
        <v>0</v>
      </c>
    </row>
    <row r="39" spans="1:12" s="2" customFormat="1" ht="114.75" x14ac:dyDescent="0.2">
      <c r="A39" s="136">
        <f>A35+1</f>
        <v>7</v>
      </c>
      <c r="B39" s="137"/>
      <c r="C39" s="138" t="s">
        <v>45</v>
      </c>
      <c r="D39" s="139" t="s">
        <v>23</v>
      </c>
      <c r="E39" s="140">
        <v>40</v>
      </c>
      <c r="F39" s="304">
        <v>6971</v>
      </c>
      <c r="G39" s="272">
        <v>769</v>
      </c>
      <c r="H39" s="270"/>
      <c r="I39" s="305">
        <f>H39*F39</f>
        <v>0</v>
      </c>
      <c r="J39" s="306">
        <f>H39</f>
        <v>0</v>
      </c>
      <c r="K39" s="307">
        <f>J39*G39</f>
        <v>0</v>
      </c>
      <c r="L39" s="308">
        <f>K39+I39</f>
        <v>0</v>
      </c>
    </row>
    <row r="40" spans="1:12" s="3" customFormat="1" ht="63.75" x14ac:dyDescent="0.2">
      <c r="A40" s="14">
        <f>A39+1</f>
        <v>8</v>
      </c>
      <c r="B40" s="35"/>
      <c r="C40" s="107" t="s">
        <v>10</v>
      </c>
      <c r="D40" s="1"/>
      <c r="E40" s="18"/>
      <c r="F40" s="90"/>
      <c r="G40" s="292"/>
      <c r="H40" s="293"/>
      <c r="I40" s="292"/>
      <c r="J40" s="293"/>
      <c r="K40" s="292"/>
      <c r="L40" s="17"/>
    </row>
    <row r="41" spans="1:12" s="3" customFormat="1" ht="21.95" customHeight="1" x14ac:dyDescent="0.2">
      <c r="A41" s="12"/>
      <c r="B41" s="41">
        <f>A40+0.1</f>
        <v>8.1</v>
      </c>
      <c r="C41" s="37" t="s">
        <v>59</v>
      </c>
      <c r="D41" s="4" t="s">
        <v>1</v>
      </c>
      <c r="E41" s="19">
        <v>2</v>
      </c>
      <c r="F41" s="149">
        <v>5126</v>
      </c>
      <c r="G41" s="214">
        <v>1025</v>
      </c>
      <c r="H41" s="243"/>
      <c r="I41" s="212">
        <f>H41*F41</f>
        <v>0</v>
      </c>
      <c r="J41" s="231">
        <f>H41</f>
        <v>0</v>
      </c>
      <c r="K41" s="289">
        <f>J41*G41</f>
        <v>0</v>
      </c>
      <c r="L41" s="148">
        <f>K41+I41</f>
        <v>0</v>
      </c>
    </row>
    <row r="42" spans="1:12" s="3" customFormat="1" ht="21.95" customHeight="1" x14ac:dyDescent="0.2">
      <c r="A42" s="12"/>
      <c r="B42" s="41">
        <f>B41+0.1</f>
        <v>8.1999999999999993</v>
      </c>
      <c r="C42" s="37" t="s">
        <v>30</v>
      </c>
      <c r="D42" s="4" t="s">
        <v>1</v>
      </c>
      <c r="E42" s="19">
        <v>2</v>
      </c>
      <c r="F42" s="147">
        <v>5126</v>
      </c>
      <c r="G42" s="214">
        <v>1025</v>
      </c>
      <c r="H42" s="243"/>
      <c r="I42" s="212">
        <f>H42*F42</f>
        <v>0</v>
      </c>
      <c r="J42" s="231">
        <f>H42</f>
        <v>0</v>
      </c>
      <c r="K42" s="289">
        <f>J42*G42</f>
        <v>0</v>
      </c>
      <c r="L42" s="148">
        <f>K42+I42</f>
        <v>0</v>
      </c>
    </row>
    <row r="43" spans="1:12" s="3" customFormat="1" ht="21.95" customHeight="1" x14ac:dyDescent="0.2">
      <c r="A43" s="12"/>
      <c r="B43" s="41">
        <f>B42+0.1</f>
        <v>8.2999999999999989</v>
      </c>
      <c r="C43" s="81" t="s">
        <v>60</v>
      </c>
      <c r="D43" s="82" t="s">
        <v>3</v>
      </c>
      <c r="E43" s="20">
        <v>1</v>
      </c>
      <c r="F43" s="147">
        <v>9739</v>
      </c>
      <c r="G43" s="212">
        <v>2050</v>
      </c>
      <c r="H43" s="231"/>
      <c r="I43" s="212">
        <f>H43*F43</f>
        <v>0</v>
      </c>
      <c r="J43" s="231">
        <f>H43</f>
        <v>0</v>
      </c>
      <c r="K43" s="289">
        <f>J43*G43</f>
        <v>0</v>
      </c>
      <c r="L43" s="148">
        <f>K43+I43</f>
        <v>0</v>
      </c>
    </row>
    <row r="44" spans="1:12" s="2" customFormat="1" ht="76.5" x14ac:dyDescent="0.2">
      <c r="A44" s="87">
        <f>A40+1</f>
        <v>9</v>
      </c>
      <c r="B44" s="88"/>
      <c r="C44" s="89" t="s">
        <v>35</v>
      </c>
      <c r="D44" s="1"/>
      <c r="E44" s="18"/>
      <c r="F44" s="90"/>
      <c r="G44" s="292"/>
      <c r="H44" s="293"/>
      <c r="I44" s="292"/>
      <c r="J44" s="293"/>
      <c r="K44" s="292"/>
      <c r="L44" s="17"/>
    </row>
    <row r="45" spans="1:12" s="3" customFormat="1" ht="21.95" customHeight="1" x14ac:dyDescent="0.2">
      <c r="A45" s="12"/>
      <c r="B45" s="41">
        <f>A44+0.1</f>
        <v>9.1</v>
      </c>
      <c r="C45" s="60" t="s">
        <v>31</v>
      </c>
      <c r="D45" s="61"/>
      <c r="E45" s="62"/>
      <c r="F45" s="90"/>
      <c r="G45" s="292"/>
      <c r="H45" s="293"/>
      <c r="I45" s="292"/>
      <c r="J45" s="293"/>
      <c r="K45" s="292"/>
      <c r="L45" s="17"/>
    </row>
    <row r="46" spans="1:12" s="3" customFormat="1" ht="21.95" customHeight="1" x14ac:dyDescent="0.2">
      <c r="A46" s="12"/>
      <c r="B46" s="41" t="s">
        <v>25</v>
      </c>
      <c r="C46" s="37" t="s">
        <v>41</v>
      </c>
      <c r="D46" s="4" t="s">
        <v>3</v>
      </c>
      <c r="E46" s="19">
        <v>1</v>
      </c>
      <c r="F46" s="149">
        <v>13327</v>
      </c>
      <c r="G46" s="214">
        <v>2050</v>
      </c>
      <c r="H46" s="243"/>
      <c r="I46" s="212">
        <f>H46*F46</f>
        <v>0</v>
      </c>
      <c r="J46" s="231">
        <f>H46</f>
        <v>0</v>
      </c>
      <c r="K46" s="289">
        <f>J46*G46</f>
        <v>0</v>
      </c>
      <c r="L46" s="148">
        <f>K46+I46</f>
        <v>0</v>
      </c>
    </row>
    <row r="47" spans="1:12" s="3" customFormat="1" ht="21.95" customHeight="1" x14ac:dyDescent="0.2">
      <c r="A47" s="12"/>
      <c r="B47" s="41">
        <f>B45+0.1</f>
        <v>9.1999999999999993</v>
      </c>
      <c r="C47" s="64" t="s">
        <v>26</v>
      </c>
      <c r="D47" s="65"/>
      <c r="E47" s="66"/>
      <c r="F47" s="151"/>
      <c r="G47" s="218"/>
      <c r="H47" s="294"/>
      <c r="I47" s="218"/>
      <c r="J47" s="294"/>
      <c r="K47" s="218"/>
      <c r="L47" s="16"/>
    </row>
    <row r="48" spans="1:12" s="3" customFormat="1" ht="21.95" customHeight="1" thickBot="1" x14ac:dyDescent="0.25">
      <c r="A48" s="108"/>
      <c r="B48" s="141" t="s">
        <v>25</v>
      </c>
      <c r="C48" s="133" t="s">
        <v>27</v>
      </c>
      <c r="D48" s="134" t="s">
        <v>1</v>
      </c>
      <c r="E48" s="135">
        <v>10</v>
      </c>
      <c r="F48" s="300">
        <v>3076</v>
      </c>
      <c r="G48" s="276">
        <v>1025</v>
      </c>
      <c r="H48" s="310"/>
      <c r="I48" s="267">
        <f>H48*F48</f>
        <v>0</v>
      </c>
      <c r="J48" s="250">
        <f>H48</f>
        <v>0</v>
      </c>
      <c r="K48" s="298">
        <f>J48*G48</f>
        <v>0</v>
      </c>
      <c r="L48" s="268">
        <f>K48+I48</f>
        <v>0</v>
      </c>
    </row>
    <row r="49" spans="1:12" s="2" customFormat="1" ht="51" x14ac:dyDescent="0.2">
      <c r="A49" s="142">
        <f>A44+1</f>
        <v>10</v>
      </c>
      <c r="B49" s="137"/>
      <c r="C49" s="126" t="s">
        <v>36</v>
      </c>
      <c r="D49" s="143"/>
      <c r="E49" s="144"/>
      <c r="F49" s="145"/>
      <c r="G49" s="219"/>
      <c r="H49" s="311"/>
      <c r="I49" s="219"/>
      <c r="J49" s="311"/>
      <c r="K49" s="219"/>
      <c r="L49" s="152"/>
    </row>
    <row r="50" spans="1:12" s="3" customFormat="1" ht="26.1" customHeight="1" x14ac:dyDescent="0.2">
      <c r="A50" s="12"/>
      <c r="B50" s="41">
        <f>A49+0.1</f>
        <v>10.1</v>
      </c>
      <c r="C50" s="37" t="s">
        <v>62</v>
      </c>
      <c r="D50" s="4" t="s">
        <v>3</v>
      </c>
      <c r="E50" s="19">
        <v>1</v>
      </c>
      <c r="F50" s="149">
        <v>3076</v>
      </c>
      <c r="G50" s="214">
        <v>1025</v>
      </c>
      <c r="H50" s="243"/>
      <c r="I50" s="214">
        <f>H50*F50</f>
        <v>0</v>
      </c>
      <c r="J50" s="243">
        <f>H50</f>
        <v>0</v>
      </c>
      <c r="K50" s="309">
        <f>J50*G50</f>
        <v>0</v>
      </c>
      <c r="L50" s="150">
        <f>K50+I50</f>
        <v>0</v>
      </c>
    </row>
    <row r="51" spans="1:12" s="3" customFormat="1" ht="26.1" customHeight="1" x14ac:dyDescent="0.2">
      <c r="A51" s="12"/>
      <c r="B51" s="41">
        <f>B50+0.1</f>
        <v>10.199999999999999</v>
      </c>
      <c r="C51" s="37" t="s">
        <v>61</v>
      </c>
      <c r="D51" s="4" t="s">
        <v>3</v>
      </c>
      <c r="E51" s="19">
        <v>1</v>
      </c>
      <c r="F51" s="149">
        <v>3281</v>
      </c>
      <c r="G51" s="214">
        <v>1025</v>
      </c>
      <c r="H51" s="243"/>
      <c r="I51" s="214">
        <f>H51*F51</f>
        <v>0</v>
      </c>
      <c r="J51" s="243">
        <f>H51</f>
        <v>0</v>
      </c>
      <c r="K51" s="309">
        <f>J51*G51</f>
        <v>0</v>
      </c>
      <c r="L51" s="150">
        <f>K51+I51</f>
        <v>0</v>
      </c>
    </row>
    <row r="52" spans="1:12" s="2" customFormat="1" ht="76.5" x14ac:dyDescent="0.2">
      <c r="A52" s="14">
        <f>A49+1</f>
        <v>11</v>
      </c>
      <c r="B52" s="63"/>
      <c r="C52" s="73" t="s">
        <v>38</v>
      </c>
      <c r="D52" s="74" t="s">
        <v>2</v>
      </c>
      <c r="E52" s="50">
        <v>1</v>
      </c>
      <c r="F52" s="149">
        <v>46134</v>
      </c>
      <c r="G52" s="214">
        <v>15378</v>
      </c>
      <c r="H52" s="243">
        <v>1</v>
      </c>
      <c r="I52" s="214">
        <f>H52*F52</f>
        <v>46134</v>
      </c>
      <c r="J52" s="243">
        <f>H52</f>
        <v>1</v>
      </c>
      <c r="K52" s="309">
        <f>J52*G52</f>
        <v>15378</v>
      </c>
      <c r="L52" s="150">
        <f>K52+I52</f>
        <v>61512</v>
      </c>
    </row>
    <row r="53" spans="1:12" s="3" customFormat="1" ht="76.5" x14ac:dyDescent="0.2">
      <c r="A53" s="14">
        <f>A52+1</f>
        <v>12</v>
      </c>
      <c r="B53" s="88"/>
      <c r="C53" s="93" t="s">
        <v>15</v>
      </c>
      <c r="D53" s="74" t="s">
        <v>0</v>
      </c>
      <c r="E53" s="50">
        <v>1</v>
      </c>
      <c r="F53" s="149">
        <v>92267</v>
      </c>
      <c r="G53" s="214">
        <v>71763</v>
      </c>
      <c r="H53" s="243">
        <v>1</v>
      </c>
      <c r="I53" s="214">
        <f>H53*F53</f>
        <v>92267</v>
      </c>
      <c r="J53" s="243">
        <f>H53</f>
        <v>1</v>
      </c>
      <c r="K53" s="309">
        <f>J53*G53</f>
        <v>71763</v>
      </c>
      <c r="L53" s="150">
        <f>K53+I53</f>
        <v>164030</v>
      </c>
    </row>
    <row r="54" spans="1:12" s="3" customFormat="1" ht="77.25" thickBot="1" x14ac:dyDescent="0.25">
      <c r="A54" s="14">
        <f>A53+1</f>
        <v>13</v>
      </c>
      <c r="B54" s="88"/>
      <c r="C54" s="312" t="s">
        <v>37</v>
      </c>
      <c r="D54" s="313" t="s">
        <v>0</v>
      </c>
      <c r="E54" s="21">
        <v>1</v>
      </c>
      <c r="F54" s="314">
        <v>20504</v>
      </c>
      <c r="G54" s="255">
        <v>20504</v>
      </c>
      <c r="H54" s="310">
        <v>1</v>
      </c>
      <c r="I54" s="255">
        <f>H54*F54</f>
        <v>20504</v>
      </c>
      <c r="J54" s="310">
        <f>H54</f>
        <v>1</v>
      </c>
      <c r="K54" s="315">
        <f>J54*G54</f>
        <v>20504</v>
      </c>
      <c r="L54" s="316">
        <f>K54+I54</f>
        <v>41008</v>
      </c>
    </row>
    <row r="55" spans="1:12" s="3" customFormat="1" ht="29.25" customHeight="1" thickBot="1" x14ac:dyDescent="0.25">
      <c r="A55" s="317"/>
      <c r="B55" s="318"/>
      <c r="C55" s="319" t="s">
        <v>24</v>
      </c>
      <c r="D55" s="320"/>
      <c r="E55" s="321"/>
      <c r="F55" s="322"/>
      <c r="G55" s="322"/>
      <c r="H55" s="323"/>
      <c r="I55" s="324">
        <f>SUM(I11:I54)</f>
        <v>4187248.267</v>
      </c>
      <c r="J55" s="323"/>
      <c r="K55" s="324">
        <f>SUM(K11:K54)</f>
        <v>890159.89399999985</v>
      </c>
      <c r="L55" s="324">
        <f>SUM(L11:L54)</f>
        <v>5077408.1610000003</v>
      </c>
    </row>
    <row r="56" spans="1:12" s="3" customFormat="1" ht="6.75" customHeight="1" x14ac:dyDescent="0.2">
      <c r="A56" s="75"/>
      <c r="B56" s="76"/>
      <c r="C56" s="77"/>
      <c r="D56" s="78"/>
      <c r="E56" s="79"/>
      <c r="F56" s="80"/>
      <c r="G56" s="80"/>
      <c r="H56" s="80"/>
      <c r="I56" s="80"/>
      <c r="J56" s="80"/>
      <c r="K56" s="80"/>
      <c r="L56" s="80"/>
    </row>
    <row r="57" spans="1:12" s="3" customFormat="1" ht="20.100000000000001" hidden="1" customHeight="1" x14ac:dyDescent="0.2">
      <c r="A57" s="67"/>
      <c r="B57" s="68"/>
      <c r="C57" s="69" t="s">
        <v>29</v>
      </c>
      <c r="D57" s="70"/>
      <c r="F57" s="71"/>
      <c r="G57" s="71"/>
      <c r="H57" s="71"/>
      <c r="I57" s="71"/>
      <c r="J57" s="71"/>
      <c r="K57" s="71"/>
      <c r="L57" s="71"/>
    </row>
    <row r="58" spans="1:12" s="3" customFormat="1" ht="12.75" hidden="1" customHeight="1" x14ac:dyDescent="0.2">
      <c r="A58" s="67"/>
      <c r="B58" s="68"/>
      <c r="C58" s="69" t="s">
        <v>28</v>
      </c>
      <c r="D58" s="70"/>
      <c r="F58" s="71"/>
      <c r="G58" s="71"/>
      <c r="H58" s="71"/>
      <c r="I58" s="71"/>
      <c r="J58" s="71"/>
      <c r="K58" s="71"/>
      <c r="L58" s="71">
        <f>L55+L57</f>
        <v>5077408.1610000003</v>
      </c>
    </row>
    <row r="59" spans="1:12" s="3" customFormat="1" ht="12.75" hidden="1" customHeight="1" x14ac:dyDescent="0.2">
      <c r="A59" s="67"/>
      <c r="B59" s="68"/>
      <c r="C59" s="72"/>
      <c r="D59" s="70"/>
      <c r="F59" s="71"/>
      <c r="G59" s="71"/>
      <c r="H59" s="71"/>
      <c r="I59" s="71"/>
      <c r="J59" s="71"/>
      <c r="K59" s="71"/>
      <c r="L59" s="71"/>
    </row>
    <row r="60" spans="1:12" s="2" customFormat="1" ht="12.75" x14ac:dyDescent="0.2">
      <c r="A60" s="146" t="s">
        <v>5</v>
      </c>
      <c r="B60" s="47"/>
      <c r="D60" s="53"/>
      <c r="E60" s="54"/>
      <c r="F60" s="55"/>
      <c r="G60" s="55"/>
      <c r="H60" s="55"/>
      <c r="I60" s="55"/>
      <c r="J60" s="55"/>
      <c r="K60" s="55"/>
      <c r="L60" s="55"/>
    </row>
    <row r="61" spans="1:12" s="51" customFormat="1" ht="21" customHeight="1" x14ac:dyDescent="0.2">
      <c r="A61" s="52" t="s">
        <v>6</v>
      </c>
      <c r="B61" s="328" t="s">
        <v>16</v>
      </c>
      <c r="C61" s="329"/>
      <c r="D61" s="329"/>
      <c r="E61" s="329"/>
      <c r="F61" s="329"/>
      <c r="G61" s="329"/>
      <c r="H61" s="329"/>
      <c r="I61" s="329"/>
      <c r="J61" s="329"/>
      <c r="K61" s="329"/>
      <c r="L61" s="329"/>
    </row>
    <row r="62" spans="1:12" s="51" customFormat="1" ht="30.75" customHeight="1" x14ac:dyDescent="0.2">
      <c r="A62" s="52" t="s">
        <v>7</v>
      </c>
      <c r="B62" s="328" t="s">
        <v>8</v>
      </c>
      <c r="C62" s="329"/>
      <c r="D62" s="329"/>
      <c r="E62" s="329"/>
      <c r="F62" s="329"/>
      <c r="G62" s="329"/>
      <c r="H62" s="329"/>
      <c r="I62" s="329"/>
      <c r="J62" s="329"/>
      <c r="K62" s="329"/>
      <c r="L62" s="329"/>
    </row>
    <row r="63" spans="1:12" s="51" customFormat="1" ht="33.75" customHeight="1" x14ac:dyDescent="0.2">
      <c r="A63" s="52" t="s">
        <v>9</v>
      </c>
      <c r="B63" s="328" t="s">
        <v>11</v>
      </c>
      <c r="C63" s="328"/>
      <c r="D63" s="328"/>
      <c r="E63" s="328"/>
      <c r="F63" s="328"/>
      <c r="G63" s="328"/>
      <c r="H63" s="328"/>
      <c r="I63" s="328"/>
      <c r="J63" s="328"/>
      <c r="K63" s="328"/>
      <c r="L63" s="328"/>
    </row>
    <row r="64" spans="1:12" s="51" customFormat="1" ht="33.75" customHeight="1" x14ac:dyDescent="0.2">
      <c r="A64" s="52" t="s">
        <v>14</v>
      </c>
      <c r="B64" s="328" t="s">
        <v>12</v>
      </c>
      <c r="C64" s="328"/>
      <c r="D64" s="328"/>
      <c r="E64" s="328"/>
      <c r="F64" s="328"/>
      <c r="G64" s="328"/>
      <c r="H64" s="328"/>
      <c r="I64" s="328"/>
      <c r="J64" s="328"/>
      <c r="K64" s="328"/>
      <c r="L64" s="328"/>
    </row>
  </sheetData>
  <mergeCells count="6">
    <mergeCell ref="B62:L62"/>
    <mergeCell ref="B63:L63"/>
    <mergeCell ref="B64:L64"/>
    <mergeCell ref="B61:L61"/>
    <mergeCell ref="H7:L7"/>
    <mergeCell ref="A8:B8"/>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rowBreaks count="5" manualBreakCount="5">
    <brk id="18" max="9" man="1"/>
    <brk id="27" max="9" man="1"/>
    <brk id="38" max="9" man="1"/>
    <brk id="48" max="9" man="1"/>
    <brk id="55"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CAFC9-9674-463D-8B6E-8C1F0DAA7AC6}">
  <dimension ref="A1:N38"/>
  <sheetViews>
    <sheetView showGridLines="0" view="pageBreakPreview" zoomScaleSheetLayoutView="100" workbookViewId="0">
      <pane ySplit="8" topLeftCell="A24" activePane="bottomLeft" state="frozen"/>
      <selection activeCell="K23" sqref="K23"/>
      <selection pane="bottomLeft" activeCell="L29" sqref="L29"/>
    </sheetView>
  </sheetViews>
  <sheetFormatPr defaultColWidth="9" defaultRowHeight="14.25" x14ac:dyDescent="0.2"/>
  <cols>
    <col min="1" max="1" width="3.625" style="33" customWidth="1"/>
    <col min="2" max="2" width="4.75" style="40" customWidth="1"/>
    <col min="3" max="3" width="45.625" style="32" customWidth="1"/>
    <col min="4" max="4" width="5.375" style="33" bestFit="1" customWidth="1"/>
    <col min="5" max="5" width="6.375" style="11" customWidth="1"/>
    <col min="6" max="6" width="9.125" style="34" customWidth="1"/>
    <col min="7" max="7" width="9.25" style="34" customWidth="1"/>
    <col min="8" max="8" width="9.5" style="34" customWidth="1"/>
    <col min="9" max="9" width="10.625" style="34" customWidth="1"/>
    <col min="10" max="10" width="8.875" style="34" customWidth="1"/>
    <col min="11" max="11" width="10.625" style="34" customWidth="1"/>
    <col min="12" max="12" width="14.625" style="34" customWidth="1"/>
    <col min="13" max="14" width="11.25" style="32" bestFit="1" customWidth="1"/>
    <col min="15" max="16384" width="9" style="32"/>
  </cols>
  <sheetData>
    <row r="1" spans="1:12" s="3" customFormat="1" ht="18" customHeight="1" x14ac:dyDescent="0.2">
      <c r="A1" s="22" t="s">
        <v>70</v>
      </c>
      <c r="B1" s="22"/>
      <c r="C1" s="23"/>
      <c r="D1" s="24"/>
      <c r="E1" s="10"/>
      <c r="F1" s="25"/>
      <c r="G1" s="25"/>
      <c r="H1" s="25"/>
      <c r="I1" s="25"/>
      <c r="J1" s="25"/>
      <c r="K1" s="25"/>
      <c r="L1" s="59"/>
    </row>
    <row r="2" spans="1:12" s="3" customFormat="1" ht="18" customHeight="1" x14ac:dyDescent="0.2">
      <c r="A2" s="5" t="s">
        <v>17</v>
      </c>
      <c r="B2" s="5"/>
      <c r="C2" s="23"/>
      <c r="D2" s="24"/>
      <c r="E2" s="10"/>
      <c r="F2" s="25"/>
      <c r="G2" s="27"/>
      <c r="H2" s="27"/>
      <c r="I2" s="27"/>
      <c r="J2" s="27"/>
      <c r="K2" s="27"/>
      <c r="L2" s="26"/>
    </row>
    <row r="3" spans="1:12" s="27" customFormat="1" ht="6" customHeight="1" x14ac:dyDescent="0.2">
      <c r="A3" s="5"/>
      <c r="B3" s="5"/>
      <c r="C3" s="23"/>
      <c r="D3" s="24"/>
      <c r="E3" s="10"/>
      <c r="F3" s="25"/>
      <c r="G3" s="25"/>
      <c r="H3" s="25"/>
      <c r="I3" s="25"/>
      <c r="J3" s="25"/>
      <c r="K3" s="25"/>
      <c r="L3" s="25"/>
    </row>
    <row r="4" spans="1:12" s="27" customFormat="1" ht="18" customHeight="1" x14ac:dyDescent="0.2">
      <c r="A4" s="22" t="s">
        <v>43</v>
      </c>
      <c r="B4" s="5"/>
      <c r="D4" s="24"/>
      <c r="E4" s="10"/>
      <c r="F4" s="25"/>
      <c r="G4" s="25"/>
      <c r="H4" s="25"/>
      <c r="I4" s="25"/>
      <c r="J4" s="25"/>
      <c r="K4" s="25"/>
      <c r="L4" s="58" t="s">
        <v>71</v>
      </c>
    </row>
    <row r="5" spans="1:12" s="27" customFormat="1" ht="17.25" customHeight="1" x14ac:dyDescent="0.2">
      <c r="A5" s="5" t="s">
        <v>72</v>
      </c>
      <c r="B5" s="5"/>
      <c r="D5" s="24"/>
      <c r="E5" s="10"/>
      <c r="F5" s="25"/>
      <c r="G5" s="25"/>
      <c r="H5" s="25"/>
      <c r="I5" s="25"/>
      <c r="J5" s="25"/>
      <c r="K5" s="25"/>
      <c r="L5" s="58" t="s">
        <v>73</v>
      </c>
    </row>
    <row r="6" spans="1:12" s="27" customFormat="1" ht="6" customHeight="1" thickBot="1" x14ac:dyDescent="0.25">
      <c r="A6" s="5"/>
      <c r="B6" s="5"/>
      <c r="D6" s="24"/>
      <c r="E6" s="10"/>
      <c r="F6" s="99"/>
      <c r="G6" s="99"/>
      <c r="H6" s="99"/>
      <c r="I6" s="99"/>
      <c r="J6" s="99"/>
      <c r="K6" s="99"/>
      <c r="L6" s="157"/>
    </row>
    <row r="7" spans="1:12" s="27" customFormat="1" ht="18" customHeight="1" x14ac:dyDescent="0.2">
      <c r="A7" s="6"/>
      <c r="B7" s="6"/>
      <c r="C7" s="3"/>
      <c r="D7" s="234"/>
      <c r="E7" s="235"/>
      <c r="F7" s="236" t="s">
        <v>74</v>
      </c>
      <c r="G7" s="237" t="s">
        <v>75</v>
      </c>
      <c r="H7" s="333" t="s">
        <v>94</v>
      </c>
      <c r="I7" s="334"/>
      <c r="J7" s="334"/>
      <c r="K7" s="334"/>
      <c r="L7" s="335"/>
    </row>
    <row r="8" spans="1:12" s="29" customFormat="1" ht="30.75" thickBot="1" x14ac:dyDescent="0.25">
      <c r="A8" s="336" t="s">
        <v>4</v>
      </c>
      <c r="B8" s="336"/>
      <c r="C8" s="256" t="s">
        <v>76</v>
      </c>
      <c r="D8" s="256" t="s">
        <v>77</v>
      </c>
      <c r="E8" s="228" t="s">
        <v>78</v>
      </c>
      <c r="F8" s="228" t="s">
        <v>79</v>
      </c>
      <c r="G8" s="228" t="s">
        <v>79</v>
      </c>
      <c r="H8" s="228" t="s">
        <v>91</v>
      </c>
      <c r="I8" s="252" t="s">
        <v>92</v>
      </c>
      <c r="J8" s="228" t="s">
        <v>91</v>
      </c>
      <c r="K8" s="252" t="s">
        <v>93</v>
      </c>
      <c r="L8" s="228" t="s">
        <v>80</v>
      </c>
    </row>
    <row r="9" spans="1:12" s="29" customFormat="1" ht="8.25" customHeight="1" x14ac:dyDescent="0.2">
      <c r="A9" s="257"/>
      <c r="B9" s="258"/>
      <c r="C9" s="259"/>
      <c r="D9" s="259"/>
      <c r="E9" s="227"/>
      <c r="F9" s="260"/>
      <c r="G9" s="261"/>
      <c r="H9" s="261"/>
      <c r="I9" s="261"/>
      <c r="J9" s="238"/>
      <c r="K9" s="261"/>
      <c r="L9" s="262"/>
    </row>
    <row r="10" spans="1:12" s="2" customFormat="1" ht="38.25" x14ac:dyDescent="0.2">
      <c r="A10" s="30"/>
      <c r="B10" s="47"/>
      <c r="C10" s="43" t="s">
        <v>18</v>
      </c>
      <c r="D10" s="1"/>
      <c r="E10" s="18"/>
      <c r="F10" s="244"/>
      <c r="G10" s="229"/>
      <c r="H10" s="229"/>
      <c r="I10" s="229"/>
      <c r="J10" s="55"/>
      <c r="K10" s="229"/>
      <c r="L10" s="17"/>
    </row>
    <row r="11" spans="1:12" s="2" customFormat="1" ht="102" x14ac:dyDescent="0.2">
      <c r="A11" s="13">
        <v>1</v>
      </c>
      <c r="B11" s="263"/>
      <c r="C11" s="9" t="s">
        <v>55</v>
      </c>
      <c r="D11" s="1"/>
      <c r="E11" s="18"/>
      <c r="F11" s="245"/>
      <c r="G11" s="230"/>
      <c r="H11" s="230"/>
      <c r="I11" s="230"/>
      <c r="J11" s="226"/>
      <c r="K11" s="230"/>
      <c r="L11" s="17"/>
    </row>
    <row r="12" spans="1:12" s="3" customFormat="1" ht="21.95" customHeight="1" x14ac:dyDescent="0.2">
      <c r="A12" s="12"/>
      <c r="B12" s="105">
        <f>A11+0.1</f>
        <v>1.1000000000000001</v>
      </c>
      <c r="C12" s="106" t="s">
        <v>81</v>
      </c>
      <c r="D12" s="7" t="s">
        <v>1</v>
      </c>
      <c r="E12" s="19">
        <v>5</v>
      </c>
      <c r="F12" s="246">
        <v>15378</v>
      </c>
      <c r="G12" s="231">
        <v>8202</v>
      </c>
      <c r="H12" s="231">
        <v>4</v>
      </c>
      <c r="I12" s="231">
        <f>H12*F12</f>
        <v>61512</v>
      </c>
      <c r="J12" s="212">
        <f>H12</f>
        <v>4</v>
      </c>
      <c r="K12" s="231">
        <f>J12*G12</f>
        <v>32808</v>
      </c>
      <c r="L12" s="148">
        <f>K12+I12</f>
        <v>94320</v>
      </c>
    </row>
    <row r="13" spans="1:12" s="3" customFormat="1" ht="21.95" customHeight="1" x14ac:dyDescent="0.2">
      <c r="A13" s="12"/>
      <c r="B13" s="105">
        <f>B12+0.1</f>
        <v>1.2000000000000002</v>
      </c>
      <c r="C13" s="106" t="s">
        <v>82</v>
      </c>
      <c r="D13" s="7" t="s">
        <v>3</v>
      </c>
      <c r="E13" s="20">
        <v>2</v>
      </c>
      <c r="F13" s="246">
        <v>15378</v>
      </c>
      <c r="G13" s="231">
        <v>8202</v>
      </c>
      <c r="H13" s="231">
        <v>2</v>
      </c>
      <c r="I13" s="231">
        <f t="shared" ref="I13:I15" si="0">H13*F13</f>
        <v>30756</v>
      </c>
      <c r="J13" s="212">
        <f t="shared" ref="J13:J15" si="1">H13</f>
        <v>2</v>
      </c>
      <c r="K13" s="231">
        <f t="shared" ref="K13:K15" si="2">J13*G13</f>
        <v>16404</v>
      </c>
      <c r="L13" s="148">
        <f t="shared" ref="L13:L15" si="3">K13+I13</f>
        <v>47160</v>
      </c>
    </row>
    <row r="14" spans="1:12" s="3" customFormat="1" ht="21.95" customHeight="1" x14ac:dyDescent="0.2">
      <c r="A14" s="12"/>
      <c r="B14" s="105">
        <f>B13+0.1</f>
        <v>1.3000000000000003</v>
      </c>
      <c r="C14" s="106" t="s">
        <v>52</v>
      </c>
      <c r="D14" s="7" t="s">
        <v>1</v>
      </c>
      <c r="E14" s="19">
        <v>3</v>
      </c>
      <c r="F14" s="246">
        <v>15378</v>
      </c>
      <c r="G14" s="231">
        <v>8202</v>
      </c>
      <c r="H14" s="231">
        <v>3</v>
      </c>
      <c r="I14" s="231">
        <f t="shared" si="0"/>
        <v>46134</v>
      </c>
      <c r="J14" s="212">
        <f t="shared" si="1"/>
        <v>3</v>
      </c>
      <c r="K14" s="231">
        <f t="shared" si="2"/>
        <v>24606</v>
      </c>
      <c r="L14" s="148">
        <f t="shared" si="3"/>
        <v>70740</v>
      </c>
    </row>
    <row r="15" spans="1:12" s="3" customFormat="1" ht="21.95" customHeight="1" x14ac:dyDescent="0.2">
      <c r="A15" s="12"/>
      <c r="B15" s="105">
        <f>B14+0.1</f>
        <v>1.4000000000000004</v>
      </c>
      <c r="C15" s="106" t="s">
        <v>53</v>
      </c>
      <c r="D15" s="7" t="s">
        <v>1</v>
      </c>
      <c r="E15" s="19">
        <v>8</v>
      </c>
      <c r="F15" s="246">
        <v>18453</v>
      </c>
      <c r="G15" s="231">
        <v>8202</v>
      </c>
      <c r="H15" s="231">
        <v>8</v>
      </c>
      <c r="I15" s="231">
        <f t="shared" si="0"/>
        <v>147624</v>
      </c>
      <c r="J15" s="212">
        <f t="shared" si="1"/>
        <v>8</v>
      </c>
      <c r="K15" s="231">
        <f t="shared" si="2"/>
        <v>65616</v>
      </c>
      <c r="L15" s="148">
        <f t="shared" si="3"/>
        <v>213240</v>
      </c>
    </row>
    <row r="16" spans="1:12" s="2" customFormat="1" ht="89.25" x14ac:dyDescent="0.2">
      <c r="A16" s="13">
        <f>A11+1</f>
        <v>2</v>
      </c>
      <c r="B16" s="158"/>
      <c r="C16" s="9" t="s">
        <v>56</v>
      </c>
      <c r="D16" s="1"/>
      <c r="E16" s="159"/>
      <c r="F16" s="247"/>
      <c r="G16" s="232"/>
      <c r="H16" s="232"/>
      <c r="I16" s="232"/>
      <c r="J16" s="222"/>
      <c r="K16" s="232"/>
      <c r="L16" s="160"/>
    </row>
    <row r="17" spans="1:14" s="3" customFormat="1" ht="21.95" customHeight="1" x14ac:dyDescent="0.2">
      <c r="A17" s="42"/>
      <c r="B17" s="35">
        <f>A16+0.1</f>
        <v>2.1</v>
      </c>
      <c r="C17" s="161" t="s">
        <v>64</v>
      </c>
      <c r="D17" s="7" t="s">
        <v>20</v>
      </c>
      <c r="E17" s="19">
        <v>120</v>
      </c>
      <c r="F17" s="246">
        <v>4685</v>
      </c>
      <c r="G17" s="231">
        <v>923</v>
      </c>
      <c r="H17" s="233">
        <v>159.03</v>
      </c>
      <c r="I17" s="231">
        <f t="shared" ref="I17:I20" si="4">H17*F17</f>
        <v>745055.55</v>
      </c>
      <c r="J17" s="212">
        <f t="shared" ref="J17:J20" si="5">H17</f>
        <v>159.03</v>
      </c>
      <c r="K17" s="231">
        <f t="shared" ref="K17:K20" si="6">J17*G17</f>
        <v>146784.69</v>
      </c>
      <c r="L17" s="148">
        <f t="shared" ref="L17:L20" si="7">K17+I17</f>
        <v>891840.24</v>
      </c>
    </row>
    <row r="18" spans="1:14" s="3" customFormat="1" ht="21.95" customHeight="1" x14ac:dyDescent="0.2">
      <c r="A18" s="42"/>
      <c r="B18" s="35">
        <f>B17+0.1</f>
        <v>2.2000000000000002</v>
      </c>
      <c r="C18" s="162" t="s">
        <v>65</v>
      </c>
      <c r="D18" s="44" t="s">
        <v>20</v>
      </c>
      <c r="E18" s="20">
        <v>50</v>
      </c>
      <c r="F18" s="246">
        <v>4798</v>
      </c>
      <c r="G18" s="231">
        <v>974</v>
      </c>
      <c r="H18" s="233">
        <v>81.581999999999994</v>
      </c>
      <c r="I18" s="231">
        <f t="shared" si="4"/>
        <v>391430.43599999999</v>
      </c>
      <c r="J18" s="212">
        <f t="shared" si="5"/>
        <v>81.581999999999994</v>
      </c>
      <c r="K18" s="231">
        <f t="shared" si="6"/>
        <v>79460.867999999988</v>
      </c>
      <c r="L18" s="148">
        <f t="shared" si="7"/>
        <v>470891.304</v>
      </c>
    </row>
    <row r="19" spans="1:14" s="3" customFormat="1" ht="21.95" customHeight="1" x14ac:dyDescent="0.2">
      <c r="A19" s="42"/>
      <c r="B19" s="35">
        <f>B18+0.1</f>
        <v>2.3000000000000003</v>
      </c>
      <c r="C19" s="162" t="s">
        <v>67</v>
      </c>
      <c r="D19" s="7" t="s">
        <v>20</v>
      </c>
      <c r="E19" s="20">
        <v>70</v>
      </c>
      <c r="F19" s="246">
        <v>4798</v>
      </c>
      <c r="G19" s="231">
        <v>974</v>
      </c>
      <c r="H19" s="233">
        <v>103.18</v>
      </c>
      <c r="I19" s="231">
        <f t="shared" si="4"/>
        <v>495057.64</v>
      </c>
      <c r="J19" s="212">
        <f t="shared" si="5"/>
        <v>103.18</v>
      </c>
      <c r="K19" s="231">
        <f t="shared" si="6"/>
        <v>100497.32</v>
      </c>
      <c r="L19" s="148">
        <f t="shared" si="7"/>
        <v>595554.96</v>
      </c>
    </row>
    <row r="20" spans="1:14" s="3" customFormat="1" ht="21.95" customHeight="1" thickBot="1" x14ac:dyDescent="0.25">
      <c r="A20" s="163"/>
      <c r="B20" s="121">
        <f>B19+0.1</f>
        <v>2.4000000000000004</v>
      </c>
      <c r="C20" s="164" t="s">
        <v>68</v>
      </c>
      <c r="D20" s="111" t="s">
        <v>20</v>
      </c>
      <c r="E20" s="112">
        <v>220</v>
      </c>
      <c r="F20" s="264">
        <v>5490</v>
      </c>
      <c r="G20" s="265">
        <v>1025</v>
      </c>
      <c r="H20" s="266">
        <v>262.26</v>
      </c>
      <c r="I20" s="265">
        <f t="shared" si="4"/>
        <v>1439807.4</v>
      </c>
      <c r="J20" s="267">
        <f t="shared" si="5"/>
        <v>262.26</v>
      </c>
      <c r="K20" s="265">
        <f t="shared" si="6"/>
        <v>268816.5</v>
      </c>
      <c r="L20" s="268">
        <f t="shared" si="7"/>
        <v>1708623.9</v>
      </c>
    </row>
    <row r="21" spans="1:14" s="3" customFormat="1" ht="76.5" x14ac:dyDescent="0.2">
      <c r="A21" s="113">
        <f>A16+1</f>
        <v>3</v>
      </c>
      <c r="B21" s="125"/>
      <c r="C21" s="165" t="s">
        <v>13</v>
      </c>
      <c r="D21" s="139" t="s">
        <v>23</v>
      </c>
      <c r="E21" s="140">
        <v>15</v>
      </c>
      <c r="F21" s="269">
        <v>15890</v>
      </c>
      <c r="G21" s="270">
        <v>769</v>
      </c>
      <c r="H21" s="271">
        <f>5.95+3.12</f>
        <v>9.07</v>
      </c>
      <c r="I21" s="270">
        <f t="shared" ref="I21" si="8">H21*F21</f>
        <v>144122.30000000002</v>
      </c>
      <c r="J21" s="272">
        <f t="shared" ref="J21" si="9">H21</f>
        <v>9.07</v>
      </c>
      <c r="K21" s="270">
        <f t="shared" ref="K21" si="10">J21*G21</f>
        <v>6974.83</v>
      </c>
      <c r="L21" s="273">
        <f t="shared" ref="L21" si="11">K21+I21</f>
        <v>151097.13</v>
      </c>
    </row>
    <row r="22" spans="1:14" s="3" customFormat="1" ht="76.5" x14ac:dyDescent="0.2">
      <c r="A22" s="13">
        <f>A21+1</f>
        <v>4</v>
      </c>
      <c r="B22" s="35"/>
      <c r="C22" s="166" t="s">
        <v>32</v>
      </c>
      <c r="D22" s="167"/>
      <c r="E22" s="62"/>
      <c r="F22" s="248"/>
      <c r="G22" s="250"/>
      <c r="H22" s="223"/>
      <c r="I22" s="250"/>
      <c r="J22" s="223"/>
      <c r="K22" s="250"/>
      <c r="L22" s="168"/>
    </row>
    <row r="23" spans="1:14" s="3" customFormat="1" ht="24" customHeight="1" x14ac:dyDescent="0.2">
      <c r="A23" s="36"/>
      <c r="B23" s="35">
        <f>A22+0.1</f>
        <v>4.0999999999999996</v>
      </c>
      <c r="C23" s="31" t="s">
        <v>22</v>
      </c>
      <c r="D23" s="7" t="s">
        <v>20</v>
      </c>
      <c r="E23" s="19">
        <v>130</v>
      </c>
      <c r="F23" s="246">
        <v>1487</v>
      </c>
      <c r="G23" s="231">
        <v>359</v>
      </c>
      <c r="H23" s="220">
        <v>94.9</v>
      </c>
      <c r="I23" s="231">
        <f t="shared" ref="I23:I24" si="12">H23*F23</f>
        <v>141116.30000000002</v>
      </c>
      <c r="J23" s="212">
        <f t="shared" ref="J23:J24" si="13">H23</f>
        <v>94.9</v>
      </c>
      <c r="K23" s="231">
        <f t="shared" ref="K23:K24" si="14">J23*G23</f>
        <v>34069.1</v>
      </c>
      <c r="L23" s="148">
        <f t="shared" ref="L23:L24" si="15">K23+I23</f>
        <v>175185.40000000002</v>
      </c>
    </row>
    <row r="24" spans="1:14" s="3" customFormat="1" ht="24" customHeight="1" x14ac:dyDescent="0.2">
      <c r="A24" s="36"/>
      <c r="B24" s="35">
        <f>B23+0.1</f>
        <v>4.1999999999999993</v>
      </c>
      <c r="C24" s="31" t="s">
        <v>19</v>
      </c>
      <c r="D24" s="7" t="s">
        <v>20</v>
      </c>
      <c r="E24" s="19">
        <v>30</v>
      </c>
      <c r="F24" s="246">
        <v>2025</v>
      </c>
      <c r="G24" s="231">
        <v>359</v>
      </c>
      <c r="H24" s="220">
        <v>49.244999999999997</v>
      </c>
      <c r="I24" s="231">
        <f t="shared" si="12"/>
        <v>99721.125</v>
      </c>
      <c r="J24" s="212">
        <f t="shared" si="13"/>
        <v>49.244999999999997</v>
      </c>
      <c r="K24" s="231">
        <f t="shared" si="14"/>
        <v>17678.954999999998</v>
      </c>
      <c r="L24" s="148">
        <f t="shared" si="15"/>
        <v>117400.08</v>
      </c>
    </row>
    <row r="25" spans="1:14" s="3" customFormat="1" ht="76.5" x14ac:dyDescent="0.2">
      <c r="A25" s="14">
        <f>A22+1</f>
        <v>5</v>
      </c>
      <c r="B25" s="35"/>
      <c r="C25" s="97" t="s">
        <v>33</v>
      </c>
      <c r="D25" s="15"/>
      <c r="E25" s="21"/>
      <c r="F25" s="249"/>
      <c r="G25" s="251"/>
      <c r="H25" s="224"/>
      <c r="I25" s="251"/>
      <c r="J25" s="224"/>
      <c r="K25" s="251"/>
      <c r="L25" s="169"/>
    </row>
    <row r="26" spans="1:14" s="3" customFormat="1" ht="21.95" customHeight="1" x14ac:dyDescent="0.2">
      <c r="A26" s="38"/>
      <c r="B26" s="39">
        <f>A25+0.1</f>
        <v>5.0999999999999996</v>
      </c>
      <c r="C26" s="37" t="s">
        <v>83</v>
      </c>
      <c r="D26" s="4" t="s">
        <v>3</v>
      </c>
      <c r="E26" s="19">
        <v>1</v>
      </c>
      <c r="F26" s="246">
        <v>49209</v>
      </c>
      <c r="G26" s="231">
        <v>3076</v>
      </c>
      <c r="H26" s="338"/>
      <c r="I26" s="231">
        <f t="shared" ref="I26:I28" si="16">H26*F26</f>
        <v>0</v>
      </c>
      <c r="J26" s="212">
        <f t="shared" ref="J26:J28" si="17">H26</f>
        <v>0</v>
      </c>
      <c r="K26" s="231">
        <f t="shared" ref="K26:K28" si="18">J26*G26</f>
        <v>0</v>
      </c>
      <c r="L26" s="148">
        <f t="shared" ref="L26:L28" si="19">K26+I26</f>
        <v>0</v>
      </c>
    </row>
    <row r="27" spans="1:14" s="2" customFormat="1" ht="77.25" thickBot="1" x14ac:dyDescent="0.25">
      <c r="A27" s="170">
        <f>A25+1</f>
        <v>6</v>
      </c>
      <c r="B27" s="171"/>
      <c r="C27" s="172" t="s">
        <v>38</v>
      </c>
      <c r="D27" s="173" t="s">
        <v>2</v>
      </c>
      <c r="E27" s="174">
        <v>1</v>
      </c>
      <c r="F27" s="274">
        <v>35882</v>
      </c>
      <c r="G27" s="275">
        <v>15378</v>
      </c>
      <c r="H27" s="276">
        <v>1</v>
      </c>
      <c r="I27" s="275">
        <f t="shared" si="16"/>
        <v>35882</v>
      </c>
      <c r="J27" s="276">
        <f t="shared" si="17"/>
        <v>1</v>
      </c>
      <c r="K27" s="275">
        <f t="shared" si="18"/>
        <v>15378</v>
      </c>
      <c r="L27" s="277">
        <f t="shared" si="19"/>
        <v>51260</v>
      </c>
    </row>
    <row r="28" spans="1:14" s="3" customFormat="1" ht="77.25" thickBot="1" x14ac:dyDescent="0.25">
      <c r="A28" s="175">
        <f>A27+1</f>
        <v>7</v>
      </c>
      <c r="B28" s="176"/>
      <c r="C28" s="177" t="s">
        <v>37</v>
      </c>
      <c r="D28" s="178" t="s">
        <v>0</v>
      </c>
      <c r="E28" s="179">
        <v>1</v>
      </c>
      <c r="F28" s="284">
        <v>15378</v>
      </c>
      <c r="G28" s="285">
        <v>20504</v>
      </c>
      <c r="H28" s="284">
        <v>1</v>
      </c>
      <c r="I28" s="284">
        <f t="shared" si="16"/>
        <v>15378</v>
      </c>
      <c r="J28" s="285">
        <f t="shared" si="17"/>
        <v>1</v>
      </c>
      <c r="K28" s="284">
        <f t="shared" si="18"/>
        <v>20504</v>
      </c>
      <c r="L28" s="286">
        <f t="shared" si="19"/>
        <v>35882</v>
      </c>
    </row>
    <row r="29" spans="1:14" s="3" customFormat="1" ht="29.25" customHeight="1" thickTop="1" thickBot="1" x14ac:dyDescent="0.25">
      <c r="A29" s="108"/>
      <c r="B29" s="278"/>
      <c r="C29" s="279" t="s">
        <v>24</v>
      </c>
      <c r="D29" s="280"/>
      <c r="E29" s="281"/>
      <c r="F29" s="254"/>
      <c r="G29" s="282"/>
      <c r="H29" s="253"/>
      <c r="I29" s="283">
        <f>SUM(I12:I28)</f>
        <v>3793596.7509999997</v>
      </c>
      <c r="J29" s="253"/>
      <c r="K29" s="283">
        <f>SUM(K12:K28)</f>
        <v>829598.26299999992</v>
      </c>
      <c r="L29" s="283">
        <f>SUM(L12:L28)</f>
        <v>4623195.0140000004</v>
      </c>
      <c r="M29" s="180"/>
      <c r="N29" s="180"/>
    </row>
    <row r="30" spans="1:14" s="3" customFormat="1" ht="6.75" customHeight="1" x14ac:dyDescent="0.2">
      <c r="A30" s="75"/>
      <c r="B30" s="76"/>
      <c r="C30" s="77"/>
      <c r="D30" s="78"/>
      <c r="E30" s="79"/>
      <c r="F30" s="80"/>
      <c r="G30" s="80"/>
      <c r="H30" s="80"/>
      <c r="I30" s="80"/>
      <c r="J30" s="80"/>
      <c r="K30" s="80"/>
      <c r="L30" s="80"/>
    </row>
    <row r="31" spans="1:14" s="3" customFormat="1" ht="20.100000000000001" hidden="1" customHeight="1" x14ac:dyDescent="0.2">
      <c r="A31" s="67"/>
      <c r="B31" s="68"/>
      <c r="C31" s="69" t="s">
        <v>29</v>
      </c>
      <c r="D31" s="70"/>
      <c r="F31" s="71"/>
      <c r="G31" s="71"/>
      <c r="H31" s="71"/>
      <c r="I31" s="71"/>
      <c r="J31" s="71"/>
      <c r="K31" s="71"/>
      <c r="L31" s="71"/>
    </row>
    <row r="32" spans="1:14" s="3" customFormat="1" ht="12.75" hidden="1" customHeight="1" x14ac:dyDescent="0.2">
      <c r="A32" s="67"/>
      <c r="B32" s="68"/>
      <c r="C32" s="69" t="s">
        <v>28</v>
      </c>
      <c r="D32" s="70"/>
      <c r="F32" s="71"/>
      <c r="G32" s="71"/>
      <c r="H32" s="71"/>
      <c r="I32" s="71"/>
      <c r="J32" s="71"/>
      <c r="K32" s="71"/>
      <c r="L32" s="71">
        <f>L29+L31</f>
        <v>4623195.0140000004</v>
      </c>
    </row>
    <row r="33" spans="1:12" s="3" customFormat="1" ht="12.75" hidden="1" customHeight="1" x14ac:dyDescent="0.2">
      <c r="A33" s="67"/>
      <c r="B33" s="68"/>
      <c r="C33" s="72"/>
      <c r="D33" s="70"/>
      <c r="F33" s="71"/>
      <c r="G33" s="71"/>
      <c r="H33" s="71"/>
      <c r="I33" s="71"/>
      <c r="J33" s="71"/>
      <c r="K33" s="71"/>
      <c r="L33" s="71"/>
    </row>
    <row r="34" spans="1:12" s="2" customFormat="1" ht="12.75" x14ac:dyDescent="0.2">
      <c r="A34" s="146" t="s">
        <v>5</v>
      </c>
      <c r="B34" s="47"/>
      <c r="D34" s="53"/>
      <c r="E34" s="54"/>
      <c r="F34" s="55"/>
      <c r="G34" s="55"/>
      <c r="H34" s="55"/>
      <c r="I34" s="55"/>
      <c r="J34" s="55"/>
      <c r="K34" s="55"/>
      <c r="L34" s="55"/>
    </row>
    <row r="35" spans="1:12" s="51" customFormat="1" ht="21" customHeight="1" x14ac:dyDescent="0.2">
      <c r="A35" s="52" t="s">
        <v>6</v>
      </c>
      <c r="B35" s="328" t="s">
        <v>16</v>
      </c>
      <c r="C35" s="329"/>
      <c r="D35" s="329"/>
      <c r="E35" s="329"/>
      <c r="F35" s="329"/>
      <c r="G35" s="329"/>
      <c r="H35" s="329"/>
      <c r="I35" s="329"/>
      <c r="J35" s="329"/>
      <c r="K35" s="329"/>
      <c r="L35" s="329"/>
    </row>
    <row r="36" spans="1:12" s="51" customFormat="1" ht="30.75" customHeight="1" x14ac:dyDescent="0.2">
      <c r="A36" s="52" t="s">
        <v>7</v>
      </c>
      <c r="B36" s="328" t="s">
        <v>8</v>
      </c>
      <c r="C36" s="329"/>
      <c r="D36" s="329"/>
      <c r="E36" s="329"/>
      <c r="F36" s="329"/>
      <c r="G36" s="329"/>
      <c r="H36" s="329"/>
      <c r="I36" s="329"/>
      <c r="J36" s="329"/>
      <c r="K36" s="329"/>
      <c r="L36" s="329"/>
    </row>
    <row r="37" spans="1:12" s="51" customFormat="1" ht="33.75" customHeight="1" x14ac:dyDescent="0.2">
      <c r="A37" s="52" t="s">
        <v>9</v>
      </c>
      <c r="B37" s="328" t="s">
        <v>11</v>
      </c>
      <c r="C37" s="328"/>
      <c r="D37" s="328"/>
      <c r="E37" s="328"/>
      <c r="F37" s="328"/>
      <c r="G37" s="328"/>
      <c r="H37" s="328"/>
      <c r="I37" s="328"/>
      <c r="J37" s="328"/>
      <c r="K37" s="328"/>
      <c r="L37" s="328"/>
    </row>
    <row r="38" spans="1:12" s="51" customFormat="1" ht="33.75" customHeight="1" x14ac:dyDescent="0.2">
      <c r="A38" s="52" t="s">
        <v>14</v>
      </c>
      <c r="B38" s="328" t="s">
        <v>12</v>
      </c>
      <c r="C38" s="328"/>
      <c r="D38" s="328"/>
      <c r="E38" s="328"/>
      <c r="F38" s="328"/>
      <c r="G38" s="328"/>
      <c r="H38" s="328"/>
      <c r="I38" s="328"/>
      <c r="J38" s="328"/>
      <c r="K38" s="328"/>
      <c r="L38" s="328"/>
    </row>
  </sheetData>
  <mergeCells count="6">
    <mergeCell ref="H7:L7"/>
    <mergeCell ref="B38:L38"/>
    <mergeCell ref="A8:B8"/>
    <mergeCell ref="B35:L35"/>
    <mergeCell ref="B36:L36"/>
    <mergeCell ref="B37:L37"/>
  </mergeCells>
  <printOptions horizontalCentered="1"/>
  <pageMargins left="0.25" right="0.25" top="0.75" bottom="0.5" header="0.32" footer="0.25"/>
  <pageSetup paperSize="9" scale="95" orientation="landscape" r:id="rId1"/>
  <headerFooter scaleWithDoc="0"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03246-79C6-4AB1-B91E-EA850B8CB0A0}">
  <dimension ref="A2:M96"/>
  <sheetViews>
    <sheetView topLeftCell="A85" workbookViewId="0">
      <selection activeCell="L98" sqref="L98"/>
    </sheetView>
  </sheetViews>
  <sheetFormatPr defaultRowHeight="14.25" x14ac:dyDescent="0.2"/>
  <cols>
    <col min="2" max="2" width="28.25" customWidth="1"/>
    <col min="3" max="3" width="11" customWidth="1"/>
    <col min="8" max="8" width="13.875" customWidth="1"/>
    <col min="9" max="9" width="10.125" bestFit="1" customWidth="1"/>
  </cols>
  <sheetData>
    <row r="2" spans="1:8" s="340" customFormat="1" x14ac:dyDescent="0.2">
      <c r="A2" s="339" t="s">
        <v>96</v>
      </c>
      <c r="B2" s="339"/>
      <c r="E2" s="341"/>
      <c r="F2" s="341"/>
      <c r="G2" s="341"/>
      <c r="H2" s="342"/>
    </row>
    <row r="3" spans="1:8" s="340" customFormat="1" x14ac:dyDescent="0.2">
      <c r="A3" s="339" t="s">
        <v>97</v>
      </c>
      <c r="B3" s="339"/>
      <c r="E3" s="341"/>
      <c r="F3" s="341"/>
      <c r="G3" s="341"/>
      <c r="H3" s="343"/>
    </row>
    <row r="4" spans="1:8" s="340" customFormat="1" x14ac:dyDescent="0.2">
      <c r="A4" s="339" t="s">
        <v>98</v>
      </c>
      <c r="B4" s="339"/>
      <c r="E4" s="341"/>
      <c r="F4" s="341"/>
      <c r="G4" s="341"/>
      <c r="H4" s="343"/>
    </row>
    <row r="5" spans="1:8" x14ac:dyDescent="0.2">
      <c r="A5" s="344"/>
      <c r="C5" s="344"/>
      <c r="D5" s="344"/>
      <c r="E5" s="344"/>
      <c r="F5" s="344"/>
      <c r="G5" s="344"/>
      <c r="H5" s="343"/>
    </row>
    <row r="6" spans="1:8" x14ac:dyDescent="0.2">
      <c r="A6" s="345"/>
      <c r="B6" s="345"/>
      <c r="C6" s="344"/>
      <c r="D6" s="344"/>
      <c r="E6" s="344"/>
      <c r="F6" s="344"/>
      <c r="G6" s="344"/>
      <c r="H6" s="343"/>
    </row>
    <row r="7" spans="1:8" x14ac:dyDescent="0.2">
      <c r="A7" s="345"/>
      <c r="B7" s="345"/>
      <c r="C7" s="344"/>
      <c r="D7" s="344"/>
      <c r="E7" s="344"/>
      <c r="F7" s="344"/>
      <c r="G7" s="344"/>
      <c r="H7" s="343"/>
    </row>
    <row r="8" spans="1:8" x14ac:dyDescent="0.2">
      <c r="A8" s="345"/>
      <c r="B8" s="345"/>
      <c r="C8" s="344"/>
      <c r="D8" s="344"/>
      <c r="E8" s="344"/>
      <c r="F8" s="344"/>
      <c r="G8" s="344"/>
      <c r="H8" s="343"/>
    </row>
    <row r="9" spans="1:8" ht="4.5" customHeight="1" x14ac:dyDescent="0.35">
      <c r="A9" s="346"/>
      <c r="B9" s="346"/>
      <c r="C9" s="346"/>
      <c r="D9" s="346"/>
      <c r="E9" s="346"/>
      <c r="F9" s="346"/>
      <c r="G9" s="346"/>
      <c r="H9" s="346"/>
    </row>
    <row r="10" spans="1:8" ht="3" customHeight="1" x14ac:dyDescent="0.35">
      <c r="A10" s="347"/>
      <c r="B10" s="347"/>
      <c r="C10" s="347"/>
      <c r="D10" s="347"/>
      <c r="E10" s="347"/>
      <c r="F10" s="347"/>
      <c r="G10" s="347"/>
      <c r="H10" s="347"/>
    </row>
    <row r="11" spans="1:8" ht="50.25" customHeight="1" x14ac:dyDescent="0.2">
      <c r="A11" s="348" t="s">
        <v>99</v>
      </c>
      <c r="B11" s="348"/>
      <c r="C11" s="348"/>
      <c r="D11" s="348"/>
      <c r="E11" s="348"/>
      <c r="F11" s="348"/>
      <c r="G11" s="348"/>
      <c r="H11" s="348"/>
    </row>
    <row r="12" spans="1:8" ht="12" customHeight="1" x14ac:dyDescent="0.2">
      <c r="A12" s="344"/>
      <c r="C12" s="344"/>
      <c r="D12" s="344"/>
      <c r="E12" s="344"/>
      <c r="F12" s="344"/>
      <c r="G12" s="344"/>
      <c r="H12" s="343"/>
    </row>
    <row r="13" spans="1:8" ht="57.75" customHeight="1" x14ac:dyDescent="0.2">
      <c r="A13" s="349" t="s">
        <v>100</v>
      </c>
      <c r="B13" s="349" t="s">
        <v>76</v>
      </c>
      <c r="C13" s="350" t="s">
        <v>101</v>
      </c>
      <c r="D13" s="350" t="s">
        <v>102</v>
      </c>
      <c r="E13" s="350" t="s">
        <v>103</v>
      </c>
      <c r="F13" s="349" t="s">
        <v>77</v>
      </c>
      <c r="G13" s="349" t="s">
        <v>78</v>
      </c>
      <c r="H13" s="351" t="s">
        <v>80</v>
      </c>
    </row>
    <row r="14" spans="1:8" s="356" customFormat="1" ht="94.5" x14ac:dyDescent="0.3">
      <c r="A14" s="352">
        <v>1</v>
      </c>
      <c r="B14" s="353" t="s">
        <v>104</v>
      </c>
      <c r="C14" s="354">
        <v>3746500</v>
      </c>
      <c r="D14" s="354">
        <v>75000</v>
      </c>
      <c r="E14" s="355">
        <f>(C14+D14)*25%</f>
        <v>955375</v>
      </c>
      <c r="F14" s="352" t="s">
        <v>105</v>
      </c>
      <c r="G14" s="352">
        <v>1</v>
      </c>
      <c r="H14" s="354">
        <f>SUM(C14+D14+E14)*G14</f>
        <v>4776875</v>
      </c>
    </row>
    <row r="15" spans="1:8" s="356" customFormat="1" ht="31.5" customHeight="1" x14ac:dyDescent="0.3">
      <c r="A15" s="357">
        <v>2</v>
      </c>
      <c r="B15" s="358" t="s">
        <v>106</v>
      </c>
      <c r="C15" s="359">
        <v>25000</v>
      </c>
      <c r="D15" s="359">
        <v>2500</v>
      </c>
      <c r="E15" s="355">
        <f>(C15+D15)*25%</f>
        <v>6875</v>
      </c>
      <c r="F15" s="357" t="s">
        <v>107</v>
      </c>
      <c r="G15" s="357">
        <v>1</v>
      </c>
      <c r="H15" s="354">
        <f>SUM(C15+D15+E15)*G15</f>
        <v>34375</v>
      </c>
    </row>
    <row r="16" spans="1:8" s="356" customFormat="1" ht="25.5" customHeight="1" x14ac:dyDescent="0.3">
      <c r="A16" s="357">
        <v>3</v>
      </c>
      <c r="B16" s="358" t="s">
        <v>108</v>
      </c>
      <c r="C16" s="359">
        <v>10000</v>
      </c>
      <c r="D16" s="359">
        <v>2500</v>
      </c>
      <c r="E16" s="355">
        <f>(C16+D16)*25%</f>
        <v>3125</v>
      </c>
      <c r="F16" s="357" t="s">
        <v>107</v>
      </c>
      <c r="G16" s="357">
        <v>1</v>
      </c>
      <c r="H16" s="354">
        <f>SUM(C16+D16+E16)*G16</f>
        <v>15625</v>
      </c>
    </row>
    <row r="17" spans="1:11" s="362" customFormat="1" ht="25.5" customHeight="1" thickBot="1" x14ac:dyDescent="0.25">
      <c r="A17" s="360" t="s">
        <v>109</v>
      </c>
      <c r="B17" s="360"/>
      <c r="C17" s="360"/>
      <c r="D17" s="360"/>
      <c r="E17" s="360"/>
      <c r="F17" s="360"/>
      <c r="G17" s="360"/>
      <c r="H17" s="361">
        <f>SUM(H14:H16)</f>
        <v>4826875</v>
      </c>
      <c r="J17" s="363"/>
      <c r="K17" s="364"/>
    </row>
    <row r="18" spans="1:11" ht="15" thickTop="1" x14ac:dyDescent="0.2"/>
    <row r="20" spans="1:11" s="340" customFormat="1" x14ac:dyDescent="0.2">
      <c r="A20" s="339" t="s">
        <v>96</v>
      </c>
      <c r="B20" s="339"/>
      <c r="E20" s="341"/>
      <c r="F20" s="341"/>
      <c r="G20" s="341"/>
      <c r="H20" s="342"/>
    </row>
    <row r="21" spans="1:11" s="340" customFormat="1" x14ac:dyDescent="0.2">
      <c r="A21" s="339" t="s">
        <v>97</v>
      </c>
      <c r="B21" s="339"/>
      <c r="E21" s="341"/>
      <c r="F21" s="341"/>
      <c r="G21" s="341"/>
      <c r="H21" s="343"/>
    </row>
    <row r="22" spans="1:11" s="340" customFormat="1" x14ac:dyDescent="0.2">
      <c r="A22" s="339" t="s">
        <v>110</v>
      </c>
      <c r="B22" s="339"/>
      <c r="E22" s="341"/>
      <c r="F22" s="341"/>
      <c r="G22" s="341"/>
      <c r="H22" s="343"/>
    </row>
    <row r="23" spans="1:11" x14ac:dyDescent="0.2">
      <c r="A23" s="344"/>
      <c r="C23" s="344"/>
      <c r="D23" s="344"/>
      <c r="E23" s="344"/>
      <c r="F23" s="344"/>
      <c r="G23" s="344"/>
      <c r="H23" s="343"/>
    </row>
    <row r="24" spans="1:11" x14ac:dyDescent="0.2">
      <c r="A24" s="345"/>
      <c r="B24" s="345"/>
      <c r="C24" s="344"/>
      <c r="D24" s="344"/>
      <c r="E24" s="344"/>
      <c r="F24" s="344"/>
      <c r="G24" s="344"/>
      <c r="H24" s="343"/>
    </row>
    <row r="25" spans="1:11" ht="4.5" customHeight="1" x14ac:dyDescent="0.35">
      <c r="A25" s="346"/>
      <c r="B25" s="346"/>
      <c r="C25" s="346"/>
      <c r="D25" s="346"/>
      <c r="E25" s="346"/>
      <c r="F25" s="346"/>
      <c r="G25" s="346"/>
      <c r="H25" s="346"/>
    </row>
    <row r="26" spans="1:11" ht="3" customHeight="1" x14ac:dyDescent="0.35">
      <c r="A26" s="347"/>
      <c r="B26" s="347"/>
      <c r="C26" s="347"/>
      <c r="D26" s="347"/>
      <c r="E26" s="347"/>
      <c r="F26" s="347"/>
      <c r="G26" s="347"/>
      <c r="H26" s="347"/>
    </row>
    <row r="27" spans="1:11" ht="50.25" customHeight="1" x14ac:dyDescent="0.2">
      <c r="A27" s="348" t="s">
        <v>111</v>
      </c>
      <c r="B27" s="348"/>
      <c r="C27" s="348"/>
      <c r="D27" s="348"/>
      <c r="E27" s="348"/>
      <c r="F27" s="348"/>
      <c r="G27" s="348"/>
      <c r="H27" s="348"/>
    </row>
    <row r="28" spans="1:11" ht="12" customHeight="1" x14ac:dyDescent="0.2">
      <c r="A28" s="344"/>
      <c r="C28" s="344"/>
      <c r="D28" s="344"/>
      <c r="E28" s="344"/>
      <c r="F28" s="344"/>
      <c r="G28" s="344"/>
      <c r="H28" s="343"/>
    </row>
    <row r="29" spans="1:11" ht="57.75" customHeight="1" x14ac:dyDescent="0.2">
      <c r="A29" s="349" t="s">
        <v>100</v>
      </c>
      <c r="B29" s="349" t="s">
        <v>76</v>
      </c>
      <c r="C29" s="350" t="s">
        <v>101</v>
      </c>
      <c r="D29" s="350" t="s">
        <v>102</v>
      </c>
      <c r="E29" s="350" t="s">
        <v>103</v>
      </c>
      <c r="F29" s="349" t="s">
        <v>77</v>
      </c>
      <c r="G29" s="349" t="s">
        <v>78</v>
      </c>
      <c r="H29" s="351" t="s">
        <v>80</v>
      </c>
    </row>
    <row r="30" spans="1:11" s="356" customFormat="1" ht="94.5" x14ac:dyDescent="0.3">
      <c r="A30" s="352">
        <v>1</v>
      </c>
      <c r="B30" s="353" t="s">
        <v>112</v>
      </c>
      <c r="C30" s="354">
        <v>37760</v>
      </c>
      <c r="D30" s="354">
        <v>2000</v>
      </c>
      <c r="E30" s="355">
        <f>(C30+D30)*25%</f>
        <v>9940</v>
      </c>
      <c r="F30" s="352" t="s">
        <v>105</v>
      </c>
      <c r="G30" s="352">
        <v>1</v>
      </c>
      <c r="H30" s="354">
        <f>SUM(C30+D30+E30)*G30</f>
        <v>49700</v>
      </c>
    </row>
    <row r="31" spans="1:11" s="362" customFormat="1" ht="25.5" customHeight="1" thickBot="1" x14ac:dyDescent="0.25">
      <c r="A31" s="360" t="s">
        <v>109</v>
      </c>
      <c r="B31" s="360"/>
      <c r="C31" s="360"/>
      <c r="D31" s="360"/>
      <c r="E31" s="360"/>
      <c r="F31" s="360"/>
      <c r="G31" s="360"/>
      <c r="H31" s="361">
        <f>SUM(H30:H30)</f>
        <v>49700</v>
      </c>
      <c r="J31" s="363"/>
      <c r="K31" s="364"/>
    </row>
    <row r="32" spans="1:11" ht="15" thickTop="1" x14ac:dyDescent="0.2"/>
    <row r="34" spans="1:13" s="368" customFormat="1" ht="15.75" x14ac:dyDescent="0.25">
      <c r="A34" s="365" t="s">
        <v>113</v>
      </c>
      <c r="B34" s="366">
        <v>45224</v>
      </c>
      <c r="C34" s="367"/>
      <c r="D34" s="367"/>
      <c r="E34" s="367"/>
      <c r="F34" s="367"/>
      <c r="G34" s="367"/>
      <c r="H34" s="367"/>
      <c r="I34" s="367"/>
    </row>
    <row r="35" spans="1:13" s="368" customFormat="1" ht="15.75" x14ac:dyDescent="0.25">
      <c r="A35" s="365" t="s">
        <v>114</v>
      </c>
      <c r="B35" s="369" t="s">
        <v>115</v>
      </c>
      <c r="C35" s="367"/>
      <c r="D35" s="367"/>
      <c r="E35" s="367"/>
      <c r="F35" s="367"/>
      <c r="G35" s="367"/>
    </row>
    <row r="36" spans="1:13" s="368" customFormat="1" ht="15.75" x14ac:dyDescent="0.25">
      <c r="A36" s="365" t="s">
        <v>116</v>
      </c>
      <c r="B36" s="369"/>
      <c r="C36" s="367"/>
      <c r="D36" s="367"/>
      <c r="E36" s="367"/>
      <c r="F36" s="367"/>
      <c r="G36" s="367"/>
    </row>
    <row r="37" spans="1:13" s="368" customFormat="1" ht="13.5" customHeight="1" x14ac:dyDescent="0.25">
      <c r="A37" s="369"/>
      <c r="B37" s="369"/>
      <c r="C37" s="370"/>
      <c r="D37" s="371"/>
      <c r="E37" s="371"/>
      <c r="F37" s="371"/>
      <c r="G37" s="371"/>
      <c r="H37" s="367"/>
      <c r="I37" s="372"/>
      <c r="L37" s="373"/>
      <c r="M37" s="374"/>
    </row>
    <row r="38" spans="1:13" s="368" customFormat="1" ht="23.25" customHeight="1" x14ac:dyDescent="0.25">
      <c r="A38" s="375" t="s">
        <v>117</v>
      </c>
      <c r="B38" s="375"/>
      <c r="C38" s="375"/>
      <c r="D38" s="375"/>
      <c r="E38" s="375"/>
      <c r="F38" s="375"/>
      <c r="G38" s="375"/>
      <c r="H38" s="375"/>
      <c r="I38" s="375"/>
      <c r="L38" s="373"/>
      <c r="M38" s="374"/>
    </row>
    <row r="39" spans="1:13" s="368" customFormat="1" ht="15.75" x14ac:dyDescent="0.25">
      <c r="A39" s="376" t="s">
        <v>100</v>
      </c>
      <c r="B39" s="376" t="s">
        <v>76</v>
      </c>
      <c r="C39" s="376" t="s">
        <v>77</v>
      </c>
      <c r="D39" s="376" t="s">
        <v>118</v>
      </c>
      <c r="E39" s="376"/>
      <c r="F39" s="376"/>
      <c r="G39" s="377" t="s">
        <v>79</v>
      </c>
      <c r="H39" s="376" t="s">
        <v>80</v>
      </c>
      <c r="I39" s="376" t="s">
        <v>119</v>
      </c>
    </row>
    <row r="40" spans="1:13" s="368" customFormat="1" ht="15.75" x14ac:dyDescent="0.25">
      <c r="A40" s="376"/>
      <c r="B40" s="376"/>
      <c r="C40" s="376"/>
      <c r="D40" s="378" t="s">
        <v>120</v>
      </c>
      <c r="E40" s="379" t="s">
        <v>121</v>
      </c>
      <c r="F40" s="379" t="s">
        <v>122</v>
      </c>
      <c r="G40" s="377"/>
      <c r="H40" s="376"/>
      <c r="I40" s="376"/>
    </row>
    <row r="41" spans="1:13" s="368" customFormat="1" ht="15" x14ac:dyDescent="0.25">
      <c r="A41" s="380" t="s">
        <v>123</v>
      </c>
      <c r="B41" s="380"/>
      <c r="C41" s="380"/>
      <c r="D41" s="380"/>
      <c r="E41" s="380"/>
      <c r="F41" s="380"/>
      <c r="G41" s="380"/>
      <c r="H41" s="380"/>
      <c r="I41" s="380"/>
    </row>
    <row r="42" spans="1:13" s="368" customFormat="1" ht="31.5" x14ac:dyDescent="0.25">
      <c r="A42" s="381">
        <v>1</v>
      </c>
      <c r="B42" s="358" t="s">
        <v>124</v>
      </c>
      <c r="C42" s="381" t="s">
        <v>125</v>
      </c>
      <c r="D42" s="382">
        <v>1</v>
      </c>
      <c r="E42" s="382"/>
      <c r="F42" s="382">
        <v>1</v>
      </c>
      <c r="G42" s="383">
        <v>1750</v>
      </c>
      <c r="H42" s="383">
        <f>G42*F42</f>
        <v>1750</v>
      </c>
      <c r="I42" s="384"/>
      <c r="J42" s="373"/>
      <c r="K42" s="373"/>
    </row>
    <row r="43" spans="1:13" s="368" customFormat="1" ht="15.75" x14ac:dyDescent="0.25">
      <c r="A43" s="381"/>
      <c r="B43" s="358"/>
      <c r="C43" s="381"/>
      <c r="D43" s="382"/>
      <c r="E43" s="382"/>
      <c r="F43" s="382"/>
      <c r="G43" s="383"/>
      <c r="H43" s="383">
        <f t="shared" ref="H43:H44" si="0">G43*F43</f>
        <v>0</v>
      </c>
      <c r="I43" s="384"/>
      <c r="J43" s="373"/>
      <c r="K43" s="373"/>
    </row>
    <row r="44" spans="1:13" s="368" customFormat="1" ht="15.75" x14ac:dyDescent="0.25">
      <c r="A44" s="381"/>
      <c r="B44" s="358"/>
      <c r="C44" s="381"/>
      <c r="D44" s="382"/>
      <c r="E44" s="382"/>
      <c r="F44" s="382"/>
      <c r="G44" s="383"/>
      <c r="H44" s="383">
        <f t="shared" si="0"/>
        <v>0</v>
      </c>
      <c r="I44" s="384"/>
      <c r="J44" s="373"/>
      <c r="K44" s="373"/>
    </row>
    <row r="45" spans="1:13" s="368" customFormat="1" ht="15" x14ac:dyDescent="0.25">
      <c r="A45" s="385"/>
      <c r="B45" s="386" t="s">
        <v>126</v>
      </c>
      <c r="C45" s="381"/>
      <c r="D45" s="381"/>
      <c r="E45" s="387"/>
      <c r="F45" s="385"/>
      <c r="G45" s="385"/>
      <c r="H45" s="383">
        <f>H42</f>
        <v>1750</v>
      </c>
      <c r="I45" s="388">
        <f>H45</f>
        <v>1750</v>
      </c>
      <c r="K45" s="389"/>
    </row>
    <row r="46" spans="1:13" s="368" customFormat="1" ht="15" x14ac:dyDescent="0.25">
      <c r="A46" s="390" t="s">
        <v>127</v>
      </c>
      <c r="B46" s="390"/>
      <c r="C46" s="390"/>
      <c r="D46" s="390"/>
      <c r="E46" s="390"/>
      <c r="F46" s="390"/>
      <c r="G46" s="390"/>
      <c r="H46" s="390"/>
      <c r="I46" s="390"/>
    </row>
    <row r="47" spans="1:13" s="368" customFormat="1" ht="15" x14ac:dyDescent="0.25">
      <c r="A47" s="391" t="s">
        <v>100</v>
      </c>
      <c r="B47" s="391" t="s">
        <v>76</v>
      </c>
      <c r="C47" s="391" t="s">
        <v>77</v>
      </c>
      <c r="D47" s="391" t="s">
        <v>118</v>
      </c>
      <c r="E47" s="391"/>
      <c r="F47" s="391"/>
      <c r="G47" s="392" t="s">
        <v>79</v>
      </c>
      <c r="H47" s="393" t="s">
        <v>80</v>
      </c>
      <c r="I47" s="391" t="s">
        <v>119</v>
      </c>
    </row>
    <row r="48" spans="1:13" s="368" customFormat="1" ht="15" x14ac:dyDescent="0.25">
      <c r="A48" s="391"/>
      <c r="B48" s="391"/>
      <c r="C48" s="391"/>
      <c r="D48" s="394" t="s">
        <v>120</v>
      </c>
      <c r="E48" s="393" t="s">
        <v>121</v>
      </c>
      <c r="F48" s="393" t="s">
        <v>122</v>
      </c>
      <c r="G48" s="392"/>
      <c r="H48" s="393"/>
      <c r="I48" s="391"/>
    </row>
    <row r="49" spans="1:10" s="398" customFormat="1" ht="63" customHeight="1" x14ac:dyDescent="0.2">
      <c r="A49" s="395">
        <v>1</v>
      </c>
      <c r="B49" s="396" t="s">
        <v>128</v>
      </c>
      <c r="C49" s="381" t="s">
        <v>125</v>
      </c>
      <c r="D49" s="382">
        <v>1</v>
      </c>
      <c r="E49" s="382"/>
      <c r="F49" s="382">
        <v>1</v>
      </c>
      <c r="G49" s="397">
        <v>450</v>
      </c>
      <c r="H49" s="397">
        <v>450</v>
      </c>
      <c r="I49" s="397"/>
    </row>
    <row r="50" spans="1:10" s="398" customFormat="1" ht="33.75" customHeight="1" x14ac:dyDescent="0.2">
      <c r="A50" s="395"/>
      <c r="B50" s="396"/>
      <c r="C50" s="381"/>
      <c r="D50" s="382"/>
      <c r="E50" s="399"/>
      <c r="F50" s="382"/>
      <c r="G50" s="397"/>
      <c r="H50" s="397">
        <f>G50*F50</f>
        <v>0</v>
      </c>
      <c r="I50" s="397"/>
    </row>
    <row r="51" spans="1:10" s="368" customFormat="1" ht="15" x14ac:dyDescent="0.25">
      <c r="A51" s="400"/>
      <c r="B51" s="401"/>
      <c r="C51" s="402"/>
      <c r="D51" s="403"/>
      <c r="E51" s="404"/>
      <c r="F51" s="403"/>
      <c r="G51" s="405"/>
      <c r="H51" s="405"/>
      <c r="I51" s="405"/>
    </row>
    <row r="52" spans="1:10" s="368" customFormat="1" ht="15" x14ac:dyDescent="0.25">
      <c r="A52" s="400"/>
      <c r="B52" s="401"/>
      <c r="C52" s="402"/>
      <c r="D52" s="403"/>
      <c r="E52" s="404"/>
      <c r="F52" s="403"/>
      <c r="G52" s="405"/>
      <c r="H52" s="405"/>
      <c r="I52" s="405"/>
    </row>
    <row r="53" spans="1:10" s="368" customFormat="1" ht="15" x14ac:dyDescent="0.25">
      <c r="A53" s="400"/>
      <c r="B53" s="401"/>
      <c r="C53" s="402"/>
      <c r="D53" s="403"/>
      <c r="E53" s="404"/>
      <c r="F53" s="403"/>
      <c r="G53" s="405"/>
      <c r="H53" s="405"/>
      <c r="I53" s="405"/>
    </row>
    <row r="54" spans="1:10" s="368" customFormat="1" ht="15" x14ac:dyDescent="0.25">
      <c r="A54" s="406"/>
      <c r="B54" s="407" t="s">
        <v>126</v>
      </c>
      <c r="C54" s="402"/>
      <c r="D54" s="406"/>
      <c r="E54" s="406"/>
      <c r="F54" s="406"/>
      <c r="G54" s="406"/>
      <c r="H54" s="408">
        <f>SUM(H49:H53)</f>
        <v>450</v>
      </c>
      <c r="I54" s="409">
        <f>H54+H45</f>
        <v>2200</v>
      </c>
    </row>
    <row r="55" spans="1:10" s="368" customFormat="1" ht="15" x14ac:dyDescent="0.25">
      <c r="A55" s="380" t="s">
        <v>129</v>
      </c>
      <c r="B55" s="380"/>
      <c r="C55" s="380"/>
      <c r="D55" s="380"/>
      <c r="E55" s="380"/>
      <c r="F55" s="380"/>
      <c r="G55" s="380"/>
      <c r="H55" s="380"/>
      <c r="I55" s="380"/>
    </row>
    <row r="56" spans="1:10" s="368" customFormat="1" ht="15" x14ac:dyDescent="0.25">
      <c r="A56" s="391" t="s">
        <v>100</v>
      </c>
      <c r="B56" s="391" t="s">
        <v>76</v>
      </c>
      <c r="C56" s="391" t="s">
        <v>77</v>
      </c>
      <c r="D56" s="391" t="s">
        <v>118</v>
      </c>
      <c r="E56" s="391"/>
      <c r="F56" s="391"/>
      <c r="G56" s="392" t="s">
        <v>79</v>
      </c>
      <c r="H56" s="393" t="s">
        <v>80</v>
      </c>
      <c r="I56" s="391" t="s">
        <v>119</v>
      </c>
    </row>
    <row r="57" spans="1:10" s="368" customFormat="1" ht="15" x14ac:dyDescent="0.25">
      <c r="A57" s="391"/>
      <c r="B57" s="391"/>
      <c r="C57" s="391"/>
      <c r="D57" s="394" t="s">
        <v>120</v>
      </c>
      <c r="E57" s="393" t="s">
        <v>121</v>
      </c>
      <c r="F57" s="393" t="s">
        <v>122</v>
      </c>
      <c r="G57" s="392"/>
      <c r="H57" s="393"/>
      <c r="I57" s="391"/>
    </row>
    <row r="58" spans="1:10" s="368" customFormat="1" ht="15" x14ac:dyDescent="0.25">
      <c r="A58" s="400"/>
      <c r="B58" s="410"/>
      <c r="C58" s="402"/>
      <c r="D58" s="403"/>
      <c r="E58" s="404"/>
      <c r="F58" s="403"/>
      <c r="G58" s="411"/>
      <c r="H58" s="412"/>
      <c r="I58" s="413"/>
    </row>
    <row r="59" spans="1:10" s="368" customFormat="1" ht="15" x14ac:dyDescent="0.25">
      <c r="A59" s="400"/>
      <c r="B59" s="410"/>
      <c r="C59" s="402"/>
      <c r="D59" s="403"/>
      <c r="E59" s="404"/>
      <c r="F59" s="403"/>
      <c r="G59" s="411"/>
      <c r="H59" s="412"/>
      <c r="I59" s="413"/>
    </row>
    <row r="60" spans="1:10" s="368" customFormat="1" ht="15" x14ac:dyDescent="0.25">
      <c r="A60" s="402"/>
      <c r="B60" s="406" t="s">
        <v>126</v>
      </c>
      <c r="C60" s="406" t="s">
        <v>125</v>
      </c>
      <c r="D60" s="403">
        <v>198</v>
      </c>
      <c r="E60" s="403"/>
      <c r="F60" s="403">
        <v>198</v>
      </c>
      <c r="G60" s="403">
        <f>I54</f>
        <v>2200</v>
      </c>
      <c r="H60" s="414">
        <f>G60*F60</f>
        <v>435600</v>
      </c>
      <c r="I60" s="408">
        <f>I54+H60</f>
        <v>437800</v>
      </c>
    </row>
    <row r="61" spans="1:10" s="368" customFormat="1" ht="15" x14ac:dyDescent="0.25">
      <c r="A61" s="406"/>
      <c r="B61" s="407" t="s">
        <v>130</v>
      </c>
      <c r="C61" s="407"/>
      <c r="D61" s="407"/>
      <c r="E61" s="407"/>
      <c r="F61" s="407"/>
      <c r="G61" s="407"/>
      <c r="H61" s="414"/>
      <c r="I61" s="408">
        <f>I60</f>
        <v>437800</v>
      </c>
    </row>
    <row r="62" spans="1:10" s="368" customFormat="1" ht="15" x14ac:dyDescent="0.25">
      <c r="A62" s="415" t="s">
        <v>131</v>
      </c>
      <c r="B62" s="415"/>
      <c r="C62" s="406"/>
      <c r="D62" s="416">
        <v>0.25</v>
      </c>
      <c r="E62" s="406"/>
      <c r="F62" s="406"/>
      <c r="G62" s="403"/>
      <c r="H62" s="403"/>
      <c r="I62" s="408">
        <f>I61*D62</f>
        <v>109450</v>
      </c>
    </row>
    <row r="63" spans="1:10" s="423" customFormat="1" ht="24" customHeight="1" x14ac:dyDescent="0.2">
      <c r="A63" s="417" t="s">
        <v>132</v>
      </c>
      <c r="B63" s="417"/>
      <c r="C63" s="418"/>
      <c r="D63" s="419"/>
      <c r="E63" s="418"/>
      <c r="F63" s="418"/>
      <c r="G63" s="420"/>
      <c r="H63" s="420"/>
      <c r="I63" s="421">
        <f>SUM(I61:I62)</f>
        <v>547250</v>
      </c>
      <c r="J63" s="422"/>
    </row>
    <row r="65" spans="1:13" s="368" customFormat="1" ht="15.75" x14ac:dyDescent="0.25">
      <c r="A65" s="365" t="s">
        <v>113</v>
      </c>
      <c r="B65" s="366">
        <v>45224</v>
      </c>
      <c r="C65" s="367"/>
      <c r="D65" s="367"/>
      <c r="E65" s="367"/>
      <c r="F65" s="367"/>
      <c r="G65" s="367"/>
      <c r="H65" s="367"/>
      <c r="I65" s="367"/>
    </row>
    <row r="66" spans="1:13" s="368" customFormat="1" ht="15.75" x14ac:dyDescent="0.25">
      <c r="A66" s="365" t="s">
        <v>114</v>
      </c>
      <c r="B66" s="369" t="s">
        <v>115</v>
      </c>
      <c r="C66" s="367"/>
      <c r="D66" s="367"/>
      <c r="E66" s="367"/>
      <c r="F66" s="367"/>
      <c r="G66" s="367"/>
    </row>
    <row r="67" spans="1:13" s="368" customFormat="1" ht="15.75" x14ac:dyDescent="0.25">
      <c r="A67" s="365" t="s">
        <v>133</v>
      </c>
      <c r="B67" s="369"/>
      <c r="C67" s="367"/>
      <c r="D67" s="367"/>
      <c r="E67" s="367"/>
      <c r="F67" s="367"/>
      <c r="G67" s="367"/>
    </row>
    <row r="68" spans="1:13" s="368" customFormat="1" ht="13.5" customHeight="1" x14ac:dyDescent="0.25">
      <c r="A68" s="369"/>
      <c r="B68" s="369"/>
      <c r="C68" s="370"/>
      <c r="D68" s="371"/>
      <c r="E68" s="371"/>
      <c r="F68" s="371"/>
      <c r="G68" s="371"/>
      <c r="H68" s="367"/>
      <c r="I68" s="372"/>
      <c r="L68" s="373"/>
      <c r="M68" s="374"/>
    </row>
    <row r="69" spans="1:13" s="368" customFormat="1" ht="23.25" customHeight="1" x14ac:dyDescent="0.25">
      <c r="A69" s="375" t="s">
        <v>134</v>
      </c>
      <c r="B69" s="375"/>
      <c r="C69" s="375"/>
      <c r="D69" s="375"/>
      <c r="E69" s="375"/>
      <c r="F69" s="375"/>
      <c r="G69" s="375"/>
      <c r="H69" s="375"/>
      <c r="I69" s="375"/>
      <c r="L69" s="373"/>
      <c r="M69" s="374"/>
    </row>
    <row r="70" spans="1:13" s="368" customFormat="1" ht="15.75" x14ac:dyDescent="0.25">
      <c r="A70" s="376" t="s">
        <v>100</v>
      </c>
      <c r="B70" s="376" t="s">
        <v>76</v>
      </c>
      <c r="C70" s="376" t="s">
        <v>77</v>
      </c>
      <c r="D70" s="376" t="s">
        <v>118</v>
      </c>
      <c r="E70" s="376"/>
      <c r="F70" s="376"/>
      <c r="G70" s="377" t="s">
        <v>79</v>
      </c>
      <c r="H70" s="376" t="s">
        <v>80</v>
      </c>
      <c r="I70" s="376" t="s">
        <v>119</v>
      </c>
    </row>
    <row r="71" spans="1:13" s="368" customFormat="1" ht="15.75" x14ac:dyDescent="0.25">
      <c r="A71" s="376"/>
      <c r="B71" s="376"/>
      <c r="C71" s="376"/>
      <c r="D71" s="378" t="s">
        <v>120</v>
      </c>
      <c r="E71" s="379" t="s">
        <v>121</v>
      </c>
      <c r="F71" s="379" t="s">
        <v>122</v>
      </c>
      <c r="G71" s="377"/>
      <c r="H71" s="376"/>
      <c r="I71" s="376"/>
    </row>
    <row r="72" spans="1:13" s="368" customFormat="1" ht="15" x14ac:dyDescent="0.25">
      <c r="A72" s="380" t="s">
        <v>123</v>
      </c>
      <c r="B72" s="380"/>
      <c r="C72" s="380"/>
      <c r="D72" s="380"/>
      <c r="E72" s="380"/>
      <c r="F72" s="380"/>
      <c r="G72" s="380"/>
      <c r="H72" s="380"/>
      <c r="I72" s="380"/>
    </row>
    <row r="73" spans="1:13" s="368" customFormat="1" ht="15.75" x14ac:dyDescent="0.25">
      <c r="A73" s="381">
        <v>1</v>
      </c>
      <c r="B73" s="358" t="s">
        <v>135</v>
      </c>
      <c r="C73" s="381" t="s">
        <v>136</v>
      </c>
      <c r="D73" s="382">
        <v>14</v>
      </c>
      <c r="E73" s="382"/>
      <c r="F73" s="382">
        <v>14</v>
      </c>
      <c r="G73" s="383">
        <v>7500</v>
      </c>
      <c r="H73" s="383">
        <f>G73*F73</f>
        <v>105000</v>
      </c>
      <c r="I73" s="384"/>
      <c r="J73" s="373"/>
      <c r="K73" s="373"/>
    </row>
    <row r="74" spans="1:13" s="368" customFormat="1" ht="15.75" x14ac:dyDescent="0.25">
      <c r="A74" s="381"/>
      <c r="B74" s="358"/>
      <c r="C74" s="381"/>
      <c r="D74" s="382"/>
      <c r="E74" s="382"/>
      <c r="F74" s="382"/>
      <c r="G74" s="383"/>
      <c r="H74" s="383">
        <f t="shared" ref="H74:H75" si="1">G74*F74</f>
        <v>0</v>
      </c>
      <c r="I74" s="384"/>
      <c r="J74" s="373"/>
      <c r="K74" s="373"/>
    </row>
    <row r="75" spans="1:13" s="368" customFormat="1" ht="15.75" x14ac:dyDescent="0.25">
      <c r="A75" s="381"/>
      <c r="B75" s="358"/>
      <c r="C75" s="381"/>
      <c r="D75" s="382"/>
      <c r="E75" s="382"/>
      <c r="F75" s="382"/>
      <c r="G75" s="383"/>
      <c r="H75" s="383">
        <f t="shared" si="1"/>
        <v>0</v>
      </c>
      <c r="I75" s="384"/>
      <c r="J75" s="373"/>
      <c r="K75" s="373"/>
    </row>
    <row r="76" spans="1:13" s="368" customFormat="1" ht="15" x14ac:dyDescent="0.25">
      <c r="A76" s="385"/>
      <c r="B76" s="386" t="s">
        <v>126</v>
      </c>
      <c r="C76" s="381"/>
      <c r="D76" s="381"/>
      <c r="E76" s="387"/>
      <c r="F76" s="385"/>
      <c r="G76" s="385"/>
      <c r="H76" s="383">
        <v>105000</v>
      </c>
      <c r="I76" s="388">
        <f>H76</f>
        <v>105000</v>
      </c>
      <c r="K76" s="389"/>
    </row>
    <row r="77" spans="1:13" s="368" customFormat="1" ht="15" x14ac:dyDescent="0.25">
      <c r="A77" s="390" t="s">
        <v>127</v>
      </c>
      <c r="B77" s="390"/>
      <c r="C77" s="390"/>
      <c r="D77" s="390"/>
      <c r="E77" s="390"/>
      <c r="F77" s="390"/>
      <c r="G77" s="390"/>
      <c r="H77" s="390"/>
      <c r="I77" s="390"/>
    </row>
    <row r="78" spans="1:13" s="368" customFormat="1" ht="15" x14ac:dyDescent="0.25">
      <c r="A78" s="391" t="s">
        <v>100</v>
      </c>
      <c r="B78" s="391" t="s">
        <v>76</v>
      </c>
      <c r="C78" s="391" t="s">
        <v>77</v>
      </c>
      <c r="D78" s="391" t="s">
        <v>118</v>
      </c>
      <c r="E78" s="391"/>
      <c r="F78" s="391"/>
      <c r="G78" s="392" t="s">
        <v>79</v>
      </c>
      <c r="H78" s="393" t="s">
        <v>80</v>
      </c>
      <c r="I78" s="391" t="s">
        <v>119</v>
      </c>
    </row>
    <row r="79" spans="1:13" s="368" customFormat="1" ht="15" x14ac:dyDescent="0.25">
      <c r="A79" s="391"/>
      <c r="B79" s="391"/>
      <c r="C79" s="391"/>
      <c r="D79" s="394" t="s">
        <v>120</v>
      </c>
      <c r="E79" s="393" t="s">
        <v>121</v>
      </c>
      <c r="F79" s="393" t="s">
        <v>122</v>
      </c>
      <c r="G79" s="392"/>
      <c r="H79" s="393"/>
      <c r="I79" s="391"/>
    </row>
    <row r="80" spans="1:13" s="398" customFormat="1" ht="63" customHeight="1" x14ac:dyDescent="0.2">
      <c r="A80" s="395">
        <v>1</v>
      </c>
      <c r="B80" s="396" t="s">
        <v>137</v>
      </c>
      <c r="C80" s="381" t="s">
        <v>136</v>
      </c>
      <c r="D80" s="382">
        <v>14</v>
      </c>
      <c r="E80" s="382"/>
      <c r="F80" s="382">
        <v>14</v>
      </c>
      <c r="G80" s="397">
        <v>150</v>
      </c>
      <c r="H80" s="397">
        <f>G80*F80</f>
        <v>2100</v>
      </c>
      <c r="I80" s="397"/>
    </row>
    <row r="81" spans="1:10" s="398" customFormat="1" ht="33.75" customHeight="1" x14ac:dyDescent="0.2">
      <c r="A81" s="395"/>
      <c r="B81" s="396"/>
      <c r="C81" s="381"/>
      <c r="D81" s="382"/>
      <c r="E81" s="399"/>
      <c r="F81" s="382"/>
      <c r="G81" s="397"/>
      <c r="H81" s="397">
        <f>G81*F81</f>
        <v>0</v>
      </c>
      <c r="I81" s="397"/>
    </row>
    <row r="82" spans="1:10" s="368" customFormat="1" ht="15" x14ac:dyDescent="0.25">
      <c r="A82" s="400"/>
      <c r="B82" s="401"/>
      <c r="C82" s="402"/>
      <c r="D82" s="403"/>
      <c r="E82" s="404"/>
      <c r="F82" s="403"/>
      <c r="G82" s="405"/>
      <c r="H82" s="405"/>
      <c r="I82" s="405"/>
    </row>
    <row r="83" spans="1:10" s="368" customFormat="1" ht="15" x14ac:dyDescent="0.25">
      <c r="A83" s="400"/>
      <c r="B83" s="401"/>
      <c r="C83" s="402"/>
      <c r="D83" s="403"/>
      <c r="E83" s="404"/>
      <c r="F83" s="403"/>
      <c r="G83" s="405"/>
      <c r="H83" s="405"/>
      <c r="I83" s="405"/>
    </row>
    <row r="84" spans="1:10" s="368" customFormat="1" ht="15" x14ac:dyDescent="0.25">
      <c r="A84" s="400"/>
      <c r="B84" s="401"/>
      <c r="C84" s="402"/>
      <c r="D84" s="403"/>
      <c r="E84" s="404"/>
      <c r="F84" s="403"/>
      <c r="G84" s="405"/>
      <c r="H84" s="405"/>
      <c r="I84" s="405"/>
    </row>
    <row r="85" spans="1:10" s="368" customFormat="1" ht="15" x14ac:dyDescent="0.25">
      <c r="A85" s="406"/>
      <c r="B85" s="407" t="s">
        <v>126</v>
      </c>
      <c r="C85" s="402"/>
      <c r="D85" s="406"/>
      <c r="E85" s="406"/>
      <c r="F85" s="406"/>
      <c r="G85" s="406"/>
      <c r="H85" s="408">
        <f>SUM(H80:H84)</f>
        <v>2100</v>
      </c>
      <c r="I85" s="409">
        <f>H85+H76</f>
        <v>107100</v>
      </c>
    </row>
    <row r="86" spans="1:10" s="368" customFormat="1" ht="15" x14ac:dyDescent="0.25">
      <c r="A86" s="380" t="s">
        <v>129</v>
      </c>
      <c r="B86" s="380"/>
      <c r="C86" s="380"/>
      <c r="D86" s="380"/>
      <c r="E86" s="380"/>
      <c r="F86" s="380"/>
      <c r="G86" s="380"/>
      <c r="H86" s="380"/>
      <c r="I86" s="380"/>
    </row>
    <row r="87" spans="1:10" s="368" customFormat="1" ht="15" x14ac:dyDescent="0.25">
      <c r="A87" s="391" t="s">
        <v>100</v>
      </c>
      <c r="B87" s="391" t="s">
        <v>76</v>
      </c>
      <c r="C87" s="391" t="s">
        <v>77</v>
      </c>
      <c r="D87" s="391" t="s">
        <v>118</v>
      </c>
      <c r="E87" s="391"/>
      <c r="F87" s="391"/>
      <c r="G87" s="392" t="s">
        <v>79</v>
      </c>
      <c r="H87" s="393" t="s">
        <v>80</v>
      </c>
      <c r="I87" s="391" t="s">
        <v>119</v>
      </c>
    </row>
    <row r="88" spans="1:10" s="368" customFormat="1" ht="15" x14ac:dyDescent="0.25">
      <c r="A88" s="391"/>
      <c r="B88" s="391"/>
      <c r="C88" s="391"/>
      <c r="D88" s="394" t="s">
        <v>120</v>
      </c>
      <c r="E88" s="393" t="s">
        <v>121</v>
      </c>
      <c r="F88" s="393" t="s">
        <v>122</v>
      </c>
      <c r="G88" s="392"/>
      <c r="H88" s="393"/>
      <c r="I88" s="391"/>
    </row>
    <row r="89" spans="1:10" s="368" customFormat="1" ht="15" x14ac:dyDescent="0.25">
      <c r="A89" s="400"/>
      <c r="B89" s="410"/>
      <c r="C89" s="402"/>
      <c r="D89" s="403"/>
      <c r="E89" s="404"/>
      <c r="F89" s="403"/>
      <c r="G89" s="411"/>
      <c r="H89" s="412"/>
      <c r="I89" s="413"/>
    </row>
    <row r="90" spans="1:10" s="368" customFormat="1" ht="15" x14ac:dyDescent="0.25">
      <c r="A90" s="400"/>
      <c r="B90" s="410"/>
      <c r="C90" s="402"/>
      <c r="D90" s="403"/>
      <c r="E90" s="404"/>
      <c r="F90" s="403"/>
      <c r="G90" s="411"/>
      <c r="H90" s="412"/>
      <c r="I90" s="413"/>
    </row>
    <row r="91" spans="1:10" s="368" customFormat="1" ht="15" x14ac:dyDescent="0.25">
      <c r="A91" s="402"/>
      <c r="B91" s="406" t="s">
        <v>126</v>
      </c>
      <c r="C91" s="406"/>
      <c r="D91" s="403"/>
      <c r="E91" s="403"/>
      <c r="F91" s="403"/>
      <c r="G91" s="403"/>
      <c r="H91" s="414"/>
      <c r="I91" s="408">
        <f>I85+I89</f>
        <v>107100</v>
      </c>
    </row>
    <row r="92" spans="1:10" s="368" customFormat="1" ht="15" x14ac:dyDescent="0.25">
      <c r="A92" s="406"/>
      <c r="B92" s="407" t="s">
        <v>130</v>
      </c>
      <c r="C92" s="407"/>
      <c r="D92" s="407"/>
      <c r="E92" s="407"/>
      <c r="F92" s="407"/>
      <c r="G92" s="407"/>
      <c r="H92" s="414"/>
      <c r="I92" s="408">
        <f>I91</f>
        <v>107100</v>
      </c>
    </row>
    <row r="93" spans="1:10" s="368" customFormat="1" ht="15" x14ac:dyDescent="0.25">
      <c r="A93" s="415" t="s">
        <v>131</v>
      </c>
      <c r="B93" s="415"/>
      <c r="C93" s="406"/>
      <c r="D93" s="416">
        <v>0.25</v>
      </c>
      <c r="E93" s="406"/>
      <c r="F93" s="406"/>
      <c r="G93" s="403"/>
      <c r="H93" s="403"/>
      <c r="I93" s="408">
        <f>I92*D93</f>
        <v>26775</v>
      </c>
    </row>
    <row r="94" spans="1:10" s="423" customFormat="1" ht="24" customHeight="1" x14ac:dyDescent="0.2">
      <c r="A94" s="417" t="s">
        <v>132</v>
      </c>
      <c r="B94" s="417"/>
      <c r="C94" s="418"/>
      <c r="D94" s="419"/>
      <c r="E94" s="418"/>
      <c r="F94" s="418"/>
      <c r="G94" s="420"/>
      <c r="H94" s="420"/>
      <c r="I94" s="421">
        <f>SUM(I92:I93)</f>
        <v>133875</v>
      </c>
      <c r="J94" s="422"/>
    </row>
    <row r="96" spans="1:10" s="423" customFormat="1" ht="24" customHeight="1" x14ac:dyDescent="0.2">
      <c r="A96" s="417" t="s">
        <v>138</v>
      </c>
      <c r="B96" s="417"/>
      <c r="C96" s="418"/>
      <c r="D96" s="419"/>
      <c r="E96" s="418"/>
      <c r="F96" s="418"/>
      <c r="G96" s="420"/>
      <c r="H96" s="420"/>
      <c r="I96" s="421">
        <f>I94+I63+H31+H17</f>
        <v>5557700</v>
      </c>
      <c r="J96" s="422"/>
    </row>
  </sheetData>
  <mergeCells count="59">
    <mergeCell ref="A93:B93"/>
    <mergeCell ref="A94:B94"/>
    <mergeCell ref="A96:B96"/>
    <mergeCell ref="A86:I86"/>
    <mergeCell ref="A87:A88"/>
    <mergeCell ref="B87:B88"/>
    <mergeCell ref="C87:C88"/>
    <mergeCell ref="D87:F87"/>
    <mergeCell ref="G87:G88"/>
    <mergeCell ref="I87:I88"/>
    <mergeCell ref="I70:I71"/>
    <mergeCell ref="A72:I72"/>
    <mergeCell ref="A77:I77"/>
    <mergeCell ref="A78:A79"/>
    <mergeCell ref="B78:B79"/>
    <mergeCell ref="C78:C79"/>
    <mergeCell ref="D78:F78"/>
    <mergeCell ref="G78:G79"/>
    <mergeCell ref="I78:I79"/>
    <mergeCell ref="A62:B62"/>
    <mergeCell ref="A63:B63"/>
    <mergeCell ref="C68:G68"/>
    <mergeCell ref="A69:I69"/>
    <mergeCell ref="A70:A71"/>
    <mergeCell ref="B70:B71"/>
    <mergeCell ref="C70:C71"/>
    <mergeCell ref="D70:F70"/>
    <mergeCell ref="G70:G71"/>
    <mergeCell ref="H70:H71"/>
    <mergeCell ref="A55:I55"/>
    <mergeCell ref="A56:A57"/>
    <mergeCell ref="B56:B57"/>
    <mergeCell ref="C56:C57"/>
    <mergeCell ref="D56:F56"/>
    <mergeCell ref="G56:G57"/>
    <mergeCell ref="I56:I57"/>
    <mergeCell ref="I39:I40"/>
    <mergeCell ref="A41:I41"/>
    <mergeCell ref="A46:I46"/>
    <mergeCell ref="A47:A48"/>
    <mergeCell ref="B47:B48"/>
    <mergeCell ref="C47:C48"/>
    <mergeCell ref="D47:F47"/>
    <mergeCell ref="G47:G48"/>
    <mergeCell ref="I47:I48"/>
    <mergeCell ref="A27:H27"/>
    <mergeCell ref="A31:G31"/>
    <mergeCell ref="C37:G37"/>
    <mergeCell ref="A38:I38"/>
    <mergeCell ref="A39:A40"/>
    <mergeCell ref="B39:B40"/>
    <mergeCell ref="C39:C40"/>
    <mergeCell ref="D39:F39"/>
    <mergeCell ref="G39:G40"/>
    <mergeCell ref="H39:H40"/>
    <mergeCell ref="A9:H9"/>
    <mergeCell ref="A11:H11"/>
    <mergeCell ref="A17:G17"/>
    <mergeCell ref="A25:H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SUMM</vt:lpstr>
      <vt:lpstr>Ground Floor</vt:lpstr>
      <vt:lpstr>Mezz Floor</vt:lpstr>
      <vt:lpstr>Variation</vt:lpstr>
      <vt:lpstr>'Ground Floor'!Print_Area</vt:lpstr>
      <vt:lpstr>'Mezz Floor'!Print_Area</vt:lpstr>
      <vt:lpstr>SUMM!Print_Area</vt:lpstr>
      <vt:lpstr>'Ground Floor'!Print_Titles</vt:lpstr>
      <vt:lpstr>'Mezz Floor'!Print_Titles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2023-10-23T13:10:25Z</cp:lastPrinted>
  <dcterms:created xsi:type="dcterms:W3CDTF">2001-08-24T09:20:00Z</dcterms:created>
  <dcterms:modified xsi:type="dcterms:W3CDTF">2023-10-28T12:50:01Z</dcterms:modified>
</cp:coreProperties>
</file>