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rifit Gym Clifton\"/>
    </mc:Choice>
  </mc:AlternateContent>
  <bookViews>
    <workbookView xWindow="0" yWindow="0" windowWidth="15360" windowHeight="7155" tabRatio="907" firstSheet="1" activeTab="1"/>
  </bookViews>
  <sheets>
    <sheet name="Summery  1st IPC " sheetId="2" state="hidden" r:id="rId1"/>
    <sheet name="Abstract Plumb BOQ" sheetId="60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\A">#REF!</definedName>
    <definedName name="\B">#REF!</definedName>
    <definedName name="\E">#REF!</definedName>
    <definedName name="asds">#REF!</definedName>
    <definedName name="Bahishti">[1]Labour!$F$14</definedName>
    <definedName name="BathtubCPBrassChainwithrubberplug">[1]Material!$J$72</definedName>
    <definedName name="BathtubCPBrasswash075">[1]Material!$J$73</definedName>
    <definedName name="Block_5in">'[2]13,14'!#REF!</definedName>
    <definedName name="BrassButthinges5">[3]Material!$J$108</definedName>
    <definedName name="Brasshandlesize175mm">[3]Material!$J$118</definedName>
    <definedName name="building">#REF!</definedName>
    <definedName name="CementOP">[1]Material!$J$305</definedName>
    <definedName name="CementSandMortar12">[1]Table11!$I$420</definedName>
    <definedName name="Code">#REF!</definedName>
    <definedName name="Cooly">[1]Labour!$F$3</definedName>
    <definedName name="CPbottletrapwithunionwastepipe40mm">[1]Material!$J$256</definedName>
    <definedName name="CPmixer1hole05">[1]Material!$J$285</definedName>
    <definedName name="CPstopcock05">[1]Material!$J$290</definedName>
    <definedName name="gate">#REF!</definedName>
    <definedName name="Hangerhookwithpulloutrod">[3]Material!$J$601</definedName>
    <definedName name="Hardwoodguttees">[3]Material!$J$603</definedName>
    <definedName name="INZ3011TEXT">[4]DA30!$C$398</definedName>
    <definedName name="INZ3017TEXT">[4]DA30!$C$531</definedName>
    <definedName name="INZ3056TEXT">[4]DA30!$C$1473</definedName>
    <definedName name="IV">#REF!</definedName>
    <definedName name="Mason">[1]Labour!$F$9</definedName>
    <definedName name="Mistry">[1]Labour!$F$23</definedName>
    <definedName name="Nailofsizes">[3]Material!$J$762</definedName>
    <definedName name="Pigmentofanycolour">[1]Material!$J$960</definedName>
    <definedName name="_xlnm.Print_Area" localSheetId="1">'Abstract Plumb BOQ'!$A$6:$I$17</definedName>
    <definedName name="_xlnm.Print_Area" localSheetId="0">'Summery  1st IPC '!$A$1:$F$42</definedName>
    <definedName name="_xlnm.Print_Area">#REF!</definedName>
    <definedName name="_xlnm.Print_Titles" localSheetId="1">'Abstract Plumb BOQ'!$1:$9</definedName>
    <definedName name="_xlnm.Print_Titles" localSheetId="0">'Summery  1st IPC '!$1:$5</definedName>
    <definedName name="_xlnm.Print_Titles">#REF!</definedName>
    <definedName name="PRINT_TITLES_MI">#REF!</definedName>
    <definedName name="SinkbracketCI">[1]Material!$J$1101</definedName>
    <definedName name="SinkCPbrasswaste150">[1]Material!$J$1102</definedName>
    <definedName name="Sinkpillartap2way">[1]Material!$J$1107</definedName>
    <definedName name="Sinkplugwithchain">[1]Material!$J$1108</definedName>
    <definedName name="Sinkstainlesssteel1000500">[1]Material!$J$1109</definedName>
    <definedName name="Sunkhandle">[3]Material!$J$1106</definedName>
    <definedName name="Tierod">[3]Material!$J$1222</definedName>
    <definedName name="Washbasin450mm18whitecolour">[1]Material!$J$1277</definedName>
    <definedName name="Washbasinboltkit">[1]Material!$J$1286</definedName>
    <definedName name="WCbrassstopcock12">[1]Material!$J$1245</definedName>
    <definedName name="WCCistern4030whitecolour">[1]Material!$J$1253</definedName>
    <definedName name="WCcisternboltkit">[1]Material!$J$1254</definedName>
    <definedName name="WCfloridecoupled4030whitecolour">[1]Material!$J$1257</definedName>
    <definedName name="WCseatcover">[1]Material!$J$1273</definedName>
    <definedName name="Woodenrodforshoes">[3]Material!$J$1313</definedName>
    <definedName name="x">#REF!</definedName>
    <definedName name="xyz">#REF!</definedName>
  </definedNames>
  <calcPr calcId="152511"/>
</workbook>
</file>

<file path=xl/calcChain.xml><?xml version="1.0" encoding="utf-8"?>
<calcChain xmlns="http://schemas.openxmlformats.org/spreadsheetml/2006/main">
  <c r="H12" i="60" l="1"/>
  <c r="H11" i="60"/>
  <c r="H14" i="60"/>
  <c r="H15" i="60"/>
  <c r="H16" i="60"/>
  <c r="H17" i="60" l="1"/>
  <c r="H13" i="60"/>
  <c r="H10" i="60"/>
  <c r="F27" i="2" l="1"/>
  <c r="F33" i="2"/>
  <c r="E33" i="2" s="1"/>
  <c r="F38" i="2"/>
  <c r="E38" i="2" s="1"/>
  <c r="F32" i="2"/>
  <c r="E32" i="2" s="1"/>
  <c r="B18" i="2"/>
  <c r="B17" i="2"/>
  <c r="C16" i="2"/>
  <c r="B15" i="2"/>
  <c r="F7" i="2" l="1"/>
  <c r="E7" i="2" s="1"/>
  <c r="F15" i="2"/>
  <c r="E15" i="2" s="1"/>
  <c r="F10" i="2" l="1"/>
  <c r="E10" i="2" s="1"/>
  <c r="F18" i="2"/>
  <c r="E18" i="2" s="1"/>
  <c r="E19" i="2" l="1"/>
  <c r="F19" i="2" s="1"/>
  <c r="F13" i="2"/>
  <c r="E13" i="2" s="1"/>
  <c r="F21" i="2"/>
  <c r="E21" i="2" s="1"/>
  <c r="F17" i="2"/>
  <c r="E17" i="2" s="1"/>
  <c r="F11" i="2"/>
  <c r="E11" i="2" s="1"/>
  <c r="F9" i="2"/>
  <c r="F22" i="2" l="1"/>
  <c r="E9" i="2"/>
  <c r="I22" i="2" l="1"/>
  <c r="I25" i="2" s="1"/>
  <c r="F24" i="2"/>
  <c r="E22" i="2"/>
  <c r="F25" i="2" l="1"/>
  <c r="E24" i="2"/>
  <c r="F28" i="2" l="1"/>
  <c r="F34" i="2" s="1"/>
  <c r="E34" i="2" s="1"/>
  <c r="E25" i="2"/>
  <c r="E28" i="2" s="1"/>
  <c r="F36" i="2" l="1"/>
  <c r="F40" i="2" l="1"/>
  <c r="E36" i="2"/>
  <c r="F41" i="2" l="1"/>
  <c r="E40" i="2"/>
  <c r="F42" i="2" l="1"/>
  <c r="E42" i="2" s="1"/>
  <c r="E41" i="2"/>
</calcChain>
</file>

<file path=xl/sharedStrings.xml><?xml version="1.0" encoding="utf-8"?>
<sst xmlns="http://schemas.openxmlformats.org/spreadsheetml/2006/main" count="106" uniqueCount="93">
  <si>
    <t xml:space="preserve">ABSTRACT OF Cost </t>
  </si>
  <si>
    <t xml:space="preserve">Total Construction </t>
  </si>
  <si>
    <t>CONSTRUCTION OF NEW SURGICAL ONCOLOGY COMPLEX AT JPMC , KARACHI</t>
  </si>
  <si>
    <t xml:space="preserve">1st Running Bill </t>
  </si>
  <si>
    <t xml:space="preserve">Civil Works </t>
  </si>
  <si>
    <t>BOQ  Item #</t>
  </si>
  <si>
    <t>Description</t>
  </si>
  <si>
    <t>Unit</t>
  </si>
  <si>
    <t xml:space="preserve">Total Amount </t>
  </si>
  <si>
    <t>01-1C</t>
  </si>
  <si>
    <t>01-2C</t>
  </si>
  <si>
    <t>01-4C</t>
  </si>
  <si>
    <t>01-5C</t>
  </si>
  <si>
    <t>01-6C</t>
  </si>
  <si>
    <t>01-11C</t>
  </si>
  <si>
    <t>01-40C</t>
  </si>
  <si>
    <t>S #</t>
  </si>
  <si>
    <t>BOQ #</t>
  </si>
  <si>
    <t xml:space="preserve">Demolition Works </t>
  </si>
  <si>
    <t>A</t>
  </si>
  <si>
    <t>B</t>
  </si>
  <si>
    <t>Earth Work</t>
  </si>
  <si>
    <t xml:space="preserve">Excavation </t>
  </si>
  <si>
    <t xml:space="preserve">Stone Soling </t>
  </si>
  <si>
    <t>C</t>
  </si>
  <si>
    <t>Termite Control Treatment</t>
  </si>
  <si>
    <t>D</t>
  </si>
  <si>
    <t xml:space="preserve">Reinforcement </t>
  </si>
  <si>
    <t>Steel Grade 70</t>
  </si>
  <si>
    <t>E</t>
  </si>
  <si>
    <r>
      <t xml:space="preserve"> Class</t>
    </r>
    <r>
      <rPr>
        <b/>
        <sz val="10"/>
        <color indexed="8"/>
        <rFont val="Arial"/>
        <family val="2"/>
      </rPr>
      <t xml:space="preserve"> 'E'</t>
    </r>
    <r>
      <rPr>
        <sz val="10"/>
        <color indexed="8"/>
        <rFont val="Arial"/>
        <family val="2"/>
      </rPr>
      <t xml:space="preserve"> concrete ( Lean for Foundation )</t>
    </r>
  </si>
  <si>
    <r>
      <t xml:space="preserve"> Class</t>
    </r>
    <r>
      <rPr>
        <b/>
        <sz val="10"/>
        <color indexed="8"/>
        <rFont val="Arial"/>
        <family val="2"/>
      </rPr>
      <t xml:space="preserve"> 'B'</t>
    </r>
    <r>
      <rPr>
        <sz val="10"/>
        <color indexed="8"/>
        <rFont val="Arial"/>
        <family val="2"/>
      </rPr>
      <t xml:space="preserve"> concrete (Footing / Foundation)</t>
    </r>
  </si>
  <si>
    <t>F</t>
  </si>
  <si>
    <t>Water Proofing &amp; Built up Roofing.</t>
  </si>
  <si>
    <t>Bitumen coating grade 10/20</t>
  </si>
  <si>
    <t>Total  ( A+B+C+D+E+F ) = G</t>
  </si>
  <si>
    <t>Deduction Against Rebate @ 2.64 %</t>
  </si>
  <si>
    <t xml:space="preserve">Work done Amount after Rebate </t>
  </si>
  <si>
    <t xml:space="preserve">DEDUCTIONS </t>
  </si>
  <si>
    <t>I</t>
  </si>
  <si>
    <t xml:space="preserve">Recovery of OFM </t>
  </si>
  <si>
    <t>ia</t>
  </si>
  <si>
    <t>ib</t>
  </si>
  <si>
    <t xml:space="preserve">Total Amount after OFM Deduction </t>
  </si>
  <si>
    <t>ja</t>
  </si>
  <si>
    <t xml:space="preserve">10 % Of Retention Mooney </t>
  </si>
  <si>
    <t>jb</t>
  </si>
  <si>
    <t xml:space="preserve">Mobilization Advance </t>
  </si>
  <si>
    <t>J</t>
  </si>
  <si>
    <t xml:space="preserve">Total Amount After deduction of Retention &amp; Mobilization </t>
  </si>
  <si>
    <t>K</t>
  </si>
  <si>
    <t>Total Payable Amount after all deductions</t>
  </si>
  <si>
    <t>Back Filling ( out side source )</t>
  </si>
  <si>
    <t xml:space="preserve">                                                SUMMARY </t>
  </si>
  <si>
    <t>Deduction Against Cement @ 550/= Per Bag ( OPC ) [ 4184 bags ]</t>
  </si>
  <si>
    <t xml:space="preserve">Termite </t>
  </si>
  <si>
    <r>
      <t xml:space="preserve"> Class</t>
    </r>
    <r>
      <rPr>
        <b/>
        <sz val="10"/>
        <color indexed="8"/>
        <rFont val="Arial"/>
        <family val="2"/>
      </rPr>
      <t xml:space="preserve"> 'A'</t>
    </r>
    <r>
      <rPr>
        <sz val="10"/>
        <color indexed="8"/>
        <rFont val="Arial"/>
        <family val="2"/>
      </rPr>
      <t xml:space="preserve"> concrete (Column up to plinth) </t>
    </r>
  </si>
  <si>
    <t>H= G-I</t>
  </si>
  <si>
    <t>Deduction Against Steel 91.23 tons @  85500 per tons</t>
  </si>
  <si>
    <t>Deduction Income tax @7.5 %</t>
  </si>
  <si>
    <t>Previous Bill Amount</t>
  </si>
  <si>
    <t>Current Bill Amount</t>
  </si>
  <si>
    <t xml:space="preserve">Total Amount       ( Rs) </t>
  </si>
  <si>
    <t xml:space="preserve">Relocation of Electrical cables </t>
  </si>
  <si>
    <t xml:space="preserve">Extra Works detail </t>
  </si>
  <si>
    <t xml:space="preserve">Work done Amount including Extra Woks  </t>
  </si>
  <si>
    <t>Nos</t>
  </si>
  <si>
    <t xml:space="preserve">Dismentling of Gi duct </t>
  </si>
  <si>
    <t xml:space="preserve"> 
Quantity</t>
  </si>
  <si>
    <t>sqft</t>
  </si>
  <si>
    <t>Rft</t>
  </si>
  <si>
    <t>Rate supply</t>
  </si>
  <si>
    <t>Rate Labour</t>
  </si>
  <si>
    <t xml:space="preserve">Project </t>
  </si>
  <si>
    <t>TriFit Gym</t>
  </si>
  <si>
    <t>Com-1 Clifton karachi</t>
  </si>
  <si>
    <t>Remarks</t>
  </si>
  <si>
    <t>Installation of additional cassette type unit</t>
  </si>
  <si>
    <t>installation of these 3 unit in corridore and ceiling height required 9' 6"</t>
  </si>
  <si>
    <t>Installation of Gi duct</t>
  </si>
  <si>
    <t>Supply and Installation of Gi duct</t>
  </si>
  <si>
    <t>Supply and Installation of additional copper pipe</t>
  </si>
  <si>
    <t>Supply and Installation of upvc Drain pipe Dia 1''</t>
  </si>
  <si>
    <t>Supply and Installation of control wire</t>
  </si>
  <si>
    <t>Lot</t>
  </si>
  <si>
    <t>TOTAL AMOUNT</t>
  </si>
  <si>
    <t>Time Impact</t>
  </si>
  <si>
    <t>05 Days</t>
  </si>
  <si>
    <t>Cost and Time Impact For Revised Hvac Drawing</t>
  </si>
  <si>
    <t>10 Days</t>
  </si>
  <si>
    <t>25 Days</t>
  </si>
  <si>
    <t>02 Days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</si>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</sst>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$&quot;#,##0.00_);[Red]\(&quot;$&quot;#,##0.00\)"/>
    <numFmt numFmtId="42" formatCode="_(&quot;$&quot;* #,##0_);_(&quot;$&quot;* \(#,##0\);_(&quot;$&quot;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&quot;Rs.&quot;* #,##0.00_);_(&quot;Rs.&quot;* \(#,##0.00\);_(&quot;Rs.&quot;* &quot;-&quot;??_);_(@_)"/>
    <numFmt numFmtId="167" formatCode="0.000"/>
    <numFmt numFmtId="168" formatCode="_(&quot;Rs.&quot;* #,##0_);_(&quot;Rs.&quot;* \(#,##0\);_(&quot;Rs.&quot;* &quot;-&quot;??_);_(@_)"/>
    <numFmt numFmtId="169" formatCode="#,##0.0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lbertus Extra Bold"/>
      <family val="2"/>
    </font>
    <font>
      <b/>
      <sz val="11"/>
      <name val="Albertus Extra Bold"/>
    </font>
    <font>
      <b/>
      <u/>
      <sz val="14"/>
      <name val="Arial Black"/>
      <family val="2"/>
    </font>
    <font>
      <b/>
      <sz val="11"/>
      <name val="Arial"/>
      <family val="2"/>
    </font>
    <font>
      <sz val="14"/>
      <color indexed="60"/>
      <name val="Albertus Extra Bold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6"/>
      <name val="Tms Rmn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b/>
      <sz val="9"/>
      <color theme="1"/>
      <name val="Arial"/>
      <family val="2"/>
    </font>
    <font>
      <b/>
      <i/>
      <sz val="11"/>
      <color theme="1"/>
      <name val="Arial"/>
      <family val="2"/>
    </font>
    <font>
      <b/>
      <sz val="14"/>
      <name val="Arial"/>
      <family val="2"/>
    </font>
    <font>
      <b/>
      <sz val="16"/>
      <color rgb="FFC0000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u/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entury Gothic"/>
      <family val="2"/>
    </font>
    <font>
      <sz val="9"/>
      <name val="Arial Narrow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name val="Arial Black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24"/>
      <name val="Albertus Extra Bold"/>
    </font>
    <font>
      <b/>
      <sz val="16"/>
      <name val="Arial"/>
      <family val="2"/>
    </font>
    <font>
      <sz val="14"/>
      <name val="Arial"/>
      <family val="2"/>
    </font>
    <font>
      <b/>
      <sz val="15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4" fillId="0" borderId="0" applyFont="0" applyFill="0" applyBorder="0" applyAlignment="0" applyProtection="0"/>
    <xf numFmtId="0" fontId="2" fillId="0" borderId="0"/>
    <xf numFmtId="43" fontId="14" fillId="0" borderId="0" applyFont="0" applyFill="0" applyBorder="0" applyAlignment="0" applyProtection="0"/>
    <xf numFmtId="0" fontId="2" fillId="0" borderId="0"/>
    <xf numFmtId="0" fontId="2" fillId="0" borderId="0"/>
    <xf numFmtId="0" fontId="16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0" borderId="0"/>
    <xf numFmtId="0" fontId="30" fillId="20" borderId="26" applyNumberFormat="0" applyAlignment="0" applyProtection="0"/>
    <xf numFmtId="0" fontId="31" fillId="21" borderId="27" applyNumberForma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8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33" fillId="0" borderId="0" applyFont="0" applyFill="0" applyBorder="0" applyAlignment="0" applyProtection="0">
      <alignment horizontal="left"/>
    </xf>
    <xf numFmtId="0" fontId="34" fillId="0" borderId="0" applyNumberFormat="0" applyFill="0" applyBorder="0" applyAlignment="0" applyProtection="0"/>
    <xf numFmtId="0" fontId="35" fillId="4" borderId="0" applyNumberFormat="0" applyBorder="0" applyAlignment="0" applyProtection="0"/>
    <xf numFmtId="0" fontId="36" fillId="0" borderId="28" applyNumberFormat="0" applyFill="0" applyAlignment="0" applyProtection="0"/>
    <xf numFmtId="0" fontId="37" fillId="0" borderId="29" applyNumberFormat="0" applyFill="0" applyAlignment="0" applyProtection="0"/>
    <xf numFmtId="0" fontId="38" fillId="0" borderId="30" applyNumberFormat="0" applyFill="0" applyAlignment="0" applyProtection="0"/>
    <xf numFmtId="0" fontId="38" fillId="0" borderId="0" applyNumberFormat="0" applyFill="0" applyBorder="0" applyAlignment="0" applyProtection="0"/>
    <xf numFmtId="169" fontId="39" fillId="0" borderId="0" applyFont="0" applyFill="0" applyBorder="0" applyAlignment="0" applyProtection="0">
      <alignment horizontal="left"/>
    </xf>
    <xf numFmtId="0" fontId="40" fillId="7" borderId="26" applyNumberFormat="0" applyAlignment="0" applyProtection="0"/>
    <xf numFmtId="0" fontId="41" fillId="0" borderId="31" applyNumberFormat="0" applyFill="0" applyAlignment="0" applyProtection="0"/>
    <xf numFmtId="169" fontId="33" fillId="0" borderId="0" applyFont="0" applyFill="0" applyBorder="0" applyAlignment="0" applyProtection="0">
      <alignment horizontal="left"/>
    </xf>
    <xf numFmtId="0" fontId="4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6" fillId="0" borderId="0"/>
    <xf numFmtId="0" fontId="1" fillId="0" borderId="0"/>
    <xf numFmtId="0" fontId="2" fillId="23" borderId="32" applyNumberFormat="0" applyFont="0" applyAlignment="0" applyProtection="0"/>
    <xf numFmtId="0" fontId="44" fillId="20" borderId="33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3" fillId="0" borderId="0" applyFont="0" applyFill="0" applyBorder="0" applyAlignment="0" applyProtection="0">
      <alignment horizontal="center"/>
    </xf>
    <xf numFmtId="0" fontId="29" fillId="0" borderId="0"/>
    <xf numFmtId="0" fontId="45" fillId="0" borderId="0" applyNumberFormat="0" applyFill="0" applyBorder="0" applyAlignment="0" applyProtection="0"/>
    <xf numFmtId="0" fontId="46" fillId="0" borderId="34" applyNumberFormat="0" applyFill="0" applyAlignment="0" applyProtection="0"/>
    <xf numFmtId="0" fontId="47" fillId="0" borderId="0" applyNumberFormat="0" applyFill="0" applyBorder="0" applyAlignment="0" applyProtection="0"/>
  </cellStyleXfs>
  <cellXfs count="146">
    <xf numFmtId="0" fontId="0" fillId="0" borderId="0" xfId="0"/>
    <xf numFmtId="0" fontId="2" fillId="0" borderId="0" xfId="2" applyFill="1" applyAlignment="1">
      <alignment horizontal="left"/>
    </xf>
    <xf numFmtId="0" fontId="10" fillId="0" borderId="0" xfId="2" applyFont="1" applyFill="1" applyAlignment="1">
      <alignment horizontal="left"/>
    </xf>
    <xf numFmtId="0" fontId="2" fillId="0" borderId="0" xfId="2" applyFill="1" applyAlignment="1">
      <alignment horizontal="center" vertical="center"/>
    </xf>
    <xf numFmtId="0" fontId="2" fillId="0" borderId="0" xfId="2" applyFont="1" applyFill="1" applyAlignment="1">
      <alignment horizontal="left" vertical="top"/>
    </xf>
    <xf numFmtId="0" fontId="12" fillId="0" borderId="0" xfId="2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4" fontId="17" fillId="0" borderId="4" xfId="0" applyNumberFormat="1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4" fontId="17" fillId="0" borderId="5" xfId="0" applyNumberFormat="1" applyFont="1" applyFill="1" applyBorder="1" applyAlignment="1">
      <alignment horizontal="center" vertical="center"/>
    </xf>
    <xf numFmtId="0" fontId="21" fillId="0" borderId="5" xfId="0" applyFont="1" applyBorder="1" applyAlignment="1">
      <alignment horizontal="left" vertical="center"/>
    </xf>
    <xf numFmtId="1" fontId="11" fillId="0" borderId="5" xfId="2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/>
    </xf>
    <xf numFmtId="1" fontId="22" fillId="0" borderId="5" xfId="2" applyNumberFormat="1" applyFont="1" applyBorder="1" applyAlignment="1">
      <alignment horizontal="left" vertical="center"/>
    </xf>
    <xf numFmtId="0" fontId="19" fillId="0" borderId="9" xfId="0" applyFont="1" applyBorder="1" applyAlignment="1">
      <alignment horizontal="center" vertical="center"/>
    </xf>
    <xf numFmtId="4" fontId="19" fillId="0" borderId="17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4" fontId="17" fillId="0" borderId="6" xfId="0" applyNumberFormat="1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4" fontId="17" fillId="0" borderId="7" xfId="0" applyNumberFormat="1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3" fillId="0" borderId="18" xfId="0" applyFont="1" applyBorder="1" applyAlignment="1">
      <alignment horizontal="left" vertical="center" wrapText="1"/>
    </xf>
    <xf numFmtId="4" fontId="17" fillId="0" borderId="17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4" fontId="19" fillId="0" borderId="17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4" fontId="17" fillId="0" borderId="0" xfId="0" applyNumberFormat="1" applyFont="1" applyAlignment="1">
      <alignment horizontal="center" vertical="center"/>
    </xf>
    <xf numFmtId="4" fontId="17" fillId="0" borderId="8" xfId="0" applyNumberFormat="1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 wrapText="1"/>
    </xf>
    <xf numFmtId="1" fontId="15" fillId="0" borderId="5" xfId="2" applyNumberFormat="1" applyFont="1" applyBorder="1" applyAlignment="1">
      <alignment horizontal="left" vertical="center" wrapText="1"/>
    </xf>
    <xf numFmtId="4" fontId="15" fillId="0" borderId="2" xfId="2" applyNumberFormat="1" applyFont="1" applyBorder="1" applyAlignment="1">
      <alignment horizontal="center" vertical="center" wrapText="1"/>
    </xf>
    <xf numFmtId="4" fontId="17" fillId="0" borderId="5" xfId="0" applyNumberFormat="1" applyFont="1" applyBorder="1" applyAlignment="1">
      <alignment horizontal="left" vertical="center"/>
    </xf>
    <xf numFmtId="4" fontId="19" fillId="0" borderId="18" xfId="0" applyNumberFormat="1" applyFont="1" applyBorder="1" applyAlignment="1">
      <alignment horizontal="left" vertical="center"/>
    </xf>
    <xf numFmtId="4" fontId="17" fillId="0" borderId="7" xfId="0" applyNumberFormat="1" applyFont="1" applyBorder="1" applyAlignment="1">
      <alignment horizontal="left" vertical="center"/>
    </xf>
    <xf numFmtId="4" fontId="19" fillId="0" borderId="15" xfId="0" applyNumberFormat="1" applyFont="1" applyBorder="1" applyAlignment="1">
      <alignment horizontal="left" vertical="center"/>
    </xf>
    <xf numFmtId="4" fontId="17" fillId="0" borderId="6" xfId="0" applyNumberFormat="1" applyFont="1" applyBorder="1" applyAlignment="1">
      <alignment horizontal="left" vertical="center" wrapText="1"/>
    </xf>
    <xf numFmtId="4" fontId="23" fillId="0" borderId="18" xfId="0" applyNumberFormat="1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1" fontId="11" fillId="0" borderId="5" xfId="2" applyNumberFormat="1" applyFont="1" applyFill="1" applyBorder="1" applyAlignment="1">
      <alignment horizontal="center" vertical="center" wrapText="1"/>
    </xf>
    <xf numFmtId="1" fontId="22" fillId="0" borderId="5" xfId="2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4" fontId="19" fillId="0" borderId="2" xfId="0" applyNumberFormat="1" applyFont="1" applyBorder="1" applyAlignment="1">
      <alignment horizontal="left" vertical="center" wrapText="1"/>
    </xf>
    <xf numFmtId="4" fontId="19" fillId="0" borderId="2" xfId="0" applyNumberFormat="1" applyFont="1" applyFill="1" applyBorder="1" applyAlignment="1">
      <alignment horizontal="center" vertical="center"/>
    </xf>
    <xf numFmtId="0" fontId="17" fillId="0" borderId="8" xfId="0" applyFont="1" applyBorder="1" applyAlignment="1">
      <alignment horizontal="left" vertical="center"/>
    </xf>
    <xf numFmtId="4" fontId="17" fillId="0" borderId="8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" fontId="19" fillId="0" borderId="10" xfId="0" applyNumberFormat="1" applyFont="1" applyBorder="1" applyAlignment="1">
      <alignment horizontal="left" vertical="center" wrapText="1"/>
    </xf>
    <xf numFmtId="4" fontId="17" fillId="0" borderId="5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8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4" fontId="19" fillId="0" borderId="8" xfId="0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5" fillId="0" borderId="0" xfId="2" applyFont="1" applyFill="1" applyAlignment="1">
      <alignment vertical="center"/>
    </xf>
    <xf numFmtId="1" fontId="15" fillId="0" borderId="0" xfId="2" applyNumberFormat="1" applyFont="1" applyFill="1" applyBorder="1" applyAlignment="1">
      <alignment horizontal="left" vertical="center" wrapText="1"/>
    </xf>
    <xf numFmtId="43" fontId="9" fillId="0" borderId="0" xfId="2" applyNumberFormat="1" applyFont="1" applyFill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 wrapText="1"/>
    </xf>
    <xf numFmtId="0" fontId="48" fillId="0" borderId="2" xfId="2" applyFont="1" applyFill="1" applyBorder="1" applyAlignment="1">
      <alignment horizontal="center" vertical="top"/>
    </xf>
    <xf numFmtId="4" fontId="49" fillId="0" borderId="2" xfId="1" applyNumberFormat="1" applyFont="1" applyFill="1" applyBorder="1" applyAlignment="1">
      <alignment horizontal="center" vertical="center"/>
    </xf>
    <xf numFmtId="4" fontId="2" fillId="0" borderId="0" xfId="2" applyNumberFormat="1" applyFont="1" applyFill="1" applyAlignment="1">
      <alignment horizontal="left" vertical="top"/>
    </xf>
    <xf numFmtId="0" fontId="2" fillId="0" borderId="2" xfId="2" applyFill="1" applyBorder="1" applyAlignment="1">
      <alignment horizontal="left"/>
    </xf>
    <xf numFmtId="0" fontId="6" fillId="0" borderId="11" xfId="2" applyFont="1" applyFill="1" applyBorder="1" applyAlignment="1">
      <alignment horizontal="left" vertical="center"/>
    </xf>
    <xf numFmtId="0" fontId="7" fillId="0" borderId="11" xfId="2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horizontal="center" vertical="center"/>
    </xf>
    <xf numFmtId="0" fontId="7" fillId="0" borderId="13" xfId="2" applyFont="1" applyFill="1" applyBorder="1" applyAlignment="1">
      <alignment horizontal="center" vertical="center"/>
    </xf>
    <xf numFmtId="0" fontId="2" fillId="0" borderId="11" xfId="2" applyFill="1" applyBorder="1" applyAlignment="1">
      <alignment horizontal="center" vertical="center"/>
    </xf>
    <xf numFmtId="0" fontId="2" fillId="0" borderId="12" xfId="2" applyFill="1" applyBorder="1" applyAlignment="1">
      <alignment horizontal="center" vertical="center"/>
    </xf>
    <xf numFmtId="0" fontId="2" fillId="0" borderId="36" xfId="2" applyFill="1" applyBorder="1" applyAlignment="1">
      <alignment horizontal="left"/>
    </xf>
    <xf numFmtId="0" fontId="51" fillId="0" borderId="2" xfId="2" applyFont="1" applyFill="1" applyBorder="1" applyAlignment="1">
      <alignment horizontal="center" vertical="center"/>
    </xf>
    <xf numFmtId="0" fontId="26" fillId="0" borderId="2" xfId="2" applyFont="1" applyFill="1" applyBorder="1" applyAlignment="1">
      <alignment horizontal="center" vertical="center"/>
    </xf>
    <xf numFmtId="0" fontId="25" fillId="0" borderId="2" xfId="2" applyFont="1" applyFill="1" applyBorder="1" applyAlignment="1">
      <alignment horizontal="center" vertical="center" wrapText="1"/>
    </xf>
    <xf numFmtId="0" fontId="25" fillId="0" borderId="2" xfId="2" applyFont="1" applyFill="1" applyBorder="1" applyAlignment="1">
      <alignment horizontal="center" vertical="center"/>
    </xf>
    <xf numFmtId="0" fontId="25" fillId="0" borderId="2" xfId="2" applyFont="1" applyFill="1" applyBorder="1" applyAlignment="1">
      <alignment horizontal="left" vertical="center" wrapText="1"/>
    </xf>
    <xf numFmtId="0" fontId="52" fillId="0" borderId="2" xfId="2" applyFont="1" applyFill="1" applyBorder="1" applyAlignment="1">
      <alignment horizontal="center" vertical="center"/>
    </xf>
    <xf numFmtId="43" fontId="52" fillId="0" borderId="2" xfId="1" applyNumberFormat="1" applyFont="1" applyFill="1" applyBorder="1" applyAlignment="1">
      <alignment horizontal="center" vertical="center"/>
    </xf>
    <xf numFmtId="0" fontId="52" fillId="0" borderId="2" xfId="2" applyFont="1" applyFill="1" applyBorder="1" applyAlignment="1">
      <alignment horizontal="left"/>
    </xf>
    <xf numFmtId="0" fontId="52" fillId="0" borderId="2" xfId="2" applyFont="1" applyFill="1" applyBorder="1" applyAlignment="1">
      <alignment horizontal="left" vertical="center" wrapText="1"/>
    </xf>
    <xf numFmtId="0" fontId="52" fillId="0" borderId="2" xfId="2" applyFont="1" applyFill="1" applyBorder="1" applyAlignment="1">
      <alignment horizontal="center" vertical="center" wrapText="1"/>
    </xf>
    <xf numFmtId="0" fontId="15" fillId="0" borderId="11" xfId="2" applyFont="1" applyBorder="1" applyAlignment="1">
      <alignment horizontal="center" vertical="center"/>
    </xf>
    <xf numFmtId="0" fontId="15" fillId="0" borderId="12" xfId="2" applyFont="1" applyBorder="1" applyAlignment="1">
      <alignment horizontal="center" vertical="center"/>
    </xf>
    <xf numFmtId="0" fontId="15" fillId="0" borderId="13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15" fillId="0" borderId="0" xfId="2" applyFont="1" applyBorder="1" applyAlignment="1">
      <alignment horizontal="center" vertical="center"/>
    </xf>
    <xf numFmtId="0" fontId="15" fillId="0" borderId="14" xfId="2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3" fillId="0" borderId="22" xfId="2" applyFont="1" applyFill="1" applyBorder="1" applyAlignment="1">
      <alignment horizontal="center" vertical="center"/>
    </xf>
    <xf numFmtId="0" fontId="3" fillId="0" borderId="23" xfId="2" applyFont="1" applyFill="1" applyBorder="1" applyAlignment="1">
      <alignment horizontal="center" vertical="center"/>
    </xf>
    <xf numFmtId="0" fontId="3" fillId="0" borderId="24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24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5" fillId="0" borderId="25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6" fillId="0" borderId="35" xfId="2" applyFont="1" applyFill="1" applyBorder="1" applyAlignment="1">
      <alignment horizontal="left" vertical="center"/>
    </xf>
    <xf numFmtId="0" fontId="6" fillId="0" borderId="11" xfId="2" applyFont="1" applyFill="1" applyBorder="1" applyAlignment="1">
      <alignment horizontal="left" vertical="center"/>
    </xf>
    <xf numFmtId="43" fontId="9" fillId="0" borderId="0" xfId="2" applyNumberFormat="1" applyFont="1" applyFill="1" applyAlignment="1">
      <alignment horizontal="center"/>
    </xf>
    <xf numFmtId="0" fontId="50" fillId="0" borderId="19" xfId="2" applyFont="1" applyFill="1" applyBorder="1" applyAlignment="1">
      <alignment horizontal="center" vertical="center"/>
    </xf>
    <xf numFmtId="0" fontId="50" fillId="0" borderId="21" xfId="2" applyFont="1" applyFill="1" applyBorder="1" applyAlignment="1">
      <alignment horizontal="center" vertical="center"/>
    </xf>
    <xf numFmtId="0" fontId="50" fillId="0" borderId="20" xfId="2" applyFont="1" applyFill="1" applyBorder="1" applyAlignment="1">
      <alignment horizontal="center" vertical="center"/>
    </xf>
    <xf numFmtId="0" fontId="51" fillId="0" borderId="19" xfId="2" applyFont="1" applyFill="1" applyBorder="1" applyAlignment="1">
      <alignment horizontal="left" vertical="top"/>
    </xf>
    <xf numFmtId="0" fontId="51" fillId="0" borderId="21" xfId="2" applyFont="1" applyFill="1" applyBorder="1" applyAlignment="1">
      <alignment horizontal="left" vertical="top"/>
    </xf>
    <xf numFmtId="0" fontId="51" fillId="0" borderId="20" xfId="2" applyFont="1" applyFill="1" applyBorder="1" applyAlignment="1">
      <alignment horizontal="left" vertical="top"/>
    </xf>
    <xf numFmtId="0" fontId="51" fillId="0" borderId="19" xfId="2" applyFont="1" applyFill="1" applyBorder="1" applyAlignment="1">
      <alignment horizontal="left" vertical="center"/>
    </xf>
    <xf numFmtId="0" fontId="51" fillId="0" borderId="21" xfId="2" applyFont="1" applyFill="1" applyBorder="1" applyAlignment="1">
      <alignment horizontal="left" vertical="center"/>
    </xf>
    <xf numFmtId="0" fontId="51" fillId="0" borderId="20" xfId="2" applyFont="1" applyFill="1" applyBorder="1" applyAlignment="1">
      <alignment horizontal="left" vertical="center"/>
    </xf>
    <xf numFmtId="1" fontId="53" fillId="0" borderId="2" xfId="2" applyNumberFormat="1" applyFont="1" applyFill="1" applyBorder="1" applyAlignment="1">
      <alignment horizontal="right" vertical="center"/>
    </xf>
  </cellXfs>
  <cellStyles count="114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BLDUND - Style1" xfId="34"/>
    <cellStyle name="Calculation 2" xfId="35"/>
    <cellStyle name="Check Cell 2" xfId="36"/>
    <cellStyle name="Comma" xfId="1" builtinId="3"/>
    <cellStyle name="Comma 10" xfId="37"/>
    <cellStyle name="Comma 11" xfId="38"/>
    <cellStyle name="Comma 11 2" xfId="39"/>
    <cellStyle name="Comma 12" xfId="40"/>
    <cellStyle name="Comma 13" xfId="41"/>
    <cellStyle name="Comma 2" xfId="42"/>
    <cellStyle name="Comma 2 2" xfId="43"/>
    <cellStyle name="Comma 2 2 2" xfId="44"/>
    <cellStyle name="Comma 2 3" xfId="45"/>
    <cellStyle name="Comma 2 3 2" xfId="46"/>
    <cellStyle name="Comma 2 4" xfId="47"/>
    <cellStyle name="Comma 2 5" xfId="48"/>
    <cellStyle name="Comma 2 6" xfId="49"/>
    <cellStyle name="Comma 2 7" xfId="50"/>
    <cellStyle name="Comma 2 8" xfId="51"/>
    <cellStyle name="Comma 2 9" xfId="52"/>
    <cellStyle name="Comma 3" xfId="53"/>
    <cellStyle name="Comma 3 2" xfId="54"/>
    <cellStyle name="Comma 3 3" xfId="55"/>
    <cellStyle name="Comma 3 4" xfId="56"/>
    <cellStyle name="Comma 3 4 2" xfId="57"/>
    <cellStyle name="Comma 3 5" xfId="58"/>
    <cellStyle name="Comma 3 6" xfId="59"/>
    <cellStyle name="Comma 3 7" xfId="60"/>
    <cellStyle name="Comma 4" xfId="61"/>
    <cellStyle name="Comma 5" xfId="3"/>
    <cellStyle name="Comma 5 2" xfId="62"/>
    <cellStyle name="Comma 5 3" xfId="63"/>
    <cellStyle name="Comma 5 4" xfId="64"/>
    <cellStyle name="Comma 6" xfId="5"/>
    <cellStyle name="Comma 6 2" xfId="65"/>
    <cellStyle name="Comma 6 3" xfId="66"/>
    <cellStyle name="Comma 7" xfId="67"/>
    <cellStyle name="Comma 8" xfId="68"/>
    <cellStyle name="Comma 9" xfId="69"/>
    <cellStyle name="Comma0" xfId="70"/>
    <cellStyle name="Currency0" xfId="71"/>
    <cellStyle name="Description" xfId="72"/>
    <cellStyle name="Explanatory Text 2" xfId="73"/>
    <cellStyle name="Good 2" xfId="74"/>
    <cellStyle name="Heading 1 2" xfId="75"/>
    <cellStyle name="Heading 2 2" xfId="76"/>
    <cellStyle name="Heading 3 2" xfId="77"/>
    <cellStyle name="Heading 4 2" xfId="78"/>
    <cellStyle name="Heading1" xfId="79"/>
    <cellStyle name="Input 2" xfId="80"/>
    <cellStyle name="Linked Cell 2" xfId="81"/>
    <cellStyle name="List Number 1" xfId="82"/>
    <cellStyle name="Neutral 2" xfId="83"/>
    <cellStyle name="Normal" xfId="0" builtinId="0"/>
    <cellStyle name="Normal - Style1" xfId="84"/>
    <cellStyle name="Normal 2" xfId="2"/>
    <cellStyle name="Normal 2 2" xfId="85"/>
    <cellStyle name="Normal 2 2 2" xfId="6"/>
    <cellStyle name="Normal 2 2 3" xfId="86"/>
    <cellStyle name="Normal 2 2 4" xfId="87"/>
    <cellStyle name="Normal 2 2 5" xfId="88"/>
    <cellStyle name="Normal 2 3" xfId="89"/>
    <cellStyle name="Normal 2 3 2" xfId="90"/>
    <cellStyle name="Normal 2 3 3" xfId="8"/>
    <cellStyle name="Normal 3" xfId="91"/>
    <cellStyle name="Normal 3 2" xfId="7"/>
    <cellStyle name="Normal 3 3" xfId="92"/>
    <cellStyle name="Normal 4" xfId="4"/>
    <cellStyle name="Normal 4 2" xfId="93"/>
    <cellStyle name="Normal 4 3" xfId="94"/>
    <cellStyle name="Normal 5" xfId="95"/>
    <cellStyle name="Normal 5 2" xfId="96"/>
    <cellStyle name="Normal 6" xfId="97"/>
    <cellStyle name="Normal 7" xfId="98"/>
    <cellStyle name="Normal 8" xfId="99"/>
    <cellStyle name="Normal 9" xfId="100"/>
    <cellStyle name="Note 2" xfId="101"/>
    <cellStyle name="Output 2" xfId="102"/>
    <cellStyle name="Percent 2" xfId="103"/>
    <cellStyle name="Percent 2 2" xfId="104"/>
    <cellStyle name="Percent 2 3" xfId="105"/>
    <cellStyle name="Percent 2 4" xfId="106"/>
    <cellStyle name="Percent 2 5" xfId="107"/>
    <cellStyle name="Percent 3" xfId="108"/>
    <cellStyle name="Qty Unit" xfId="109"/>
    <cellStyle name="STYL0 - Style1" xfId="110"/>
    <cellStyle name="Title 2" xfId="111"/>
    <cellStyle name="Total 2" xfId="112"/>
    <cellStyle name="Warning Text 2" xfId="1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0</xdr:row>
      <xdr:rowOff>0</xdr:rowOff>
    </xdr:from>
    <xdr:to>
      <xdr:col>6</xdr:col>
      <xdr:colOff>0</xdr:colOff>
      <xdr:row>2</xdr:row>
      <xdr:rowOff>9525</xdr:rowOff>
    </xdr:to>
    <xdr:pic>
      <xdr:nvPicPr>
        <xdr:cNvPr id="2" name="Picture 1" descr="C:\Users\Umair Muzaffar\Downloads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8050" y="0"/>
          <a:ext cx="22288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/Downloads/Documents%20and%20Settings/Abid/Desktop/CSR%20Balochistan%20Preliminary%20Draft%202006/CSR-DRAFT-20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%20Drive/PROJECTS/Head%20Office%20-%20Honda%20Building/final%20bill/ATLAS-NEW/ATLAS%20BANK/LIBERTY%20MKT-LHR/LIBERTY%20CERTIFIED%20BI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/Downloads/Documents%20and%20Settings/abid/Desktop/CSR/CSR-DRAFT-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ontract%20Documents\CSR\CSR-DRAFT-200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NSOC%20JPMC%20Docs/First%20Running%20Bill%20for%20NSOC_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20">
          <cell r="I420">
            <v>4743.72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>
        <row r="72">
          <cell r="J72">
            <v>90</v>
          </cell>
        </row>
        <row r="73">
          <cell r="J73">
            <v>110</v>
          </cell>
        </row>
        <row r="256">
          <cell r="J256">
            <v>550</v>
          </cell>
        </row>
        <row r="285">
          <cell r="J285">
            <v>1402</v>
          </cell>
        </row>
        <row r="290">
          <cell r="J290">
            <v>350</v>
          </cell>
        </row>
        <row r="305">
          <cell r="J305">
            <v>6000</v>
          </cell>
        </row>
        <row r="960">
          <cell r="J960">
            <v>70</v>
          </cell>
        </row>
        <row r="1101">
          <cell r="J1101">
            <v>90</v>
          </cell>
        </row>
        <row r="1102">
          <cell r="J1102">
            <v>150</v>
          </cell>
        </row>
        <row r="1107">
          <cell r="J1107">
            <v>550</v>
          </cell>
        </row>
        <row r="1108">
          <cell r="J1108">
            <v>85</v>
          </cell>
        </row>
        <row r="1109">
          <cell r="J1109">
            <v>1480</v>
          </cell>
        </row>
        <row r="1245">
          <cell r="J1245">
            <v>78</v>
          </cell>
        </row>
        <row r="1253">
          <cell r="J1253">
            <v>915</v>
          </cell>
        </row>
        <row r="1254">
          <cell r="J1254">
            <v>25</v>
          </cell>
        </row>
        <row r="1257">
          <cell r="J1257">
            <v>1820</v>
          </cell>
        </row>
        <row r="1273">
          <cell r="J1273">
            <v>219</v>
          </cell>
        </row>
        <row r="1277">
          <cell r="J1277">
            <v>400</v>
          </cell>
        </row>
        <row r="1286">
          <cell r="J1286">
            <v>75</v>
          </cell>
        </row>
      </sheetData>
      <sheetData sheetId="64">
        <row r="3">
          <cell r="F3">
            <v>22.5</v>
          </cell>
        </row>
        <row r="9">
          <cell r="F9">
            <v>43.75</v>
          </cell>
        </row>
        <row r="14">
          <cell r="F14">
            <v>31.25</v>
          </cell>
        </row>
        <row r="23">
          <cell r="F23">
            <v>43.75</v>
          </cell>
        </row>
      </sheetData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UMBING"/>
      <sheetName val="A-C"/>
      <sheetName val="FURNITURE"/>
      <sheetName val="ELECT "/>
      <sheetName val="Civil Bill"/>
      <sheetName val="SUMMARY"/>
      <sheetName val="1"/>
      <sheetName val="6, 7,8,9,10"/>
      <sheetName val="11,12"/>
      <sheetName val="13,14"/>
      <sheetName val="16"/>
      <sheetName val="17"/>
      <sheetName val="19"/>
      <sheetName val="20"/>
      <sheetName val="21"/>
      <sheetName val="22"/>
      <sheetName val="23"/>
      <sheetName val="24"/>
      <sheetName val="25"/>
      <sheetName val="26,27"/>
      <sheetName val="32"/>
      <sheetName val="34"/>
      <sheetName val="35"/>
      <sheetName val="36"/>
      <sheetName val="37"/>
      <sheetName val="44"/>
      <sheetName val="45,46"/>
      <sheetName val="47"/>
      <sheetName val="48"/>
      <sheetName val="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108">
          <cell r="J108">
            <v>56.25</v>
          </cell>
        </row>
        <row r="118">
          <cell r="J118">
            <v>240</v>
          </cell>
        </row>
        <row r="601">
          <cell r="J601">
            <v>40</v>
          </cell>
        </row>
        <row r="603">
          <cell r="J603">
            <v>2</v>
          </cell>
        </row>
        <row r="762">
          <cell r="J762">
            <v>52</v>
          </cell>
        </row>
        <row r="1106">
          <cell r="J1106">
            <v>30</v>
          </cell>
        </row>
        <row r="1222">
          <cell r="J1222">
            <v>30</v>
          </cell>
        </row>
        <row r="1313">
          <cell r="J1313">
            <v>28</v>
          </cell>
        </row>
      </sheetData>
      <sheetData sheetId="64" refreshError="1"/>
      <sheetData sheetId="6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2"/>
      <sheetName val="F2"/>
      <sheetName val="DA3"/>
      <sheetName val="F3"/>
      <sheetName val="DA4"/>
      <sheetName val="F4"/>
      <sheetName val="DA5"/>
      <sheetName val="F5"/>
      <sheetName val="DA6"/>
      <sheetName val="F6"/>
      <sheetName val="DA7"/>
      <sheetName val="F7"/>
      <sheetName val="DA8"/>
      <sheetName val="F8"/>
      <sheetName val="DA9"/>
      <sheetName val="F9"/>
      <sheetName val="DA10"/>
      <sheetName val="F10"/>
      <sheetName val="DA11"/>
      <sheetName val="F11"/>
      <sheetName val="Table11"/>
      <sheetName val="DA12"/>
      <sheetName val="F12"/>
      <sheetName val="DA13"/>
      <sheetName val="F13"/>
      <sheetName val="DA14"/>
      <sheetName val="F14"/>
      <sheetName val="DA15"/>
      <sheetName val="F15"/>
      <sheetName val="DA16"/>
      <sheetName val="F16"/>
      <sheetName val="DA17"/>
      <sheetName val="F17"/>
      <sheetName val="DA18"/>
      <sheetName val="F18"/>
      <sheetName val="DA19"/>
      <sheetName val="F19"/>
      <sheetName val="DA20"/>
      <sheetName val="F20"/>
      <sheetName val="DA21"/>
      <sheetName val="F21"/>
      <sheetName val="DA22"/>
      <sheetName val="F22"/>
      <sheetName val="DA23"/>
      <sheetName val="F23"/>
      <sheetName val="DA24"/>
      <sheetName val="F24"/>
      <sheetName val="DA25"/>
      <sheetName val="F25"/>
      <sheetName val="DA26"/>
      <sheetName val="F26"/>
      <sheetName val="DA27"/>
      <sheetName val="F27"/>
      <sheetName val="DA28"/>
      <sheetName val="F28"/>
      <sheetName val="DA29"/>
      <sheetName val="F29"/>
      <sheetName val="DA30"/>
      <sheetName val="F30"/>
      <sheetName val="DA31"/>
      <sheetName val="F31"/>
      <sheetName val="DA"/>
      <sheetName val="F"/>
      <sheetName val="Material"/>
      <sheetName val="Labour"/>
      <sheetName val="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>
        <row r="398">
          <cell r="C398" t="str">
            <v>Supply and installation of 1-gang, 5 Amp, 250 Volt,. plate type moulded switch including appropriate size 2 sq.mm (16 SWG) sheet steel box to be fixed recessed in wall. The switch shall be PPI make.</v>
          </cell>
        </row>
        <row r="531">
          <cell r="C531" t="str">
            <v>Installation of switches supplied under item 30-16 alongwith fan regulators on appropriate size 2 sq.mmm. (16 SWG) sheet steel box to be fixed recessed in wall alongwith 3mm thick plastic front plate suitable for upto 2 fan regulators and switches on a co</v>
          </cell>
        </row>
        <row r="1473">
          <cell r="C1473" t="str">
            <v>Supply and installation of 15 Amp, triple pole, 415 volts metal clad load break switch on surface of walls.</v>
          </cell>
        </row>
      </sheetData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casting bill "/>
      <sheetName val="Summary for 1s IPC"/>
      <sheetName val="first Running bill actual "/>
      <sheetName val="Sheet1"/>
    </sheetNames>
    <sheetDataSet>
      <sheetData sheetId="0">
        <row r="28">
          <cell r="A28" t="str">
            <v>01-7C</v>
          </cell>
        </row>
        <row r="42">
          <cell r="B42" t="str">
            <v>SUB-STRUCTURE</v>
          </cell>
        </row>
        <row r="43">
          <cell r="A43" t="str">
            <v>01-8C</v>
          </cell>
        </row>
        <row r="45">
          <cell r="A45" t="str">
            <v>01-10C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I42"/>
  <sheetViews>
    <sheetView topLeftCell="A13" workbookViewId="0">
      <selection activeCell="F41" sqref="F41"/>
    </sheetView>
  </sheetViews>
  <sheetFormatPr defaultColWidth="9.140625" defaultRowHeight="12.75"/>
  <cols>
    <col min="1" max="1" width="4.5703125" style="6" customWidth="1"/>
    <col min="2" max="2" width="8.85546875" style="42" customWidth="1"/>
    <col min="3" max="3" width="31" style="43" customWidth="1"/>
    <col min="4" max="4" width="14.42578125" style="6" customWidth="1"/>
    <col min="5" max="5" width="14.42578125" style="43" customWidth="1"/>
    <col min="6" max="6" width="16" style="44" customWidth="1"/>
    <col min="7" max="8" width="9.140625" style="6"/>
    <col min="9" max="9" width="21.85546875" style="6" customWidth="1"/>
    <col min="10" max="16384" width="9.140625" style="6"/>
  </cols>
  <sheetData>
    <row r="1" spans="1:6" ht="35.25" customHeight="1">
      <c r="A1" s="112" t="s">
        <v>3</v>
      </c>
      <c r="B1" s="113"/>
      <c r="C1" s="113"/>
      <c r="D1" s="113"/>
      <c r="E1" s="113"/>
      <c r="F1" s="114"/>
    </row>
    <row r="2" spans="1:6">
      <c r="A2" s="115" t="s">
        <v>1</v>
      </c>
      <c r="B2" s="116"/>
      <c r="C2" s="116"/>
      <c r="D2" s="116"/>
      <c r="E2" s="116"/>
      <c r="F2" s="117"/>
    </row>
    <row r="3" spans="1:6" ht="20.25" customHeight="1">
      <c r="A3" s="118" t="s">
        <v>2</v>
      </c>
      <c r="B3" s="119"/>
      <c r="C3" s="119"/>
      <c r="D3" s="119"/>
      <c r="E3" s="119"/>
      <c r="F3" s="120"/>
    </row>
    <row r="4" spans="1:6" ht="19.5" customHeight="1">
      <c r="A4" s="124" t="s">
        <v>4</v>
      </c>
      <c r="B4" s="124"/>
      <c r="C4" s="123" t="s">
        <v>53</v>
      </c>
      <c r="D4" s="123"/>
      <c r="E4" s="123"/>
      <c r="F4" s="123"/>
    </row>
    <row r="5" spans="1:6" ht="25.5" customHeight="1">
      <c r="A5" s="7" t="s">
        <v>16</v>
      </c>
      <c r="B5" s="8" t="s">
        <v>17</v>
      </c>
      <c r="C5" s="9" t="s">
        <v>6</v>
      </c>
      <c r="D5" s="46" t="s">
        <v>60</v>
      </c>
      <c r="E5" s="46" t="s">
        <v>61</v>
      </c>
      <c r="F5" s="48" t="s">
        <v>62</v>
      </c>
    </row>
    <row r="6" spans="1:6" ht="14.1" customHeight="1">
      <c r="A6" s="10"/>
      <c r="B6" s="11"/>
      <c r="C6" s="12" t="s">
        <v>18</v>
      </c>
      <c r="D6" s="56"/>
      <c r="E6" s="12"/>
      <c r="F6" s="13"/>
    </row>
    <row r="7" spans="1:6" ht="14.1" customHeight="1">
      <c r="A7" s="14" t="s">
        <v>19</v>
      </c>
      <c r="B7" s="15" t="s">
        <v>9</v>
      </c>
      <c r="C7" s="16" t="s">
        <v>18</v>
      </c>
      <c r="D7" s="14">
        <v>0</v>
      </c>
      <c r="E7" s="17" t="e">
        <f>F7</f>
        <v>#REF!</v>
      </c>
      <c r="F7" s="17" t="e">
        <f>#REF!</f>
        <v>#REF!</v>
      </c>
    </row>
    <row r="8" spans="1:6" ht="14.1" customHeight="1">
      <c r="A8" s="14" t="s">
        <v>20</v>
      </c>
      <c r="B8" s="15"/>
      <c r="C8" s="18" t="s">
        <v>21</v>
      </c>
      <c r="D8" s="57"/>
      <c r="E8" s="17"/>
      <c r="F8" s="17"/>
    </row>
    <row r="9" spans="1:6" ht="14.1" customHeight="1">
      <c r="A9" s="14"/>
      <c r="B9" s="15" t="s">
        <v>10</v>
      </c>
      <c r="C9" s="16" t="s">
        <v>22</v>
      </c>
      <c r="D9" s="14">
        <v>0</v>
      </c>
      <c r="E9" s="17" t="e">
        <f>F9</f>
        <v>#REF!</v>
      </c>
      <c r="F9" s="17" t="e">
        <f>#REF!</f>
        <v>#REF!</v>
      </c>
    </row>
    <row r="10" spans="1:6" ht="14.1" customHeight="1">
      <c r="A10" s="14"/>
      <c r="B10" s="15" t="s">
        <v>11</v>
      </c>
      <c r="C10" s="16" t="s">
        <v>52</v>
      </c>
      <c r="D10" s="14">
        <v>0</v>
      </c>
      <c r="E10" s="17" t="e">
        <f>F10</f>
        <v>#REF!</v>
      </c>
      <c r="F10" s="17" t="e">
        <f>#REF!</f>
        <v>#REF!</v>
      </c>
    </row>
    <row r="11" spans="1:6" ht="14.1" customHeight="1">
      <c r="A11" s="14"/>
      <c r="B11" s="15" t="s">
        <v>12</v>
      </c>
      <c r="C11" s="16" t="s">
        <v>23</v>
      </c>
      <c r="D11" s="14">
        <v>0</v>
      </c>
      <c r="E11" s="17" t="e">
        <f>F11</f>
        <v>#REF!</v>
      </c>
      <c r="F11" s="17" t="e">
        <f>#REF!</f>
        <v>#REF!</v>
      </c>
    </row>
    <row r="12" spans="1:6" ht="14.1" customHeight="1">
      <c r="A12" s="14" t="s">
        <v>24</v>
      </c>
      <c r="B12" s="15"/>
      <c r="C12" s="18" t="s">
        <v>25</v>
      </c>
      <c r="D12" s="57"/>
      <c r="E12" s="17"/>
      <c r="F12" s="17"/>
    </row>
    <row r="13" spans="1:6" ht="14.1" customHeight="1">
      <c r="A13" s="14"/>
      <c r="B13" s="15" t="s">
        <v>13</v>
      </c>
      <c r="C13" s="16" t="s">
        <v>55</v>
      </c>
      <c r="D13" s="14">
        <v>0</v>
      </c>
      <c r="E13" s="17" t="e">
        <f>F13</f>
        <v>#REF!</v>
      </c>
      <c r="F13" s="17" t="e">
        <f>#REF!</f>
        <v>#REF!</v>
      </c>
    </row>
    <row r="14" spans="1:6" ht="14.1" customHeight="1">
      <c r="A14" s="14" t="s">
        <v>26</v>
      </c>
      <c r="B14" s="15"/>
      <c r="C14" s="18" t="s">
        <v>27</v>
      </c>
      <c r="D14" s="57"/>
      <c r="E14" s="17"/>
      <c r="F14" s="17"/>
    </row>
    <row r="15" spans="1:6" ht="14.1" customHeight="1">
      <c r="A15" s="14"/>
      <c r="B15" s="15" t="str">
        <f>'[5]Forcasting bill '!A28</f>
        <v>01-7C</v>
      </c>
      <c r="C15" s="16" t="s">
        <v>28</v>
      </c>
      <c r="D15" s="14">
        <v>0</v>
      </c>
      <c r="E15" s="17" t="e">
        <f>F15</f>
        <v>#REF!</v>
      </c>
      <c r="F15" s="17" t="e">
        <f>#REF!</f>
        <v>#REF!</v>
      </c>
    </row>
    <row r="16" spans="1:6" ht="14.1" customHeight="1">
      <c r="A16" s="14" t="s">
        <v>29</v>
      </c>
      <c r="B16" s="15"/>
      <c r="C16" s="18" t="str">
        <f>'[5]Forcasting bill '!B42</f>
        <v>SUB-STRUCTURE</v>
      </c>
      <c r="D16" s="57"/>
      <c r="E16" s="17"/>
      <c r="F16" s="17"/>
    </row>
    <row r="17" spans="1:9" ht="33" customHeight="1">
      <c r="A17" s="14"/>
      <c r="B17" s="15" t="str">
        <f>'[5]Forcasting bill '!A43</f>
        <v>01-8C</v>
      </c>
      <c r="C17" s="19" t="s">
        <v>30</v>
      </c>
      <c r="D17" s="58">
        <v>0</v>
      </c>
      <c r="E17" s="17" t="e">
        <f>F17</f>
        <v>#REF!</v>
      </c>
      <c r="F17" s="17" t="e">
        <f>#REF!</f>
        <v>#REF!</v>
      </c>
    </row>
    <row r="18" spans="1:9" ht="24" customHeight="1">
      <c r="A18" s="14"/>
      <c r="B18" s="15" t="str">
        <f>'[5]Forcasting bill '!A45</f>
        <v>01-10C</v>
      </c>
      <c r="C18" s="19" t="s">
        <v>31</v>
      </c>
      <c r="D18" s="58">
        <v>0</v>
      </c>
      <c r="E18" s="17" t="e">
        <f>F18</f>
        <v>#REF!</v>
      </c>
      <c r="F18" s="17" t="e">
        <f>#REF!</f>
        <v>#REF!</v>
      </c>
    </row>
    <row r="19" spans="1:9" ht="32.25" customHeight="1">
      <c r="A19" s="14"/>
      <c r="B19" s="15" t="s">
        <v>14</v>
      </c>
      <c r="C19" s="19" t="s">
        <v>56</v>
      </c>
      <c r="D19" s="58">
        <v>0</v>
      </c>
      <c r="E19" s="17" t="e">
        <f>#REF!</f>
        <v>#REF!</v>
      </c>
      <c r="F19" s="17" t="e">
        <f>E19</f>
        <v>#REF!</v>
      </c>
    </row>
    <row r="20" spans="1:9" ht="27" customHeight="1">
      <c r="A20" s="14" t="s">
        <v>32</v>
      </c>
      <c r="B20" s="20"/>
      <c r="C20" s="47" t="s">
        <v>33</v>
      </c>
      <c r="D20" s="59"/>
      <c r="E20" s="21"/>
      <c r="F20" s="17"/>
    </row>
    <row r="21" spans="1:9" ht="14.1" customHeight="1" thickBot="1">
      <c r="A21" s="14"/>
      <c r="B21" s="20" t="s">
        <v>15</v>
      </c>
      <c r="C21" s="16" t="s">
        <v>34</v>
      </c>
      <c r="D21" s="14">
        <v>0</v>
      </c>
      <c r="E21" s="75" t="e">
        <f>F21</f>
        <v>#REF!</v>
      </c>
      <c r="F21" s="17" t="e">
        <f>#REF!</f>
        <v>#REF!</v>
      </c>
    </row>
    <row r="22" spans="1:9" ht="24.75" customHeight="1" thickBot="1">
      <c r="A22" s="22"/>
      <c r="B22" s="121" t="s">
        <v>35</v>
      </c>
      <c r="C22" s="122"/>
      <c r="D22" s="60">
        <v>0</v>
      </c>
      <c r="E22" s="50" t="e">
        <f>F22</f>
        <v>#REF!</v>
      </c>
      <c r="F22" s="23" t="e">
        <f>SUM(F7:F21)</f>
        <v>#REF!</v>
      </c>
      <c r="I22" s="6" t="e">
        <f>F22*2.64/100</f>
        <v>#REF!</v>
      </c>
    </row>
    <row r="23" spans="1:9">
      <c r="A23" s="24"/>
      <c r="B23" s="25"/>
      <c r="C23" s="25"/>
      <c r="D23" s="25"/>
      <c r="E23" s="25"/>
      <c r="F23" s="26"/>
    </row>
    <row r="24" spans="1:9" ht="26.25" thickBot="1">
      <c r="A24" s="27"/>
      <c r="B24" s="28" t="s">
        <v>39</v>
      </c>
      <c r="C24" s="34" t="s">
        <v>36</v>
      </c>
      <c r="D24" s="36">
        <v>0</v>
      </c>
      <c r="E24" s="51" t="e">
        <f>F24</f>
        <v>#REF!</v>
      </c>
      <c r="F24" s="30" t="e">
        <f>F22*2.64/100</f>
        <v>#REF!</v>
      </c>
    </row>
    <row r="25" spans="1:9" ht="24" customHeight="1" thickBot="1">
      <c r="A25" s="31"/>
      <c r="B25" s="32" t="s">
        <v>57</v>
      </c>
      <c r="C25" s="55" t="s">
        <v>37</v>
      </c>
      <c r="D25" s="61">
        <v>0</v>
      </c>
      <c r="E25" s="52" t="e">
        <f>F25</f>
        <v>#REF!</v>
      </c>
      <c r="F25" s="23" t="e">
        <f>F22-F24</f>
        <v>#REF!</v>
      </c>
      <c r="I25" s="44" t="e">
        <f>F22-I22</f>
        <v>#REF!</v>
      </c>
    </row>
    <row r="26" spans="1:9" ht="24" customHeight="1">
      <c r="A26" s="27"/>
      <c r="B26" s="76"/>
      <c r="C26" s="77" t="s">
        <v>64</v>
      </c>
      <c r="D26" s="78"/>
      <c r="E26" s="79"/>
      <c r="F26" s="81"/>
    </row>
    <row r="27" spans="1:9" ht="24" customHeight="1" thickBot="1">
      <c r="A27" s="27"/>
      <c r="B27" s="76"/>
      <c r="C27" s="77" t="s">
        <v>63</v>
      </c>
      <c r="D27" s="78">
        <v>0</v>
      </c>
      <c r="E27" s="79">
        <v>222300</v>
      </c>
      <c r="F27" s="81">
        <f>E27</f>
        <v>222300</v>
      </c>
    </row>
    <row r="28" spans="1:9" ht="24" customHeight="1" thickBot="1">
      <c r="A28" s="31"/>
      <c r="B28" s="32"/>
      <c r="C28" s="55" t="s">
        <v>65</v>
      </c>
      <c r="D28" s="61">
        <v>0</v>
      </c>
      <c r="E28" s="52" t="e">
        <f>E27+E25</f>
        <v>#REF!</v>
      </c>
      <c r="F28" s="23" t="e">
        <f>F25+F27</f>
        <v>#REF!</v>
      </c>
      <c r="G28" s="80"/>
    </row>
    <row r="29" spans="1:9">
      <c r="A29" s="24"/>
      <c r="B29" s="25"/>
      <c r="C29" s="33" t="s">
        <v>38</v>
      </c>
      <c r="D29" s="62"/>
      <c r="E29" s="33"/>
      <c r="F29" s="26"/>
    </row>
    <row r="30" spans="1:9">
      <c r="A30" s="24"/>
      <c r="B30" s="25" t="s">
        <v>39</v>
      </c>
      <c r="C30" s="33" t="s">
        <v>40</v>
      </c>
      <c r="D30" s="62"/>
      <c r="E30" s="33"/>
      <c r="F30" s="26"/>
    </row>
    <row r="31" spans="1:9">
      <c r="A31" s="36"/>
      <c r="B31" s="28"/>
      <c r="C31" s="37"/>
      <c r="D31" s="37"/>
      <c r="E31" s="37"/>
      <c r="F31" s="30"/>
    </row>
    <row r="32" spans="1:9" ht="25.5">
      <c r="A32" s="24"/>
      <c r="B32" s="25" t="s">
        <v>41</v>
      </c>
      <c r="C32" s="35" t="s">
        <v>58</v>
      </c>
      <c r="D32" s="63">
        <v>0</v>
      </c>
      <c r="E32" s="53">
        <f>F32</f>
        <v>-7800250.4999999991</v>
      </c>
      <c r="F32" s="26">
        <f>-91.231*85500</f>
        <v>-7800250.4999999991</v>
      </c>
    </row>
    <row r="33" spans="1:6" ht="38.25">
      <c r="A33" s="24"/>
      <c r="B33" s="25" t="s">
        <v>42</v>
      </c>
      <c r="C33" s="35" t="s">
        <v>54</v>
      </c>
      <c r="D33" s="63">
        <v>0</v>
      </c>
      <c r="E33" s="53">
        <f>F33</f>
        <v>-2301200</v>
      </c>
      <c r="F33" s="26">
        <f>-4184*550</f>
        <v>-2301200</v>
      </c>
    </row>
    <row r="34" spans="1:6" ht="33" customHeight="1">
      <c r="A34" s="7"/>
      <c r="B34" s="65" t="s">
        <v>39</v>
      </c>
      <c r="C34" s="66" t="s">
        <v>43</v>
      </c>
      <c r="D34" s="67">
        <v>0</v>
      </c>
      <c r="E34" s="68" t="e">
        <f>F34</f>
        <v>#REF!</v>
      </c>
      <c r="F34" s="69" t="e">
        <f>F28+F32+F33</f>
        <v>#REF!</v>
      </c>
    </row>
    <row r="35" spans="1:6" hidden="1">
      <c r="A35" s="24"/>
      <c r="B35" s="25"/>
      <c r="C35" s="35"/>
      <c r="D35" s="63"/>
      <c r="E35" s="35"/>
      <c r="F35" s="26"/>
    </row>
    <row r="36" spans="1:6" ht="14.1" customHeight="1">
      <c r="A36" s="36"/>
      <c r="B36" s="37" t="s">
        <v>44</v>
      </c>
      <c r="C36" s="29" t="s">
        <v>45</v>
      </c>
      <c r="D36" s="36">
        <v>0</v>
      </c>
      <c r="E36" s="51" t="e">
        <f>F36</f>
        <v>#REF!</v>
      </c>
      <c r="F36" s="30" t="e">
        <f>-F34*10/100</f>
        <v>#REF!</v>
      </c>
    </row>
    <row r="37" spans="1:6" ht="8.25" customHeight="1">
      <c r="A37" s="24"/>
      <c r="B37" s="25"/>
      <c r="C37" s="40"/>
      <c r="D37" s="24"/>
      <c r="E37" s="40"/>
      <c r="F37" s="26"/>
    </row>
    <row r="38" spans="1:6" ht="14.1" customHeight="1">
      <c r="A38" s="14"/>
      <c r="B38" s="20" t="s">
        <v>46</v>
      </c>
      <c r="C38" s="16" t="s">
        <v>47</v>
      </c>
      <c r="D38" s="14">
        <v>0</v>
      </c>
      <c r="E38" s="49">
        <f>F38</f>
        <v>-2000000</v>
      </c>
      <c r="F38" s="17">
        <f>-2000000</f>
        <v>-2000000</v>
      </c>
    </row>
    <row r="39" spans="1:6" ht="13.5" thickBot="1">
      <c r="A39" s="36"/>
      <c r="B39" s="37"/>
      <c r="C39" s="29"/>
      <c r="D39" s="36"/>
      <c r="E39" s="29"/>
      <c r="F39" s="30"/>
    </row>
    <row r="40" spans="1:6" ht="27.75" customHeight="1" thickBot="1">
      <c r="A40" s="31"/>
      <c r="B40" s="32" t="s">
        <v>48</v>
      </c>
      <c r="C40" s="38" t="s">
        <v>49</v>
      </c>
      <c r="D40" s="64">
        <v>0</v>
      </c>
      <c r="E40" s="54" t="e">
        <f>F40</f>
        <v>#REF!</v>
      </c>
      <c r="F40" s="39" t="e">
        <f>F34+F36+F38</f>
        <v>#REF!</v>
      </c>
    </row>
    <row r="41" spans="1:6" ht="14.1" customHeight="1" thickBot="1">
      <c r="A41" s="27"/>
      <c r="B41" s="28"/>
      <c r="C41" s="70" t="s">
        <v>59</v>
      </c>
      <c r="D41" s="27">
        <v>0</v>
      </c>
      <c r="E41" s="71" t="e">
        <f>F41</f>
        <v>#REF!</v>
      </c>
      <c r="F41" s="45" t="e">
        <f>-F40*7.5/100</f>
        <v>#REF!</v>
      </c>
    </row>
    <row r="42" spans="1:6" ht="31.5" customHeight="1" thickBot="1">
      <c r="A42" s="31"/>
      <c r="B42" s="72" t="s">
        <v>50</v>
      </c>
      <c r="C42" s="55" t="s">
        <v>51</v>
      </c>
      <c r="D42" s="73">
        <v>0</v>
      </c>
      <c r="E42" s="74" t="e">
        <f>F42</f>
        <v>#REF!</v>
      </c>
      <c r="F42" s="41" t="e">
        <f>F40+F41</f>
        <v>#REF!</v>
      </c>
    </row>
  </sheetData>
  <mergeCells count="6">
    <mergeCell ref="A1:F1"/>
    <mergeCell ref="A2:F2"/>
    <mergeCell ref="A3:F3"/>
    <mergeCell ref="B22:C22"/>
    <mergeCell ref="C4:F4"/>
    <mergeCell ref="A4:B4"/>
  </mergeCells>
  <printOptions horizontalCentered="1"/>
  <pageMargins left="0.75" right="0.5" top="0.5" bottom="0.5" header="0.3" footer="0.3"/>
  <pageSetup paperSize="9" scale="9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64"/>
  <sheetViews>
    <sheetView tabSelected="1" topLeftCell="A6" zoomScale="60" zoomScaleNormal="60" workbookViewId="0">
      <selection activeCell="E15" sqref="E15"/>
    </sheetView>
  </sheetViews>
  <sheetFormatPr defaultColWidth="9.140625" defaultRowHeight="14.1" customHeight="1"/>
  <cols>
    <col min="1" max="1" width="14.28515625" style="3" customWidth="1"/>
    <col min="2" max="2" width="51.5703125" style="4" customWidth="1"/>
    <col min="3" max="3" width="18.28515625" style="4" customWidth="1"/>
    <col min="4" max="4" width="12.42578125" style="3" customWidth="1"/>
    <col min="5" max="5" width="15.7109375" style="3" customWidth="1"/>
    <col min="6" max="6" width="14.140625" style="3" customWidth="1"/>
    <col min="7" max="7" width="15.85546875" style="82" customWidth="1"/>
    <col min="8" max="8" width="23.28515625" style="3" customWidth="1"/>
    <col min="9" max="9" width="31.28515625" style="94" customWidth="1"/>
    <col min="10" max="16384" width="9.140625" style="1"/>
  </cols>
  <sheetData>
    <row r="1" spans="1:9" ht="26.25" hidden="1" customHeight="1">
      <c r="A1" s="125" t="s">
        <v>0</v>
      </c>
      <c r="B1" s="126"/>
      <c r="C1" s="126"/>
      <c r="D1" s="126"/>
      <c r="E1" s="126"/>
      <c r="F1" s="126"/>
      <c r="G1" s="126"/>
      <c r="H1" s="126"/>
    </row>
    <row r="2" spans="1:9" ht="21" hidden="1" customHeight="1">
      <c r="A2" s="127" t="s">
        <v>1</v>
      </c>
      <c r="B2" s="128"/>
      <c r="C2" s="128"/>
      <c r="D2" s="128"/>
      <c r="E2" s="128"/>
      <c r="F2" s="128"/>
      <c r="G2" s="128"/>
      <c r="H2" s="128"/>
    </row>
    <row r="3" spans="1:9" ht="15" hidden="1">
      <c r="A3" s="129" t="s">
        <v>2</v>
      </c>
      <c r="B3" s="130"/>
      <c r="C3" s="130"/>
      <c r="D3" s="130"/>
      <c r="E3" s="130"/>
      <c r="F3" s="130"/>
      <c r="G3" s="130"/>
      <c r="H3" s="130"/>
    </row>
    <row r="4" spans="1:9" ht="24.75" hidden="1" customHeight="1">
      <c r="A4" s="131" t="s">
        <v>3</v>
      </c>
      <c r="B4" s="132"/>
      <c r="C4" s="132"/>
      <c r="D4" s="132"/>
      <c r="E4" s="132"/>
      <c r="F4" s="132"/>
      <c r="G4" s="132"/>
      <c r="H4" s="132"/>
    </row>
    <row r="5" spans="1:9" ht="15.75" hidden="1" customHeight="1" thickBot="1">
      <c r="A5" s="133" t="s">
        <v>4</v>
      </c>
      <c r="B5" s="134"/>
      <c r="C5" s="95"/>
      <c r="D5" s="96"/>
      <c r="E5" s="97"/>
      <c r="F5" s="98"/>
      <c r="G5" s="99"/>
      <c r="H5" s="100"/>
      <c r="I5" s="101"/>
    </row>
    <row r="6" spans="1:9" ht="28.15" customHeight="1">
      <c r="A6" s="102" t="s">
        <v>73</v>
      </c>
      <c r="B6" s="139" t="s">
        <v>74</v>
      </c>
      <c r="C6" s="140"/>
      <c r="D6" s="140"/>
      <c r="E6" s="140"/>
      <c r="F6" s="140"/>
      <c r="G6" s="140"/>
      <c r="H6" s="140"/>
      <c r="I6" s="141"/>
    </row>
    <row r="7" spans="1:9" ht="28.15" customHeight="1">
      <c r="A7" s="103"/>
      <c r="B7" s="142" t="s">
        <v>75</v>
      </c>
      <c r="C7" s="143"/>
      <c r="D7" s="143"/>
      <c r="E7" s="143"/>
      <c r="F7" s="143"/>
      <c r="G7" s="143"/>
      <c r="H7" s="143"/>
      <c r="I7" s="144"/>
    </row>
    <row r="8" spans="1:9" ht="53.25" customHeight="1">
      <c r="A8" s="136" t="s">
        <v>88</v>
      </c>
      <c r="B8" s="137"/>
      <c r="C8" s="137"/>
      <c r="D8" s="137"/>
      <c r="E8" s="137"/>
      <c r="F8" s="137"/>
      <c r="G8" s="137"/>
      <c r="H8" s="137"/>
      <c r="I8" s="138"/>
    </row>
    <row r="9" spans="1:9" s="2" customFormat="1" ht="51.75" customHeight="1">
      <c r="A9" s="104" t="s">
        <v>5</v>
      </c>
      <c r="B9" s="105" t="s">
        <v>6</v>
      </c>
      <c r="C9" s="105" t="s">
        <v>86</v>
      </c>
      <c r="D9" s="105" t="s">
        <v>7</v>
      </c>
      <c r="E9" s="104" t="s">
        <v>68</v>
      </c>
      <c r="F9" s="104" t="s">
        <v>71</v>
      </c>
      <c r="G9" s="104" t="s">
        <v>72</v>
      </c>
      <c r="H9" s="104" t="s">
        <v>8</v>
      </c>
      <c r="I9" s="104" t="s">
        <v>76</v>
      </c>
    </row>
    <row r="10" spans="1:9" ht="57.75" customHeight="1">
      <c r="A10" s="104">
        <v>10</v>
      </c>
      <c r="B10" s="106" t="s">
        <v>67</v>
      </c>
      <c r="C10" s="107" t="s">
        <v>87</v>
      </c>
      <c r="D10" s="107" t="s">
        <v>69</v>
      </c>
      <c r="E10" s="111">
        <v>360</v>
      </c>
      <c r="F10" s="111"/>
      <c r="G10" s="107">
        <v>90</v>
      </c>
      <c r="H10" s="108">
        <f>E10*G10</f>
        <v>32400</v>
      </c>
      <c r="I10" s="109"/>
    </row>
    <row r="11" spans="1:9" ht="57.75" customHeight="1">
      <c r="A11" s="104">
        <v>10</v>
      </c>
      <c r="B11" s="106" t="s">
        <v>79</v>
      </c>
      <c r="C11" s="107" t="s">
        <v>87</v>
      </c>
      <c r="D11" s="107" t="s">
        <v>69</v>
      </c>
      <c r="E11" s="111">
        <v>150</v>
      </c>
      <c r="F11" s="111"/>
      <c r="G11" s="107">
        <v>90</v>
      </c>
      <c r="H11" s="108">
        <f>E11*G11</f>
        <v>13500</v>
      </c>
      <c r="I11" s="109"/>
    </row>
    <row r="12" spans="1:9" ht="57.75" customHeight="1">
      <c r="A12" s="104">
        <v>10</v>
      </c>
      <c r="B12" s="106" t="s">
        <v>80</v>
      </c>
      <c r="C12" s="107" t="s">
        <v>89</v>
      </c>
      <c r="D12" s="107" t="s">
        <v>69</v>
      </c>
      <c r="E12" s="111">
        <v>1233</v>
      </c>
      <c r="F12" s="111">
        <v>330</v>
      </c>
      <c r="G12" s="107">
        <v>90</v>
      </c>
      <c r="H12" s="108">
        <f>(F12+G12)*E12</f>
        <v>517860</v>
      </c>
      <c r="I12" s="109"/>
    </row>
    <row r="13" spans="1:9" ht="57.75" customHeight="1">
      <c r="A13" s="104">
        <v>3</v>
      </c>
      <c r="B13" s="106" t="s">
        <v>81</v>
      </c>
      <c r="C13" s="107" t="s">
        <v>90</v>
      </c>
      <c r="D13" s="107" t="s">
        <v>70</v>
      </c>
      <c r="E13" s="111">
        <v>250</v>
      </c>
      <c r="F13" s="111">
        <v>2160</v>
      </c>
      <c r="G13" s="107">
        <v>210</v>
      </c>
      <c r="H13" s="108">
        <f>(F13+G13)*E13</f>
        <v>592500</v>
      </c>
      <c r="I13" s="109"/>
    </row>
    <row r="14" spans="1:9" ht="78" customHeight="1">
      <c r="A14" s="104">
        <v>2</v>
      </c>
      <c r="B14" s="106" t="s">
        <v>77</v>
      </c>
      <c r="C14" s="107" t="s">
        <v>91</v>
      </c>
      <c r="D14" s="107" t="s">
        <v>66</v>
      </c>
      <c r="E14" s="104">
        <v>3</v>
      </c>
      <c r="F14" s="104"/>
      <c r="G14" s="107">
        <v>8400</v>
      </c>
      <c r="H14" s="108">
        <f t="shared" ref="H14:H16" si="0">(F14+G14)*E14</f>
        <v>25200</v>
      </c>
      <c r="I14" s="110" t="s">
        <v>78</v>
      </c>
    </row>
    <row r="15" spans="1:9" ht="78" customHeight="1">
      <c r="A15" s="104">
        <v>4</v>
      </c>
      <c r="B15" s="106" t="s">
        <v>83</v>
      </c>
      <c r="C15" s="107" t="s">
        <v>92</v>
      </c>
      <c r="D15" s="107" t="s">
        <v>84</v>
      </c>
      <c r="E15" s="104">
        <v>3</v>
      </c>
      <c r="F15" s="104">
        <v>10416</v>
      </c>
      <c r="G15" s="107">
        <v>2604</v>
      </c>
      <c r="H15" s="108">
        <f t="shared" si="0"/>
        <v>39060</v>
      </c>
      <c r="I15" s="110"/>
    </row>
    <row r="16" spans="1:9" ht="78" customHeight="1">
      <c r="A16" s="104">
        <v>7</v>
      </c>
      <c r="B16" s="106" t="s">
        <v>82</v>
      </c>
      <c r="C16" s="107" t="s">
        <v>92</v>
      </c>
      <c r="D16" s="107" t="s">
        <v>70</v>
      </c>
      <c r="E16" s="104">
        <v>35</v>
      </c>
      <c r="F16" s="104">
        <v>990</v>
      </c>
      <c r="G16" s="107">
        <v>120</v>
      </c>
      <c r="H16" s="108">
        <f t="shared" si="0"/>
        <v>38850</v>
      </c>
      <c r="I16" s="110"/>
    </row>
    <row r="17" spans="1:9" ht="51.75" customHeight="1">
      <c r="A17" s="91"/>
      <c r="B17" s="145" t="s">
        <v>85</v>
      </c>
      <c r="C17" s="145"/>
      <c r="D17" s="145"/>
      <c r="E17" s="145"/>
      <c r="F17" s="145"/>
      <c r="G17" s="145"/>
      <c r="H17" s="92">
        <f>SUM(H10:H16)</f>
        <v>1259370</v>
      </c>
      <c r="I17" s="109"/>
    </row>
    <row r="18" spans="1:9" ht="14.1" customHeight="1">
      <c r="E18" s="5"/>
      <c r="F18" s="5"/>
      <c r="H18" s="135"/>
      <c r="I18" s="82"/>
    </row>
    <row r="19" spans="1:9" ht="14.1" customHeight="1">
      <c r="E19" s="5"/>
      <c r="F19" s="5"/>
      <c r="H19" s="135"/>
      <c r="I19" s="82"/>
    </row>
    <row r="20" spans="1:9" ht="14.1" customHeight="1">
      <c r="B20" s="93"/>
      <c r="C20" s="93"/>
      <c r="E20" s="5"/>
      <c r="F20" s="5"/>
      <c r="H20" s="84"/>
      <c r="I20" s="82"/>
    </row>
    <row r="21" spans="1:9" ht="14.1" customHeight="1">
      <c r="E21" s="5"/>
      <c r="F21" s="5"/>
      <c r="I21" s="82"/>
    </row>
    <row r="22" spans="1:9" ht="14.1" customHeight="1">
      <c r="E22" s="5"/>
      <c r="F22" s="5"/>
      <c r="I22" s="82"/>
    </row>
    <row r="23" spans="1:9" ht="14.1" customHeight="1">
      <c r="E23" s="5"/>
      <c r="F23" s="5"/>
      <c r="I23" s="82"/>
    </row>
    <row r="24" spans="1:9" ht="14.1" customHeight="1">
      <c r="E24" s="5"/>
      <c r="F24" s="5"/>
      <c r="I24" s="82"/>
    </row>
    <row r="25" spans="1:9" ht="14.1" customHeight="1">
      <c r="E25" s="5"/>
      <c r="F25" s="5"/>
      <c r="I25" s="82"/>
    </row>
    <row r="26" spans="1:9" ht="14.1" customHeight="1">
      <c r="E26" s="5"/>
      <c r="F26" s="5"/>
      <c r="I26" s="82"/>
    </row>
    <row r="27" spans="1:9" ht="22.5" customHeight="1">
      <c r="E27" s="5"/>
      <c r="F27" s="5"/>
      <c r="I27" s="82"/>
    </row>
    <row r="28" spans="1:9" ht="14.1" customHeight="1">
      <c r="E28" s="5"/>
      <c r="F28" s="5"/>
      <c r="I28" s="82"/>
    </row>
    <row r="29" spans="1:9" ht="53.25" customHeight="1">
      <c r="A29" s="83"/>
      <c r="B29" s="85"/>
      <c r="C29" s="85"/>
      <c r="E29" s="5"/>
      <c r="F29" s="5"/>
      <c r="H29" s="86"/>
      <c r="I29" s="82"/>
    </row>
    <row r="30" spans="1:9" ht="14.1" customHeight="1">
      <c r="A30" s="83"/>
      <c r="B30" s="87"/>
      <c r="C30" s="87"/>
      <c r="E30" s="5"/>
      <c r="F30" s="5"/>
      <c r="I30" s="82"/>
    </row>
    <row r="31" spans="1:9" ht="14.1" customHeight="1">
      <c r="A31" s="88"/>
      <c r="B31" s="89"/>
      <c r="C31" s="89"/>
      <c r="E31" s="5"/>
      <c r="F31" s="5"/>
      <c r="I31" s="82"/>
    </row>
    <row r="32" spans="1:9" ht="14.1" customHeight="1">
      <c r="A32" s="83"/>
      <c r="B32" s="90"/>
      <c r="C32" s="90"/>
      <c r="E32" s="5"/>
      <c r="F32" s="5"/>
      <c r="I32" s="82"/>
    </row>
    <row r="33" spans="1:10" ht="14.1" customHeight="1">
      <c r="E33" s="5"/>
      <c r="F33" s="5"/>
      <c r="J33" s="82"/>
    </row>
    <row r="34" spans="1:10" s="82" customFormat="1" ht="14.1" customHeight="1">
      <c r="A34" s="3"/>
      <c r="B34" s="4"/>
      <c r="C34" s="4"/>
      <c r="D34" s="3"/>
      <c r="E34" s="5"/>
      <c r="F34" s="5"/>
      <c r="H34" s="3"/>
      <c r="I34" s="94"/>
    </row>
    <row r="35" spans="1:10" s="82" customFormat="1" ht="14.1" customHeight="1">
      <c r="A35" s="3"/>
      <c r="B35" s="4"/>
      <c r="C35" s="4"/>
      <c r="D35" s="3"/>
      <c r="E35" s="5"/>
      <c r="F35" s="5"/>
      <c r="H35" s="3"/>
      <c r="I35" s="94"/>
    </row>
    <row r="36" spans="1:10" s="82" customFormat="1" ht="14.1" customHeight="1">
      <c r="A36" s="3"/>
      <c r="B36" s="4"/>
      <c r="C36" s="4"/>
      <c r="D36" s="3"/>
      <c r="E36" s="5"/>
      <c r="F36" s="5"/>
      <c r="H36" s="3"/>
      <c r="I36" s="94"/>
    </row>
    <row r="37" spans="1:10" s="82" customFormat="1" ht="14.1" customHeight="1">
      <c r="A37" s="3"/>
      <c r="B37" s="4"/>
      <c r="C37" s="4"/>
      <c r="D37" s="3"/>
      <c r="E37" s="5"/>
      <c r="F37" s="5"/>
      <c r="H37" s="3"/>
      <c r="I37" s="94"/>
    </row>
    <row r="38" spans="1:10" s="82" customFormat="1" ht="14.1" customHeight="1">
      <c r="A38" s="3"/>
      <c r="B38" s="4"/>
      <c r="C38" s="4"/>
      <c r="D38" s="3"/>
      <c r="E38" s="5"/>
      <c r="F38" s="5"/>
      <c r="H38" s="3"/>
      <c r="I38" s="94"/>
    </row>
    <row r="39" spans="1:10" s="82" customFormat="1" ht="14.1" customHeight="1">
      <c r="A39" s="3"/>
      <c r="B39" s="4"/>
      <c r="C39" s="4"/>
      <c r="D39" s="3"/>
      <c r="E39" s="5"/>
      <c r="F39" s="5"/>
      <c r="H39" s="3"/>
      <c r="I39" s="94"/>
    </row>
    <row r="40" spans="1:10" s="82" customFormat="1" ht="14.1" customHeight="1">
      <c r="A40" s="3"/>
      <c r="B40" s="4"/>
      <c r="C40" s="4"/>
      <c r="D40" s="3"/>
      <c r="E40" s="5"/>
      <c r="F40" s="5"/>
      <c r="H40" s="3"/>
      <c r="I40" s="94"/>
    </row>
    <row r="41" spans="1:10" s="82" customFormat="1" ht="14.1" customHeight="1">
      <c r="A41" s="3"/>
      <c r="B41" s="4"/>
      <c r="C41" s="4"/>
      <c r="D41" s="3"/>
      <c r="E41" s="5"/>
      <c r="F41" s="5"/>
      <c r="H41" s="3"/>
      <c r="I41" s="94"/>
    </row>
    <row r="42" spans="1:10" s="82" customFormat="1" ht="14.1" customHeight="1">
      <c r="A42" s="3"/>
      <c r="B42" s="4"/>
      <c r="C42" s="4"/>
      <c r="D42" s="3"/>
      <c r="E42" s="5"/>
      <c r="F42" s="5"/>
      <c r="H42" s="3"/>
      <c r="I42" s="94"/>
    </row>
    <row r="43" spans="1:10" s="82" customFormat="1" ht="14.1" customHeight="1">
      <c r="A43" s="3"/>
      <c r="B43" s="4"/>
      <c r="C43" s="4"/>
      <c r="D43" s="3"/>
      <c r="E43" s="5"/>
      <c r="F43" s="5"/>
      <c r="H43" s="3"/>
      <c r="I43" s="94"/>
    </row>
    <row r="44" spans="1:10" s="82" customFormat="1" ht="14.1" customHeight="1">
      <c r="A44" s="3"/>
      <c r="B44" s="4"/>
      <c r="C44" s="4"/>
      <c r="D44" s="3"/>
      <c r="E44" s="5"/>
      <c r="F44" s="5"/>
      <c r="H44" s="3"/>
      <c r="I44" s="94"/>
    </row>
    <row r="45" spans="1:10" s="82" customFormat="1" ht="14.1" customHeight="1">
      <c r="A45" s="3"/>
      <c r="B45" s="4"/>
      <c r="C45" s="4"/>
      <c r="D45" s="3"/>
      <c r="E45" s="5"/>
      <c r="F45" s="5"/>
      <c r="H45" s="3"/>
      <c r="I45" s="94"/>
    </row>
    <row r="46" spans="1:10" s="82" customFormat="1" ht="14.1" customHeight="1">
      <c r="A46" s="3"/>
      <c r="B46" s="4"/>
      <c r="C46" s="4"/>
      <c r="D46" s="3"/>
      <c r="E46" s="5"/>
      <c r="F46" s="5"/>
      <c r="H46" s="3"/>
      <c r="I46" s="94"/>
    </row>
    <row r="47" spans="1:10" s="82" customFormat="1" ht="14.1" customHeight="1">
      <c r="A47" s="3"/>
      <c r="B47" s="4"/>
      <c r="C47" s="4"/>
      <c r="D47" s="3"/>
      <c r="E47" s="5"/>
      <c r="F47" s="5"/>
      <c r="H47" s="3"/>
      <c r="I47" s="94"/>
    </row>
    <row r="48" spans="1:10" s="82" customFormat="1" ht="14.1" customHeight="1">
      <c r="A48" s="3"/>
      <c r="B48" s="4"/>
      <c r="C48" s="4"/>
      <c r="D48" s="3"/>
      <c r="E48" s="5"/>
      <c r="F48" s="5"/>
      <c r="H48" s="3"/>
      <c r="I48" s="94"/>
    </row>
    <row r="49" spans="1:9" s="82" customFormat="1" ht="14.1" customHeight="1">
      <c r="A49" s="3"/>
      <c r="B49" s="4"/>
      <c r="C49" s="4"/>
      <c r="D49" s="3"/>
      <c r="E49" s="5"/>
      <c r="F49" s="5"/>
      <c r="H49" s="3"/>
      <c r="I49" s="94"/>
    </row>
    <row r="50" spans="1:9" s="82" customFormat="1" ht="14.1" customHeight="1">
      <c r="A50" s="3"/>
      <c r="B50" s="4"/>
      <c r="C50" s="4"/>
      <c r="D50" s="3"/>
      <c r="E50" s="5"/>
      <c r="F50" s="5"/>
      <c r="H50" s="3"/>
      <c r="I50" s="94"/>
    </row>
    <row r="51" spans="1:9" s="82" customFormat="1" ht="14.1" customHeight="1">
      <c r="A51" s="3"/>
      <c r="B51" s="4"/>
      <c r="C51" s="4"/>
      <c r="D51" s="3"/>
      <c r="E51" s="5"/>
      <c r="F51" s="5"/>
      <c r="H51" s="3"/>
      <c r="I51" s="94"/>
    </row>
    <row r="52" spans="1:9" s="82" customFormat="1" ht="14.1" customHeight="1">
      <c r="A52" s="3"/>
      <c r="B52" s="4"/>
      <c r="C52" s="4"/>
      <c r="D52" s="3"/>
      <c r="E52" s="5"/>
      <c r="F52" s="5"/>
      <c r="H52" s="3"/>
      <c r="I52" s="94"/>
    </row>
    <row r="53" spans="1:9" s="82" customFormat="1" ht="14.1" customHeight="1">
      <c r="A53" s="3"/>
      <c r="B53" s="4"/>
      <c r="C53" s="4"/>
      <c r="D53" s="3"/>
      <c r="E53" s="5"/>
      <c r="F53" s="5"/>
      <c r="H53" s="3"/>
      <c r="I53" s="94"/>
    </row>
    <row r="54" spans="1:9" s="82" customFormat="1" ht="14.1" customHeight="1">
      <c r="A54" s="3"/>
      <c r="B54" s="4"/>
      <c r="C54" s="4"/>
      <c r="D54" s="3"/>
      <c r="E54" s="5"/>
      <c r="F54" s="5"/>
      <c r="H54" s="3"/>
      <c r="I54" s="94"/>
    </row>
    <row r="55" spans="1:9" s="82" customFormat="1" ht="14.1" customHeight="1">
      <c r="A55" s="3"/>
      <c r="B55" s="4"/>
      <c r="C55" s="4"/>
      <c r="D55" s="3"/>
      <c r="E55" s="5"/>
      <c r="F55" s="5"/>
      <c r="H55" s="3"/>
      <c r="I55" s="94"/>
    </row>
    <row r="56" spans="1:9" s="82" customFormat="1" ht="14.1" customHeight="1">
      <c r="A56" s="3"/>
      <c r="B56" s="4"/>
      <c r="C56" s="4"/>
      <c r="D56" s="3"/>
      <c r="E56" s="5"/>
      <c r="F56" s="5"/>
      <c r="H56" s="3"/>
      <c r="I56" s="94"/>
    </row>
    <row r="57" spans="1:9" s="82" customFormat="1" ht="14.1" customHeight="1">
      <c r="A57" s="3"/>
      <c r="B57" s="4"/>
      <c r="C57" s="4"/>
      <c r="D57" s="3"/>
      <c r="E57" s="5"/>
      <c r="F57" s="5"/>
      <c r="H57" s="3"/>
      <c r="I57" s="94"/>
    </row>
    <row r="58" spans="1:9" s="82" customFormat="1" ht="14.1" customHeight="1">
      <c r="A58" s="3"/>
      <c r="B58" s="4"/>
      <c r="C58" s="4"/>
      <c r="D58" s="3"/>
      <c r="E58" s="5"/>
      <c r="F58" s="5"/>
      <c r="H58" s="3"/>
      <c r="I58" s="94"/>
    </row>
    <row r="59" spans="1:9" s="82" customFormat="1" ht="14.1" customHeight="1">
      <c r="A59" s="3"/>
      <c r="B59" s="4"/>
      <c r="C59" s="4"/>
      <c r="D59" s="3"/>
      <c r="E59" s="5"/>
      <c r="F59" s="5"/>
      <c r="H59" s="3"/>
      <c r="I59" s="94"/>
    </row>
    <row r="60" spans="1:9" s="82" customFormat="1" ht="14.1" customHeight="1">
      <c r="A60" s="3"/>
      <c r="B60" s="4"/>
      <c r="C60" s="4"/>
      <c r="D60" s="3"/>
      <c r="E60" s="5"/>
      <c r="F60" s="5"/>
      <c r="H60" s="3"/>
      <c r="I60" s="94"/>
    </row>
    <row r="61" spans="1:9" s="82" customFormat="1" ht="14.1" customHeight="1">
      <c r="A61" s="3"/>
      <c r="B61" s="4"/>
      <c r="C61" s="4"/>
      <c r="D61" s="3"/>
      <c r="E61" s="5"/>
      <c r="F61" s="5"/>
      <c r="H61" s="3"/>
      <c r="I61" s="94"/>
    </row>
    <row r="62" spans="1:9" s="82" customFormat="1" ht="14.1" customHeight="1">
      <c r="A62" s="3"/>
      <c r="B62" s="4"/>
      <c r="C62" s="4"/>
      <c r="D62" s="3"/>
      <c r="E62" s="5"/>
      <c r="F62" s="5"/>
      <c r="H62" s="3"/>
      <c r="I62" s="94"/>
    </row>
    <row r="63" spans="1:9" s="82" customFormat="1" ht="14.1" customHeight="1">
      <c r="A63" s="3"/>
      <c r="B63" s="4"/>
      <c r="C63" s="4"/>
      <c r="D63" s="3"/>
      <c r="E63" s="5"/>
      <c r="F63" s="5"/>
      <c r="H63" s="3"/>
      <c r="I63" s="94"/>
    </row>
    <row r="64" spans="1:9" s="82" customFormat="1" ht="14.1" customHeight="1">
      <c r="A64" s="3"/>
      <c r="B64" s="4"/>
      <c r="C64" s="4"/>
      <c r="D64" s="3"/>
      <c r="E64" s="5"/>
      <c r="F64" s="5"/>
      <c r="H64" s="3"/>
      <c r="I64" s="94"/>
    </row>
    <row r="65" spans="1:9" s="82" customFormat="1" ht="14.1" customHeight="1">
      <c r="A65" s="3"/>
      <c r="B65" s="4"/>
      <c r="C65" s="4"/>
      <c r="D65" s="3"/>
      <c r="E65" s="5"/>
      <c r="F65" s="5"/>
      <c r="H65" s="3"/>
      <c r="I65" s="94"/>
    </row>
    <row r="66" spans="1:9" s="82" customFormat="1" ht="14.1" customHeight="1">
      <c r="A66" s="3"/>
      <c r="B66" s="4"/>
      <c r="C66" s="4"/>
      <c r="D66" s="3"/>
      <c r="E66" s="5"/>
      <c r="F66" s="5"/>
      <c r="H66" s="3"/>
      <c r="I66" s="94"/>
    </row>
    <row r="67" spans="1:9" s="82" customFormat="1" ht="14.1" customHeight="1">
      <c r="A67" s="3"/>
      <c r="B67" s="4"/>
      <c r="C67" s="4"/>
      <c r="D67" s="3"/>
      <c r="E67" s="5"/>
      <c r="F67" s="5"/>
      <c r="H67" s="3"/>
      <c r="I67" s="94"/>
    </row>
    <row r="68" spans="1:9" s="82" customFormat="1" ht="14.1" customHeight="1">
      <c r="A68" s="3"/>
      <c r="B68" s="4"/>
      <c r="C68" s="4"/>
      <c r="D68" s="3"/>
      <c r="E68" s="5"/>
      <c r="F68" s="5"/>
      <c r="H68" s="3"/>
      <c r="I68" s="94"/>
    </row>
    <row r="69" spans="1:9" s="82" customFormat="1" ht="14.1" customHeight="1">
      <c r="A69" s="3"/>
      <c r="B69" s="4"/>
      <c r="C69" s="4"/>
      <c r="D69" s="3"/>
      <c r="E69" s="5"/>
      <c r="F69" s="5"/>
      <c r="H69" s="3"/>
      <c r="I69" s="94"/>
    </row>
    <row r="70" spans="1:9" s="82" customFormat="1" ht="14.1" customHeight="1">
      <c r="A70" s="3"/>
      <c r="B70" s="4"/>
      <c r="C70" s="4"/>
      <c r="D70" s="3"/>
      <c r="E70" s="5"/>
      <c r="F70" s="5"/>
      <c r="H70" s="3"/>
      <c r="I70" s="94"/>
    </row>
    <row r="71" spans="1:9" s="82" customFormat="1" ht="14.1" customHeight="1">
      <c r="A71" s="3"/>
      <c r="B71" s="4"/>
      <c r="C71" s="4"/>
      <c r="D71" s="3"/>
      <c r="E71" s="5"/>
      <c r="F71" s="5"/>
      <c r="H71" s="3"/>
      <c r="I71" s="94"/>
    </row>
    <row r="72" spans="1:9" s="82" customFormat="1" ht="14.1" customHeight="1">
      <c r="A72" s="3"/>
      <c r="B72" s="4"/>
      <c r="C72" s="4"/>
      <c r="D72" s="3"/>
      <c r="E72" s="5"/>
      <c r="F72" s="5"/>
      <c r="H72" s="3"/>
      <c r="I72" s="94"/>
    </row>
    <row r="73" spans="1:9" s="82" customFormat="1" ht="14.1" customHeight="1">
      <c r="A73" s="3"/>
      <c r="B73" s="4"/>
      <c r="C73" s="4"/>
      <c r="D73" s="3"/>
      <c r="E73" s="5"/>
      <c r="F73" s="5"/>
      <c r="H73" s="3"/>
      <c r="I73" s="94"/>
    </row>
    <row r="74" spans="1:9" s="82" customFormat="1" ht="14.1" customHeight="1">
      <c r="A74" s="3"/>
      <c r="B74" s="4"/>
      <c r="C74" s="4"/>
      <c r="D74" s="3"/>
      <c r="E74" s="5"/>
      <c r="F74" s="5"/>
      <c r="H74" s="3"/>
      <c r="I74" s="94"/>
    </row>
    <row r="75" spans="1:9" s="82" customFormat="1" ht="14.1" customHeight="1">
      <c r="A75" s="3"/>
      <c r="B75" s="4"/>
      <c r="C75" s="4"/>
      <c r="D75" s="3"/>
      <c r="E75" s="5"/>
      <c r="F75" s="5"/>
      <c r="H75" s="3"/>
      <c r="I75" s="94"/>
    </row>
    <row r="76" spans="1:9" s="82" customFormat="1" ht="14.1" customHeight="1">
      <c r="A76" s="3"/>
      <c r="B76" s="4"/>
      <c r="C76" s="4"/>
      <c r="D76" s="3"/>
      <c r="E76" s="5"/>
      <c r="F76" s="5"/>
      <c r="H76" s="3"/>
      <c r="I76" s="94"/>
    </row>
    <row r="77" spans="1:9" s="82" customFormat="1" ht="14.1" customHeight="1">
      <c r="A77" s="3"/>
      <c r="B77" s="4"/>
      <c r="C77" s="4"/>
      <c r="D77" s="3"/>
      <c r="E77" s="5"/>
      <c r="F77" s="5"/>
      <c r="H77" s="3"/>
      <c r="I77" s="94"/>
    </row>
    <row r="78" spans="1:9" s="82" customFormat="1" ht="14.1" customHeight="1">
      <c r="A78" s="3"/>
      <c r="B78" s="4"/>
      <c r="C78" s="4"/>
      <c r="D78" s="3"/>
      <c r="E78" s="5"/>
      <c r="F78" s="5"/>
      <c r="H78" s="3"/>
      <c r="I78" s="94"/>
    </row>
    <row r="79" spans="1:9" s="82" customFormat="1" ht="14.1" customHeight="1">
      <c r="A79" s="3"/>
      <c r="B79" s="4"/>
      <c r="C79" s="4"/>
      <c r="D79" s="3"/>
      <c r="E79" s="5"/>
      <c r="F79" s="5"/>
      <c r="H79" s="3"/>
      <c r="I79" s="94"/>
    </row>
    <row r="80" spans="1:9" s="82" customFormat="1" ht="14.1" customHeight="1">
      <c r="A80" s="3"/>
      <c r="B80" s="4"/>
      <c r="C80" s="4"/>
      <c r="D80" s="3"/>
      <c r="E80" s="5"/>
      <c r="F80" s="5"/>
      <c r="H80" s="3"/>
      <c r="I80" s="94"/>
    </row>
    <row r="81" spans="1:9" s="82" customFormat="1" ht="14.1" customHeight="1">
      <c r="A81" s="3"/>
      <c r="B81" s="4"/>
      <c r="C81" s="4"/>
      <c r="D81" s="3"/>
      <c r="E81" s="5"/>
      <c r="F81" s="5"/>
      <c r="H81" s="3"/>
      <c r="I81" s="94"/>
    </row>
    <row r="82" spans="1:9" s="82" customFormat="1" ht="14.1" customHeight="1">
      <c r="A82" s="3"/>
      <c r="B82" s="4"/>
      <c r="C82" s="4"/>
      <c r="D82" s="3"/>
      <c r="E82" s="5"/>
      <c r="F82" s="5"/>
      <c r="H82" s="3"/>
      <c r="I82" s="94"/>
    </row>
    <row r="83" spans="1:9" s="82" customFormat="1" ht="14.1" customHeight="1">
      <c r="A83" s="3"/>
      <c r="B83" s="4"/>
      <c r="C83" s="4"/>
      <c r="D83" s="3"/>
      <c r="E83" s="5"/>
      <c r="F83" s="5"/>
      <c r="H83" s="3"/>
      <c r="I83" s="94"/>
    </row>
    <row r="84" spans="1:9" s="82" customFormat="1" ht="14.1" customHeight="1">
      <c r="A84" s="3"/>
      <c r="B84" s="4"/>
      <c r="C84" s="4"/>
      <c r="D84" s="3"/>
      <c r="E84" s="5"/>
      <c r="F84" s="5"/>
      <c r="H84" s="3"/>
      <c r="I84" s="94"/>
    </row>
    <row r="85" spans="1:9" s="82" customFormat="1" ht="14.1" customHeight="1">
      <c r="A85" s="3"/>
      <c r="B85" s="4"/>
      <c r="C85" s="4"/>
      <c r="D85" s="3"/>
      <c r="E85" s="5"/>
      <c r="F85" s="5"/>
      <c r="H85" s="3"/>
      <c r="I85" s="94"/>
    </row>
    <row r="86" spans="1:9" s="82" customFormat="1" ht="14.1" customHeight="1">
      <c r="A86" s="3"/>
      <c r="B86" s="4"/>
      <c r="C86" s="4"/>
      <c r="D86" s="3"/>
      <c r="E86" s="5"/>
      <c r="F86" s="5"/>
      <c r="H86" s="3"/>
      <c r="I86" s="94"/>
    </row>
    <row r="87" spans="1:9" s="82" customFormat="1" ht="14.1" customHeight="1">
      <c r="A87" s="3"/>
      <c r="B87" s="4"/>
      <c r="C87" s="4"/>
      <c r="D87" s="3"/>
      <c r="E87" s="5"/>
      <c r="F87" s="5"/>
      <c r="H87" s="3"/>
      <c r="I87" s="94"/>
    </row>
    <row r="88" spans="1:9" s="82" customFormat="1" ht="14.1" customHeight="1">
      <c r="A88" s="3"/>
      <c r="B88" s="4"/>
      <c r="C88" s="4"/>
      <c r="D88" s="3"/>
      <c r="E88" s="5"/>
      <c r="F88" s="5"/>
      <c r="H88" s="3"/>
      <c r="I88" s="94"/>
    </row>
    <row r="89" spans="1:9" s="82" customFormat="1" ht="14.1" customHeight="1">
      <c r="A89" s="3"/>
      <c r="B89" s="4"/>
      <c r="C89" s="4"/>
      <c r="D89" s="3"/>
      <c r="E89" s="5"/>
      <c r="F89" s="5"/>
      <c r="H89" s="3"/>
      <c r="I89" s="94"/>
    </row>
    <row r="90" spans="1:9" s="82" customFormat="1" ht="14.1" customHeight="1">
      <c r="A90" s="3"/>
      <c r="B90" s="4"/>
      <c r="C90" s="4"/>
      <c r="D90" s="3"/>
      <c r="E90" s="5"/>
      <c r="F90" s="5"/>
      <c r="H90" s="3"/>
      <c r="I90" s="94"/>
    </row>
    <row r="91" spans="1:9" s="82" customFormat="1" ht="14.1" customHeight="1">
      <c r="A91" s="3"/>
      <c r="B91" s="4"/>
      <c r="C91" s="4"/>
      <c r="D91" s="3"/>
      <c r="E91" s="5"/>
      <c r="F91" s="5"/>
      <c r="H91" s="3"/>
      <c r="I91" s="94"/>
    </row>
    <row r="92" spans="1:9" s="82" customFormat="1" ht="14.1" customHeight="1">
      <c r="A92" s="3"/>
      <c r="B92" s="4"/>
      <c r="C92" s="4"/>
      <c r="D92" s="3"/>
      <c r="E92" s="5"/>
      <c r="F92" s="5"/>
      <c r="H92" s="3"/>
      <c r="I92" s="94"/>
    </row>
    <row r="93" spans="1:9" s="82" customFormat="1" ht="14.1" customHeight="1">
      <c r="A93" s="3"/>
      <c r="B93" s="4"/>
      <c r="C93" s="4"/>
      <c r="D93" s="3"/>
      <c r="E93" s="5"/>
      <c r="F93" s="5"/>
      <c r="H93" s="3"/>
      <c r="I93" s="94"/>
    </row>
    <row r="94" spans="1:9" s="82" customFormat="1" ht="14.1" customHeight="1">
      <c r="A94" s="3"/>
      <c r="B94" s="4"/>
      <c r="C94" s="4"/>
      <c r="D94" s="3"/>
      <c r="E94" s="5"/>
      <c r="F94" s="5"/>
      <c r="H94" s="3"/>
      <c r="I94" s="94"/>
    </row>
    <row r="95" spans="1:9" s="82" customFormat="1" ht="14.1" customHeight="1">
      <c r="A95" s="3"/>
      <c r="B95" s="4"/>
      <c r="C95" s="4"/>
      <c r="D95" s="3"/>
      <c r="E95" s="5"/>
      <c r="F95" s="5"/>
      <c r="H95" s="3"/>
      <c r="I95" s="94"/>
    </row>
    <row r="96" spans="1:9" s="82" customFormat="1" ht="14.1" customHeight="1">
      <c r="A96" s="3"/>
      <c r="B96" s="4"/>
      <c r="C96" s="4"/>
      <c r="D96" s="3"/>
      <c r="E96" s="5"/>
      <c r="F96" s="5"/>
      <c r="H96" s="3"/>
      <c r="I96" s="94"/>
    </row>
    <row r="97" spans="1:9" s="82" customFormat="1" ht="14.1" customHeight="1">
      <c r="A97" s="3"/>
      <c r="B97" s="4"/>
      <c r="C97" s="4"/>
      <c r="D97" s="3"/>
      <c r="E97" s="5"/>
      <c r="F97" s="5"/>
      <c r="H97" s="3"/>
      <c r="I97" s="94"/>
    </row>
    <row r="98" spans="1:9" s="82" customFormat="1" ht="14.1" customHeight="1">
      <c r="A98" s="3"/>
      <c r="B98" s="4"/>
      <c r="C98" s="4"/>
      <c r="D98" s="3"/>
      <c r="E98" s="5"/>
      <c r="F98" s="5"/>
      <c r="H98" s="3"/>
      <c r="I98" s="94"/>
    </row>
    <row r="99" spans="1:9" s="82" customFormat="1" ht="14.1" customHeight="1">
      <c r="A99" s="3"/>
      <c r="B99" s="4"/>
      <c r="C99" s="4"/>
      <c r="D99" s="3"/>
      <c r="E99" s="5"/>
      <c r="F99" s="5"/>
      <c r="H99" s="3"/>
      <c r="I99" s="94"/>
    </row>
    <row r="100" spans="1:9" s="82" customFormat="1" ht="14.1" customHeight="1">
      <c r="A100" s="3"/>
      <c r="B100" s="4"/>
      <c r="C100" s="4"/>
      <c r="D100" s="3"/>
      <c r="E100" s="5"/>
      <c r="F100" s="5"/>
      <c r="H100" s="3"/>
      <c r="I100" s="94"/>
    </row>
    <row r="101" spans="1:9" s="82" customFormat="1" ht="14.1" customHeight="1">
      <c r="A101" s="3"/>
      <c r="B101" s="4"/>
      <c r="C101" s="4"/>
      <c r="D101" s="3"/>
      <c r="E101" s="5"/>
      <c r="F101" s="5"/>
      <c r="H101" s="3"/>
      <c r="I101" s="94"/>
    </row>
    <row r="102" spans="1:9" s="82" customFormat="1" ht="14.1" customHeight="1">
      <c r="A102" s="3"/>
      <c r="B102" s="4"/>
      <c r="C102" s="4"/>
      <c r="D102" s="3"/>
      <c r="E102" s="5"/>
      <c r="F102" s="5"/>
      <c r="H102" s="3"/>
      <c r="I102" s="94"/>
    </row>
    <row r="103" spans="1:9" s="82" customFormat="1" ht="14.1" customHeight="1">
      <c r="A103" s="3"/>
      <c r="B103" s="4"/>
      <c r="C103" s="4"/>
      <c r="D103" s="3"/>
      <c r="E103" s="5"/>
      <c r="F103" s="5"/>
      <c r="H103" s="3"/>
      <c r="I103" s="94"/>
    </row>
    <row r="104" spans="1:9" s="82" customFormat="1" ht="14.1" customHeight="1">
      <c r="A104" s="3"/>
      <c r="B104" s="4"/>
      <c r="C104" s="4"/>
      <c r="D104" s="3"/>
      <c r="E104" s="5"/>
      <c r="F104" s="5"/>
      <c r="H104" s="3"/>
      <c r="I104" s="94"/>
    </row>
    <row r="105" spans="1:9" s="82" customFormat="1" ht="14.1" customHeight="1">
      <c r="A105" s="3"/>
      <c r="B105" s="4"/>
      <c r="C105" s="4"/>
      <c r="D105" s="3"/>
      <c r="E105" s="5"/>
      <c r="F105" s="5"/>
      <c r="H105" s="3"/>
      <c r="I105" s="94"/>
    </row>
    <row r="106" spans="1:9" s="82" customFormat="1" ht="10.5" customHeight="1">
      <c r="A106" s="3"/>
      <c r="B106" s="4"/>
      <c r="C106" s="4"/>
      <c r="D106" s="3"/>
      <c r="E106" s="5"/>
      <c r="F106" s="5"/>
      <c r="H106" s="3"/>
      <c r="I106" s="94"/>
    </row>
    <row r="107" spans="1:9" s="82" customFormat="1" ht="14.1" customHeight="1">
      <c r="A107" s="3"/>
      <c r="B107" s="4"/>
      <c r="C107" s="4"/>
      <c r="D107" s="3"/>
      <c r="E107" s="5"/>
      <c r="F107" s="5"/>
      <c r="H107" s="3"/>
      <c r="I107" s="94"/>
    </row>
    <row r="108" spans="1:9" s="82" customFormat="1" ht="14.1" customHeight="1">
      <c r="A108" s="3"/>
      <c r="B108" s="4"/>
      <c r="C108" s="4"/>
      <c r="D108" s="3"/>
      <c r="E108" s="5"/>
      <c r="F108" s="5"/>
      <c r="H108" s="3"/>
      <c r="I108" s="94"/>
    </row>
    <row r="109" spans="1:9" s="82" customFormat="1" ht="14.1" customHeight="1">
      <c r="A109" s="3"/>
      <c r="B109" s="4"/>
      <c r="C109" s="4"/>
      <c r="D109" s="3"/>
      <c r="E109" s="5"/>
      <c r="F109" s="5"/>
      <c r="H109" s="3"/>
      <c r="I109" s="94"/>
    </row>
    <row r="110" spans="1:9" s="82" customFormat="1" ht="14.1" customHeight="1">
      <c r="A110" s="3"/>
      <c r="B110" s="4"/>
      <c r="C110" s="4"/>
      <c r="D110" s="3"/>
      <c r="E110" s="5"/>
      <c r="F110" s="5"/>
      <c r="H110" s="3"/>
      <c r="I110" s="94"/>
    </row>
    <row r="111" spans="1:9" s="82" customFormat="1" ht="14.1" customHeight="1">
      <c r="A111" s="3"/>
      <c r="B111" s="4"/>
      <c r="C111" s="4"/>
      <c r="D111" s="3"/>
      <c r="E111" s="5"/>
      <c r="F111" s="5"/>
      <c r="H111" s="3"/>
      <c r="I111" s="94"/>
    </row>
    <row r="112" spans="1:9" s="82" customFormat="1" ht="14.1" customHeight="1">
      <c r="A112" s="3"/>
      <c r="B112" s="4"/>
      <c r="C112" s="4"/>
      <c r="D112" s="3"/>
      <c r="E112" s="5"/>
      <c r="F112" s="5"/>
      <c r="H112" s="3"/>
      <c r="I112" s="94"/>
    </row>
    <row r="113" spans="1:9" s="82" customFormat="1" ht="14.1" customHeight="1">
      <c r="A113" s="3"/>
      <c r="B113" s="4"/>
      <c r="C113" s="4"/>
      <c r="D113" s="3"/>
      <c r="E113" s="5"/>
      <c r="F113" s="5"/>
      <c r="H113" s="3"/>
      <c r="I113" s="94"/>
    </row>
    <row r="114" spans="1:9" s="82" customFormat="1" ht="14.1" customHeight="1">
      <c r="A114" s="3"/>
      <c r="B114" s="4"/>
      <c r="C114" s="4"/>
      <c r="D114" s="3"/>
      <c r="E114" s="5"/>
      <c r="F114" s="5"/>
      <c r="H114" s="3"/>
      <c r="I114" s="94"/>
    </row>
    <row r="115" spans="1:9" s="82" customFormat="1" ht="14.1" customHeight="1">
      <c r="A115" s="3"/>
      <c r="B115" s="4"/>
      <c r="C115" s="4"/>
      <c r="D115" s="3"/>
      <c r="E115" s="5"/>
      <c r="F115" s="5"/>
      <c r="H115" s="3"/>
      <c r="I115" s="94"/>
    </row>
    <row r="116" spans="1:9" s="82" customFormat="1" ht="14.1" customHeight="1">
      <c r="A116" s="3"/>
      <c r="B116" s="4"/>
      <c r="C116" s="4"/>
      <c r="D116" s="3"/>
      <c r="E116" s="5"/>
      <c r="F116" s="5"/>
      <c r="H116" s="3"/>
      <c r="I116" s="94"/>
    </row>
    <row r="117" spans="1:9" s="82" customFormat="1" ht="14.1" customHeight="1">
      <c r="A117" s="3"/>
      <c r="B117" s="4"/>
      <c r="C117" s="4"/>
      <c r="D117" s="3"/>
      <c r="E117" s="5"/>
      <c r="F117" s="5"/>
      <c r="H117" s="3"/>
      <c r="I117" s="94"/>
    </row>
    <row r="118" spans="1:9" s="82" customFormat="1" ht="14.1" customHeight="1">
      <c r="A118" s="3"/>
      <c r="B118" s="4"/>
      <c r="C118" s="4"/>
      <c r="D118" s="3"/>
      <c r="E118" s="5"/>
      <c r="F118" s="5"/>
      <c r="H118" s="3"/>
      <c r="I118" s="94"/>
    </row>
    <row r="119" spans="1:9" s="82" customFormat="1" ht="14.1" customHeight="1">
      <c r="A119" s="3"/>
      <c r="B119" s="4"/>
      <c r="C119" s="4"/>
      <c r="D119" s="3"/>
      <c r="E119" s="5"/>
      <c r="F119" s="5"/>
      <c r="H119" s="3"/>
      <c r="I119" s="94"/>
    </row>
    <row r="120" spans="1:9" s="82" customFormat="1" ht="14.1" customHeight="1">
      <c r="A120" s="3"/>
      <c r="B120" s="4"/>
      <c r="C120" s="4"/>
      <c r="D120" s="3"/>
      <c r="E120" s="5"/>
      <c r="F120" s="5"/>
      <c r="H120" s="3"/>
      <c r="I120" s="94"/>
    </row>
    <row r="121" spans="1:9" s="82" customFormat="1" ht="14.1" customHeight="1">
      <c r="A121" s="3"/>
      <c r="B121" s="4"/>
      <c r="C121" s="4"/>
      <c r="D121" s="3"/>
      <c r="E121" s="5"/>
      <c r="F121" s="5"/>
      <c r="H121" s="3"/>
      <c r="I121" s="94"/>
    </row>
    <row r="122" spans="1:9" s="82" customFormat="1" ht="14.1" customHeight="1">
      <c r="A122" s="3"/>
      <c r="B122" s="4"/>
      <c r="C122" s="4"/>
      <c r="D122" s="3"/>
      <c r="E122" s="5"/>
      <c r="F122" s="5"/>
      <c r="H122" s="3"/>
      <c r="I122" s="94"/>
    </row>
    <row r="123" spans="1:9" s="82" customFormat="1" ht="14.1" customHeight="1">
      <c r="A123" s="3"/>
      <c r="B123" s="4"/>
      <c r="C123" s="4"/>
      <c r="D123" s="3"/>
      <c r="E123" s="5"/>
      <c r="F123" s="5"/>
      <c r="H123" s="3"/>
      <c r="I123" s="94"/>
    </row>
    <row r="124" spans="1:9" s="82" customFormat="1" ht="14.1" customHeight="1">
      <c r="A124" s="3"/>
      <c r="B124" s="4"/>
      <c r="C124" s="4"/>
      <c r="D124" s="3"/>
      <c r="E124" s="5"/>
      <c r="F124" s="5"/>
      <c r="H124" s="3"/>
      <c r="I124" s="94"/>
    </row>
    <row r="125" spans="1:9" s="82" customFormat="1" ht="14.1" customHeight="1">
      <c r="A125" s="3"/>
      <c r="B125" s="4"/>
      <c r="C125" s="4"/>
      <c r="D125" s="3"/>
      <c r="E125" s="5"/>
      <c r="F125" s="5"/>
      <c r="H125" s="3"/>
      <c r="I125" s="94"/>
    </row>
    <row r="126" spans="1:9" s="82" customFormat="1" ht="14.1" customHeight="1">
      <c r="A126" s="3"/>
      <c r="B126" s="4"/>
      <c r="C126" s="4"/>
      <c r="D126" s="3"/>
      <c r="E126" s="5"/>
      <c r="F126" s="5"/>
      <c r="H126" s="3"/>
      <c r="I126" s="94"/>
    </row>
    <row r="127" spans="1:9" s="82" customFormat="1" ht="14.1" customHeight="1">
      <c r="A127" s="3"/>
      <c r="B127" s="4"/>
      <c r="C127" s="4"/>
      <c r="D127" s="3"/>
      <c r="E127" s="5"/>
      <c r="F127" s="5"/>
      <c r="H127" s="3"/>
      <c r="I127" s="94"/>
    </row>
    <row r="128" spans="1:9" s="82" customFormat="1" ht="14.1" customHeight="1">
      <c r="A128" s="3"/>
      <c r="B128" s="4"/>
      <c r="C128" s="4"/>
      <c r="D128" s="3"/>
      <c r="E128" s="5"/>
      <c r="F128" s="5"/>
      <c r="H128" s="3"/>
      <c r="I128" s="94"/>
    </row>
    <row r="129" spans="1:9" s="82" customFormat="1" ht="14.1" customHeight="1">
      <c r="A129" s="3"/>
      <c r="B129" s="4"/>
      <c r="C129" s="4"/>
      <c r="D129" s="3"/>
      <c r="E129" s="5"/>
      <c r="F129" s="5"/>
      <c r="H129" s="3"/>
      <c r="I129" s="94"/>
    </row>
    <row r="130" spans="1:9" s="82" customFormat="1" ht="14.1" customHeight="1">
      <c r="A130" s="3"/>
      <c r="B130" s="4"/>
      <c r="C130" s="4"/>
      <c r="D130" s="3"/>
      <c r="E130" s="5"/>
      <c r="F130" s="5"/>
      <c r="H130" s="3"/>
      <c r="I130" s="94"/>
    </row>
    <row r="131" spans="1:9" s="82" customFormat="1" ht="14.1" customHeight="1">
      <c r="A131" s="3"/>
      <c r="B131" s="4"/>
      <c r="C131" s="4"/>
      <c r="D131" s="3"/>
      <c r="E131" s="5"/>
      <c r="F131" s="5"/>
      <c r="H131" s="3"/>
      <c r="I131" s="94"/>
    </row>
    <row r="132" spans="1:9" s="82" customFormat="1" ht="14.1" customHeight="1">
      <c r="A132" s="3"/>
      <c r="B132" s="4"/>
      <c r="C132" s="4"/>
      <c r="D132" s="3"/>
      <c r="E132" s="5"/>
      <c r="F132" s="5"/>
      <c r="H132" s="3"/>
      <c r="I132" s="94"/>
    </row>
    <row r="133" spans="1:9" s="82" customFormat="1" ht="14.1" customHeight="1">
      <c r="A133" s="3"/>
      <c r="B133" s="4"/>
      <c r="C133" s="4"/>
      <c r="D133" s="3"/>
      <c r="E133" s="5"/>
      <c r="F133" s="5"/>
      <c r="H133" s="3"/>
      <c r="I133" s="94"/>
    </row>
    <row r="134" spans="1:9" s="82" customFormat="1" ht="14.1" customHeight="1">
      <c r="A134" s="3"/>
      <c r="B134" s="4"/>
      <c r="C134" s="4"/>
      <c r="D134" s="3"/>
      <c r="E134" s="5"/>
      <c r="F134" s="5"/>
      <c r="H134" s="3"/>
      <c r="I134" s="94"/>
    </row>
    <row r="135" spans="1:9" s="82" customFormat="1" ht="10.5" customHeight="1">
      <c r="A135" s="3"/>
      <c r="B135" s="4"/>
      <c r="C135" s="4"/>
      <c r="D135" s="3"/>
      <c r="E135" s="5"/>
      <c r="F135" s="5"/>
      <c r="H135" s="3"/>
      <c r="I135" s="94"/>
    </row>
    <row r="136" spans="1:9" s="82" customFormat="1" ht="14.1" customHeight="1">
      <c r="A136" s="3"/>
      <c r="B136" s="4"/>
      <c r="C136" s="4"/>
      <c r="D136" s="3"/>
      <c r="E136" s="5"/>
      <c r="F136" s="5"/>
      <c r="H136" s="3"/>
      <c r="I136" s="94"/>
    </row>
    <row r="137" spans="1:9" s="82" customFormat="1" ht="14.1" customHeight="1">
      <c r="A137" s="3"/>
      <c r="B137" s="4"/>
      <c r="C137" s="4"/>
      <c r="D137" s="3"/>
      <c r="E137" s="5"/>
      <c r="F137" s="5"/>
      <c r="H137" s="3"/>
      <c r="I137" s="94"/>
    </row>
    <row r="138" spans="1:9" s="82" customFormat="1" ht="14.1" customHeight="1">
      <c r="A138" s="3"/>
      <c r="B138" s="4"/>
      <c r="C138" s="4"/>
      <c r="D138" s="3"/>
      <c r="E138" s="5"/>
      <c r="F138" s="5"/>
      <c r="H138" s="3"/>
      <c r="I138" s="94"/>
    </row>
    <row r="139" spans="1:9" s="82" customFormat="1" ht="14.1" customHeight="1">
      <c r="A139" s="3"/>
      <c r="B139" s="4"/>
      <c r="C139" s="4"/>
      <c r="D139" s="3"/>
      <c r="E139" s="5"/>
      <c r="F139" s="5"/>
      <c r="H139" s="3"/>
      <c r="I139" s="94"/>
    </row>
    <row r="140" spans="1:9" s="82" customFormat="1" ht="14.1" customHeight="1">
      <c r="A140" s="3"/>
      <c r="B140" s="4"/>
      <c r="C140" s="4"/>
      <c r="D140" s="3"/>
      <c r="E140" s="5"/>
      <c r="F140" s="5"/>
      <c r="H140" s="3"/>
      <c r="I140" s="94"/>
    </row>
    <row r="141" spans="1:9" s="82" customFormat="1" ht="14.1" customHeight="1">
      <c r="A141" s="3"/>
      <c r="B141" s="4"/>
      <c r="C141" s="4"/>
      <c r="D141" s="3"/>
      <c r="E141" s="5"/>
      <c r="F141" s="5"/>
      <c r="H141" s="3"/>
      <c r="I141" s="94"/>
    </row>
    <row r="142" spans="1:9" s="82" customFormat="1" ht="14.1" customHeight="1">
      <c r="A142" s="3"/>
      <c r="B142" s="4"/>
      <c r="C142" s="4"/>
      <c r="D142" s="3"/>
      <c r="E142" s="5"/>
      <c r="F142" s="5"/>
      <c r="H142" s="3"/>
      <c r="I142" s="94"/>
    </row>
    <row r="143" spans="1:9" s="82" customFormat="1" ht="14.1" customHeight="1">
      <c r="A143" s="3"/>
      <c r="B143" s="4"/>
      <c r="C143" s="4"/>
      <c r="D143" s="3"/>
      <c r="E143" s="5"/>
      <c r="F143" s="5"/>
      <c r="H143" s="3"/>
      <c r="I143" s="94"/>
    </row>
    <row r="144" spans="1:9" s="82" customFormat="1" ht="10.5" customHeight="1">
      <c r="A144" s="3"/>
      <c r="B144" s="4"/>
      <c r="C144" s="4"/>
      <c r="D144" s="3"/>
      <c r="E144" s="5"/>
      <c r="F144" s="5"/>
      <c r="H144" s="3"/>
      <c r="I144" s="94"/>
    </row>
    <row r="145" spans="1:10" s="82" customFormat="1" ht="14.1" customHeight="1">
      <c r="A145" s="3"/>
      <c r="B145" s="4"/>
      <c r="C145" s="4"/>
      <c r="D145" s="3"/>
      <c r="E145" s="5"/>
      <c r="F145" s="5"/>
      <c r="H145" s="3"/>
      <c r="I145" s="94"/>
    </row>
    <row r="146" spans="1:10" s="82" customFormat="1" ht="10.5" customHeight="1">
      <c r="A146" s="3"/>
      <c r="B146" s="4"/>
      <c r="C146" s="4"/>
      <c r="D146" s="3"/>
      <c r="E146" s="5"/>
      <c r="F146" s="5"/>
      <c r="H146" s="3"/>
      <c r="I146" s="94"/>
    </row>
    <row r="147" spans="1:10" s="82" customFormat="1" ht="14.1" customHeight="1">
      <c r="A147" s="3"/>
      <c r="B147" s="4"/>
      <c r="C147" s="4"/>
      <c r="D147" s="3"/>
      <c r="E147" s="5"/>
      <c r="F147" s="5"/>
      <c r="H147" s="3"/>
      <c r="I147" s="94"/>
      <c r="J147" s="1"/>
    </row>
    <row r="148" spans="1:10" s="82" customFormat="1" ht="10.5" customHeight="1">
      <c r="A148" s="3"/>
      <c r="B148" s="4"/>
      <c r="C148" s="4"/>
      <c r="D148" s="3"/>
      <c r="E148" s="5"/>
      <c r="F148" s="5"/>
      <c r="H148" s="3"/>
      <c r="I148" s="94"/>
      <c r="J148" s="1"/>
    </row>
    <row r="149" spans="1:10" s="82" customFormat="1" ht="14.25" customHeight="1">
      <c r="A149" s="3"/>
      <c r="B149" s="4"/>
      <c r="C149" s="4"/>
      <c r="D149" s="3"/>
      <c r="E149" s="5"/>
      <c r="F149" s="5"/>
      <c r="H149" s="3"/>
      <c r="I149" s="94"/>
      <c r="J149" s="1"/>
    </row>
    <row r="150" spans="1:10" s="82" customFormat="1" ht="14.25" customHeight="1">
      <c r="A150" s="3"/>
      <c r="B150" s="4"/>
      <c r="C150" s="4"/>
      <c r="D150" s="3"/>
      <c r="E150" s="5"/>
      <c r="F150" s="5"/>
      <c r="H150" s="3"/>
      <c r="I150" s="94"/>
      <c r="J150" s="1"/>
    </row>
    <row r="151" spans="1:10" s="82" customFormat="1" ht="14.25" customHeight="1">
      <c r="A151" s="3"/>
      <c r="B151" s="4"/>
      <c r="C151" s="4"/>
      <c r="D151" s="3"/>
      <c r="E151" s="5"/>
      <c r="F151" s="5"/>
      <c r="H151" s="3"/>
      <c r="I151" s="94"/>
      <c r="J151" s="1"/>
    </row>
    <row r="152" spans="1:10" s="82" customFormat="1" ht="9.75" customHeight="1">
      <c r="A152" s="3"/>
      <c r="B152" s="4"/>
      <c r="C152" s="4"/>
      <c r="D152" s="3"/>
      <c r="E152" s="5"/>
      <c r="F152" s="5"/>
      <c r="H152" s="3"/>
      <c r="I152" s="94"/>
      <c r="J152" s="1"/>
    </row>
    <row r="153" spans="1:10" s="82" customFormat="1" ht="14.1" customHeight="1">
      <c r="A153" s="3"/>
      <c r="B153" s="4"/>
      <c r="C153" s="4"/>
      <c r="D153" s="3"/>
      <c r="E153" s="5"/>
      <c r="F153" s="5"/>
      <c r="H153" s="3"/>
      <c r="I153" s="94"/>
      <c r="J153" s="1"/>
    </row>
    <row r="154" spans="1:10" s="82" customFormat="1" ht="14.1" customHeight="1">
      <c r="A154" s="3"/>
      <c r="B154" s="4"/>
      <c r="C154" s="4"/>
      <c r="D154" s="3"/>
      <c r="E154" s="5"/>
      <c r="F154" s="5"/>
      <c r="H154" s="3"/>
      <c r="I154" s="94"/>
      <c r="J154" s="1"/>
    </row>
    <row r="155" spans="1:10" s="82" customFormat="1" ht="14.1" customHeight="1">
      <c r="A155" s="3"/>
      <c r="B155" s="4"/>
      <c r="C155" s="4"/>
      <c r="D155" s="3"/>
      <c r="E155" s="5"/>
      <c r="F155" s="5"/>
      <c r="H155" s="3"/>
      <c r="I155" s="94"/>
      <c r="J155" s="1"/>
    </row>
    <row r="156" spans="1:10" s="82" customFormat="1" ht="14.1" customHeight="1">
      <c r="A156" s="3"/>
      <c r="B156" s="4"/>
      <c r="C156" s="4"/>
      <c r="D156" s="3"/>
      <c r="E156" s="5"/>
      <c r="F156" s="5"/>
      <c r="H156" s="3"/>
      <c r="I156" s="94"/>
      <c r="J156" s="1"/>
    </row>
    <row r="157" spans="1:10" s="82" customFormat="1" ht="14.1" customHeight="1">
      <c r="A157" s="3"/>
      <c r="B157" s="4"/>
      <c r="C157" s="4"/>
      <c r="D157" s="3"/>
      <c r="E157" s="5"/>
      <c r="F157" s="5"/>
      <c r="H157" s="3"/>
      <c r="I157" s="94"/>
      <c r="J157" s="1"/>
    </row>
    <row r="158" spans="1:10" s="82" customFormat="1" ht="14.1" customHeight="1">
      <c r="A158" s="3"/>
      <c r="B158" s="4"/>
      <c r="C158" s="4"/>
      <c r="D158" s="3"/>
      <c r="E158" s="5"/>
      <c r="F158" s="5"/>
      <c r="H158" s="3"/>
      <c r="I158" s="94"/>
      <c r="J158" s="1"/>
    </row>
    <row r="159" spans="1:10" s="82" customFormat="1" ht="14.1" customHeight="1">
      <c r="A159" s="3"/>
      <c r="B159" s="4"/>
      <c r="C159" s="4"/>
      <c r="D159" s="3"/>
      <c r="E159" s="5"/>
      <c r="F159" s="5"/>
      <c r="H159" s="3"/>
      <c r="I159" s="94"/>
      <c r="J159" s="1"/>
    </row>
    <row r="160" spans="1:10" s="82" customFormat="1" ht="14.1" customHeight="1">
      <c r="A160" s="3"/>
      <c r="B160" s="4"/>
      <c r="C160" s="4"/>
      <c r="D160" s="3"/>
      <c r="E160" s="5"/>
      <c r="F160" s="5"/>
      <c r="H160" s="3"/>
      <c r="I160" s="94"/>
      <c r="J160" s="1"/>
    </row>
    <row r="161" spans="1:10" s="82" customFormat="1" ht="14.1" customHeight="1">
      <c r="A161" s="3"/>
      <c r="B161" s="4"/>
      <c r="C161" s="4"/>
      <c r="D161" s="3"/>
      <c r="E161" s="5"/>
      <c r="F161" s="5"/>
      <c r="H161" s="3"/>
      <c r="I161" s="94"/>
      <c r="J161" s="1"/>
    </row>
    <row r="162" spans="1:10" s="82" customFormat="1" ht="14.1" customHeight="1">
      <c r="A162" s="3"/>
      <c r="B162" s="4"/>
      <c r="C162" s="4"/>
      <c r="D162" s="3"/>
      <c r="E162" s="5"/>
      <c r="F162" s="5"/>
      <c r="H162" s="3"/>
      <c r="I162" s="94"/>
      <c r="J162" s="1"/>
    </row>
    <row r="163" spans="1:10" s="82" customFormat="1" ht="14.1" customHeight="1">
      <c r="A163" s="3"/>
      <c r="B163" s="4"/>
      <c r="C163" s="4"/>
      <c r="D163" s="3"/>
      <c r="E163" s="5"/>
      <c r="F163" s="5"/>
      <c r="H163" s="3"/>
      <c r="I163" s="94"/>
      <c r="J163" s="1"/>
    </row>
    <row r="164" spans="1:10" s="82" customFormat="1" ht="14.1" customHeight="1">
      <c r="A164" s="3"/>
      <c r="B164" s="4"/>
      <c r="C164" s="4"/>
      <c r="D164" s="3"/>
      <c r="E164" s="5"/>
      <c r="F164" s="5"/>
      <c r="H164" s="3"/>
      <c r="I164" s="94"/>
      <c r="J164" s="1"/>
    </row>
  </sheetData>
  <mergeCells count="10">
    <mergeCell ref="H18:H19"/>
    <mergeCell ref="B17:G17"/>
    <mergeCell ref="A8:I8"/>
    <mergeCell ref="B6:I6"/>
    <mergeCell ref="B7:I7"/>
    <mergeCell ref="A1:H1"/>
    <mergeCell ref="A2:H2"/>
    <mergeCell ref="A3:H3"/>
    <mergeCell ref="A4:H4"/>
    <mergeCell ref="A5:B5"/>
  </mergeCells>
  <printOptions horizontalCentered="1"/>
  <pageMargins left="0" right="0.19685039370078741" top="0.39370078740157483" bottom="0" header="0" footer="0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Summery  1st IPC </vt:lpstr>
      <vt:lpstr>Abstract Plumb BOQ</vt:lpstr>
      <vt:lpstr>'Abstract Plumb BOQ'!Print_Area</vt:lpstr>
      <vt:lpstr>'Summery  1st IPC '!Print_Area</vt:lpstr>
      <vt:lpstr>'Abstract Plumb BOQ'!Print_Titles</vt:lpstr>
      <vt:lpstr>'Summery  1st IPC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  CONSTRUCTION</dc:creator>
  <cp:lastModifiedBy>A M Trader's</cp:lastModifiedBy>
  <cp:lastPrinted>2023-06-02T13:24:28Z</cp:lastPrinted>
  <dcterms:created xsi:type="dcterms:W3CDTF">2015-05-18T06:02:54Z</dcterms:created>
  <dcterms:modified xsi:type="dcterms:W3CDTF">2023-06-04T18:15:21Z</dcterms:modified>
</cp:coreProperties>
</file>