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731"/>
  <workbookPr filterPrivacy="1" defaultThemeVersion="124226"/>
  <xr:revisionPtr revIDLastSave="0" documentId="13_ncr:1_{5749653D-4D12-4280-BD3F-CACD0D5EB292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VAC" sheetId="2" r:id="rId1"/>
    <sheet name="w" sheetId="3" r:id="rId2"/>
  </sheets>
  <definedNames>
    <definedName name="_xlnm.Print_Area" localSheetId="0">HVAC!$A$1:$G$47</definedName>
    <definedName name="_xlnm.Print_Area" localSheetId="1">w!$A$1:$H$42</definedName>
    <definedName name="_xlnm.Print_Titles" localSheetId="0">HVAC!$22:$22</definedName>
    <definedName name="_xlnm.Print_Titles" localSheetId="1">w!$22:$22</definedName>
  </definedNames>
  <calcPr calcId="181029"/>
</workbook>
</file>

<file path=xl/calcChain.xml><?xml version="1.0" encoding="utf-8"?>
<calcChain xmlns="http://schemas.openxmlformats.org/spreadsheetml/2006/main">
  <c r="G34" i="2" l="1"/>
  <c r="H30" i="3"/>
  <c r="G30" i="3"/>
  <c r="H31" i="3"/>
  <c r="G31" i="3"/>
  <c r="H29" i="3"/>
  <c r="G29" i="3"/>
  <c r="H28" i="3"/>
  <c r="G28" i="3"/>
  <c r="H27" i="3"/>
  <c r="G27" i="3"/>
  <c r="H26" i="3"/>
  <c r="G26" i="3"/>
  <c r="H25" i="3"/>
  <c r="G25" i="3"/>
  <c r="H24" i="3"/>
  <c r="G24" i="3"/>
  <c r="H23" i="3"/>
  <c r="H32" i="3" s="1"/>
  <c r="G23" i="3"/>
  <c r="G32" i="3" s="1"/>
  <c r="F34" i="2" l="1"/>
  <c r="G33" i="3"/>
  <c r="F35" i="2" l="1"/>
  <c r="F36" i="2" s="1"/>
  <c r="F37" i="2" l="1"/>
</calcChain>
</file>

<file path=xl/sharedStrings.xml><?xml version="1.0" encoding="utf-8"?>
<sst xmlns="http://schemas.openxmlformats.org/spreadsheetml/2006/main" count="82" uniqueCount="61">
  <si>
    <t>S. #</t>
  </si>
  <si>
    <t>Description</t>
  </si>
  <si>
    <t>Unit</t>
  </si>
  <si>
    <t>Qty</t>
  </si>
  <si>
    <t>Labour Amount</t>
  </si>
  <si>
    <t>Material Rate</t>
  </si>
  <si>
    <t>Labour Rate</t>
  </si>
  <si>
    <t>Material Amount</t>
  </si>
  <si>
    <t>NTN 4312149-7</t>
  </si>
  <si>
    <t>Total Amount Rs</t>
  </si>
  <si>
    <t>Quotation</t>
  </si>
  <si>
    <t>Date</t>
  </si>
  <si>
    <t>Quotation #</t>
  </si>
  <si>
    <t>Grand Total Amount Rs</t>
  </si>
  <si>
    <t>For PIONEER ENGINEERING SERVICES</t>
  </si>
  <si>
    <t>SQFT</t>
  </si>
  <si>
    <t>KG</t>
  </si>
  <si>
    <t>Rft</t>
  </si>
  <si>
    <t>M.S Plateform for condensing units with related material - TRI-FIT COM-1 Karachi</t>
  </si>
  <si>
    <t>Application of Painting with 02 coat primer  and 02 coat of epoxy.</t>
  </si>
  <si>
    <t>Attn: Mr. Khawaja Raisuddin</t>
  </si>
  <si>
    <t>003</t>
  </si>
  <si>
    <t>Nos</t>
  </si>
  <si>
    <t>31 July 2023</t>
  </si>
  <si>
    <t>Note: 75% advance for procurement of material &amp; 25% after completion of work.</t>
  </si>
  <si>
    <t>Providing &amp; installation of M.S Checker plates 4mm thick. (2850 KGs)</t>
  </si>
  <si>
    <t>Supply &amp; installation of M.S C-Channel
4" x 2" (2730 KG)</t>
  </si>
  <si>
    <t>Supply &amp; installation of M.S Angle iron
1-1/2" x 3/16" (1350 KG)</t>
  </si>
  <si>
    <t>Supply &amp; installation of M.S Plate
(315 KGs)
(22" x  8" x 3/8")</t>
  </si>
  <si>
    <t>Supply &amp; installation of M.S rectangular pipe 
2" x 2" (14 SWG)</t>
  </si>
  <si>
    <t>Supply &amp; installation of M.S rectangular pipe 
1" x 1" (16 SWG)</t>
  </si>
  <si>
    <t>Supply &amp; installation of M.S pipe
1/2" for railing. (16 SWG)</t>
  </si>
  <si>
    <t xml:space="preserve">Supply &amp; installation of rawal bolts / Epoxy anchor 
</t>
  </si>
  <si>
    <t>Job</t>
  </si>
  <si>
    <t>Note: Please add your Overhead &amp; Profit</t>
  </si>
  <si>
    <t>Sub - Total Amount Rs</t>
  </si>
  <si>
    <r>
      <rPr>
        <b/>
        <u/>
        <sz val="12"/>
        <rFont val="Calibri"/>
        <family val="2"/>
        <scheme val="minor"/>
      </rPr>
      <t>Terms &amp; Conditions:</t>
    </r>
    <r>
      <rPr>
        <sz val="12"/>
        <rFont val="Calibri"/>
        <family val="2"/>
        <scheme val="minor"/>
      </rPr>
      <t xml:space="preserve">
1) Above prices are exclusive of SST
2) Scaffolding included for installation of Platform.</t>
    </r>
  </si>
  <si>
    <t>05</t>
  </si>
  <si>
    <t>Clean the coils with water pressure and karchar pump</t>
  </si>
  <si>
    <t>Remove the front panels and any other removable parts on the indoor units</t>
  </si>
  <si>
    <t>Remove and clean the soiled air filters</t>
  </si>
  <si>
    <t>Clean both the interior and exterior surfaces of the indoor units using a mild detergent and a soft cloth</t>
  </si>
  <si>
    <t>Clean the condenser coils using a Karcher pump</t>
  </si>
  <si>
    <t>2   Nos. Outdoor  condensing units</t>
  </si>
  <si>
    <t>11 Nos. Cassette type Indoor units</t>
  </si>
  <si>
    <t>Clean the exterior of the outdoor units using a mild detergent and a soft cloth</t>
  </si>
  <si>
    <t>Remove dust and debris from electrical components, control boards, and cards. using air blower, 
Ensure all electrical connections are secure and free of corrosion</t>
  </si>
  <si>
    <t>Monitor the system's performance for a while to ensure it operates correctly</t>
  </si>
  <si>
    <t xml:space="preserve">Master servicing of complete VRF system </t>
  </si>
  <si>
    <t>A</t>
  </si>
  <si>
    <t>i</t>
  </si>
  <si>
    <t>ii</t>
  </si>
  <si>
    <t>iii</t>
  </si>
  <si>
    <t>iv</t>
  </si>
  <si>
    <t>B</t>
  </si>
  <si>
    <t>Master servicing of complete VRF system - TRI-FIT COM-1 Karachi</t>
  </si>
  <si>
    <t>Rate</t>
  </si>
  <si>
    <t>Amount</t>
  </si>
  <si>
    <t>Pioneer Margin 25%</t>
  </si>
  <si>
    <t>19 Sept 2023</t>
  </si>
  <si>
    <t>Variation #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</si>
</sst>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_);_(@_)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b/>
      <u/>
      <sz val="18"/>
      <color theme="1"/>
      <name val="Calibri"/>
      <family val="2"/>
      <scheme val="minor"/>
    </font>
    <font>
      <b/>
      <sz val="16"/>
      <color rgb="FFFF0000"/>
      <name val="Calibri"/>
      <family val="2"/>
      <scheme val="minor"/>
    </font>
    <font>
      <b/>
      <sz val="11.5"/>
      <color theme="1"/>
      <name val="Calibri"/>
      <family val="2"/>
      <scheme val="minor"/>
    </font>
    <font>
      <sz val="11.5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u/>
      <sz val="15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u val="double"/>
      <sz val="12"/>
      <name val="Calibri"/>
      <family val="2"/>
      <scheme val="minor"/>
    </font>
    <font>
      <b/>
      <u/>
      <sz val="11.5"/>
      <color theme="1"/>
      <name val="Calibri"/>
      <family val="2"/>
      <scheme val="minor"/>
    </font>
    <font>
      <b/>
      <u/>
      <sz val="12"/>
      <name val="Calibri"/>
      <family val="2"/>
      <scheme val="minor"/>
    </font>
    <font>
      <b/>
      <u/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0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0" xfId="0" applyFont="1"/>
    <xf numFmtId="164" fontId="7" fillId="0" borderId="0" xfId="1" applyNumberFormat="1" applyFont="1"/>
    <xf numFmtId="0" fontId="8" fillId="0" borderId="0" xfId="0" applyFont="1" applyAlignment="1">
      <alignment horizontal="center" vertical="center" wrapText="1"/>
    </xf>
    <xf numFmtId="0" fontId="3" fillId="0" borderId="0" xfId="0" applyFont="1" applyAlignment="1">
      <alignment horizontal="right" vertical="center"/>
    </xf>
    <xf numFmtId="164" fontId="3" fillId="0" borderId="0" xfId="0" applyNumberFormat="1" applyFont="1" applyAlignment="1">
      <alignment horizontal="center" vertical="center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9" fontId="3" fillId="0" borderId="0" xfId="0" applyNumberFormat="1" applyFont="1" applyAlignment="1">
      <alignment horizontal="right" vertical="center"/>
    </xf>
    <xf numFmtId="164" fontId="2" fillId="0" borderId="0" xfId="0" applyNumberFormat="1" applyFont="1"/>
    <xf numFmtId="165" fontId="2" fillId="0" borderId="0" xfId="0" applyNumberFormat="1" applyFont="1"/>
    <xf numFmtId="9" fontId="2" fillId="0" borderId="0" xfId="0" applyNumberFormat="1" applyFont="1"/>
    <xf numFmtId="164" fontId="9" fillId="0" borderId="0" xfId="1" applyNumberFormat="1" applyFont="1"/>
    <xf numFmtId="0" fontId="10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164" fontId="10" fillId="0" borderId="1" xfId="1" applyNumberFormat="1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/>
    </xf>
    <xf numFmtId="164" fontId="11" fillId="0" borderId="1" xfId="1" applyNumberFormat="1" applyFont="1" applyBorder="1" applyAlignment="1">
      <alignment horizontal="center" vertical="center" wrapText="1"/>
    </xf>
    <xf numFmtId="0" fontId="5" fillId="0" borderId="0" xfId="0" applyFont="1" applyAlignment="1">
      <alignment horizontal="right" vertical="center"/>
    </xf>
    <xf numFmtId="0" fontId="2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5" fillId="0" borderId="0" xfId="0" applyFont="1" applyAlignment="1">
      <alignment horizontal="center"/>
    </xf>
    <xf numFmtId="164" fontId="5" fillId="0" borderId="0" xfId="1" applyNumberFormat="1" applyFont="1" applyAlignment="1">
      <alignment vertical="center"/>
    </xf>
    <xf numFmtId="0" fontId="5" fillId="0" borderId="0" xfId="0" applyFont="1"/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5" fillId="0" borderId="0" xfId="0" applyFont="1" applyAlignment="1">
      <alignment horizontal="right"/>
    </xf>
    <xf numFmtId="164" fontId="2" fillId="0" borderId="0" xfId="1" applyNumberFormat="1" applyFont="1" applyAlignment="1">
      <alignment vertical="center"/>
    </xf>
    <xf numFmtId="164" fontId="0" fillId="0" borderId="1" xfId="1" quotePrefix="1" applyNumberFormat="1" applyFont="1" applyBorder="1" applyAlignment="1">
      <alignment horizontal="right" vertical="center"/>
    </xf>
    <xf numFmtId="0" fontId="14" fillId="0" borderId="1" xfId="0" applyFont="1" applyBorder="1" applyAlignment="1">
      <alignment horizontal="justify" vertical="center" wrapText="1"/>
    </xf>
    <xf numFmtId="0" fontId="15" fillId="0" borderId="0" xfId="0" applyFont="1" applyAlignment="1">
      <alignment horizontal="left" vertical="center" wrapText="1"/>
    </xf>
    <xf numFmtId="164" fontId="10" fillId="0" borderId="8" xfId="0" applyNumberFormat="1" applyFont="1" applyBorder="1" applyAlignment="1">
      <alignment vertical="center"/>
    </xf>
    <xf numFmtId="43" fontId="2" fillId="0" borderId="0" xfId="0" applyNumberFormat="1" applyFont="1"/>
    <xf numFmtId="14" fontId="0" fillId="0" borderId="1" xfId="1" quotePrefix="1" applyNumberFormat="1" applyFont="1" applyBorder="1" applyAlignment="1">
      <alignment horizontal="right" vertical="center"/>
    </xf>
    <xf numFmtId="0" fontId="10" fillId="0" borderId="0" xfId="0" applyFont="1" applyAlignment="1">
      <alignment horizontal="right" vertical="center"/>
    </xf>
    <xf numFmtId="164" fontId="10" fillId="0" borderId="0" xfId="0" applyNumberFormat="1" applyFont="1" applyAlignment="1">
      <alignment horizontal="center" vertical="center"/>
    </xf>
    <xf numFmtId="0" fontId="14" fillId="0" borderId="0" xfId="0" applyFont="1" applyAlignment="1">
      <alignment horizontal="justify" vertical="center" wrapText="1"/>
    </xf>
    <xf numFmtId="164" fontId="11" fillId="0" borderId="0" xfId="1" applyNumberFormat="1" applyFont="1" applyBorder="1" applyAlignment="1">
      <alignment horizontal="center" vertical="center"/>
    </xf>
    <xf numFmtId="164" fontId="11" fillId="0" borderId="8" xfId="1" applyNumberFormat="1" applyFont="1" applyBorder="1" applyAlignment="1">
      <alignment horizontal="center" vertical="center"/>
    </xf>
    <xf numFmtId="164" fontId="11" fillId="0" borderId="8" xfId="1" applyNumberFormat="1" applyFont="1" applyBorder="1" applyAlignment="1">
      <alignment horizontal="center" vertical="center" wrapText="1"/>
    </xf>
    <xf numFmtId="0" fontId="11" fillId="0" borderId="9" xfId="0" applyFont="1" applyBorder="1" applyAlignment="1">
      <alignment horizontal="center" vertical="center"/>
    </xf>
    <xf numFmtId="0" fontId="11" fillId="0" borderId="5" xfId="0" applyFont="1" applyBorder="1" applyAlignment="1">
      <alignment horizontal="center" vertical="center"/>
    </xf>
    <xf numFmtId="0" fontId="14" fillId="0" borderId="6" xfId="0" applyFont="1" applyBorder="1" applyAlignment="1">
      <alignment horizontal="justify" vertical="center" wrapText="1"/>
    </xf>
    <xf numFmtId="164" fontId="11" fillId="0" borderId="6" xfId="1" applyNumberFormat="1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/>
    </xf>
    <xf numFmtId="0" fontId="11" fillId="0" borderId="2" xfId="0" applyFont="1" applyBorder="1" applyAlignment="1">
      <alignment horizontal="center" vertical="center"/>
    </xf>
    <xf numFmtId="164" fontId="11" fillId="0" borderId="3" xfId="1" applyNumberFormat="1" applyFont="1" applyBorder="1" applyAlignment="1">
      <alignment horizontal="center" vertical="center"/>
    </xf>
    <xf numFmtId="164" fontId="11" fillId="0" borderId="11" xfId="1" applyNumberFormat="1" applyFont="1" applyBorder="1" applyAlignment="1">
      <alignment horizontal="center" vertical="center"/>
    </xf>
    <xf numFmtId="164" fontId="11" fillId="0" borderId="11" xfId="1" applyNumberFormat="1" applyFont="1" applyBorder="1" applyAlignment="1">
      <alignment horizontal="center" vertical="center" wrapText="1"/>
    </xf>
    <xf numFmtId="0" fontId="10" fillId="0" borderId="0" xfId="0" applyFont="1" applyAlignment="1">
      <alignment horizontal="right" vertical="center"/>
    </xf>
    <xf numFmtId="164" fontId="10" fillId="0" borderId="1" xfId="0" applyNumberFormat="1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right" vertical="center"/>
    </xf>
    <xf numFmtId="0" fontId="8" fillId="0" borderId="0" xfId="0" applyFont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5" fillId="0" borderId="0" xfId="0" applyFont="1" applyAlignment="1">
      <alignment horizontal="left" vertical="center" wrapText="1"/>
    </xf>
    <xf numFmtId="0" fontId="16" fillId="0" borderId="0" xfId="0" applyFont="1" applyAlignment="1">
      <alignment horizontal="left" vertical="center"/>
    </xf>
    <xf numFmtId="0" fontId="18" fillId="0" borderId="0" xfId="0" applyFont="1" applyAlignment="1">
      <alignment horizontal="left" vertical="center"/>
    </xf>
    <xf numFmtId="0" fontId="11" fillId="0" borderId="10" xfId="0" applyFont="1" applyBorder="1" applyAlignment="1">
      <alignment horizontal="center" vertical="center"/>
    </xf>
    <xf numFmtId="0" fontId="11" fillId="0" borderId="1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5" fillId="0" borderId="0" xfId="0" applyFont="1" applyAlignment="1">
      <alignment horizontal="left" vertical="center"/>
    </xf>
    <xf numFmtId="0" fontId="12" fillId="0" borderId="0" xfId="0" applyFont="1" applyAlignment="1">
      <alignment horizontal="center" vertical="center" wrapText="1"/>
    </xf>
    <xf numFmtId="164" fontId="6" fillId="0" borderId="1" xfId="0" applyNumberFormat="1" applyFont="1" applyBorder="1" applyAlignment="1">
      <alignment horizontal="center" vertical="center"/>
    </xf>
    <xf numFmtId="0" fontId="10" fillId="0" borderId="5" xfId="0" applyFont="1" applyBorder="1" applyAlignment="1">
      <alignment horizontal="right" vertical="center"/>
    </xf>
    <xf numFmtId="0" fontId="10" fillId="0" borderId="6" xfId="0" applyFont="1" applyBorder="1" applyAlignment="1">
      <alignment horizontal="right" vertical="center"/>
    </xf>
    <xf numFmtId="0" fontId="10" fillId="0" borderId="7" xfId="0" applyFont="1" applyBorder="1" applyAlignment="1">
      <alignment horizontal="right" vertical="center"/>
    </xf>
    <xf numFmtId="0" fontId="10" fillId="0" borderId="2" xfId="0" applyFont="1" applyBorder="1" applyAlignment="1">
      <alignment horizontal="right" vertical="center"/>
    </xf>
    <xf numFmtId="0" fontId="10" fillId="0" borderId="3" xfId="0" applyFont="1" applyBorder="1" applyAlignment="1">
      <alignment horizontal="right" vertical="center"/>
    </xf>
    <xf numFmtId="0" fontId="10" fillId="0" borderId="4" xfId="0" applyFont="1" applyBorder="1" applyAlignment="1">
      <alignment horizontal="right" vertical="center"/>
    </xf>
    <xf numFmtId="164" fontId="6" fillId="0" borderId="2" xfId="0" applyNumberFormat="1" applyFont="1" applyBorder="1" applyAlignment="1">
      <alignment horizontal="center" vertical="center"/>
    </xf>
    <xf numFmtId="164" fontId="6" fillId="0" borderId="4" xfId="0" applyNumberFormat="1" applyFont="1" applyBorder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20" fillId="0" borderId="13" xfId="0" applyFont="1" applyBorder="1" applyAlignment="1">
      <alignment horizontal="justify" vertical="center" wrapText="1"/>
    </xf>
    <xf numFmtId="0" fontId="14" fillId="0" borderId="2" xfId="0" applyFont="1" applyBorder="1" applyAlignment="1">
      <alignment horizontal="justify" vertical="center" wrapText="1"/>
    </xf>
    <xf numFmtId="0" fontId="20" fillId="0" borderId="9" xfId="0" applyFont="1" applyBorder="1" applyAlignment="1">
      <alignment horizontal="justify" vertical="center" wrapText="1"/>
    </xf>
    <xf numFmtId="0" fontId="14" fillId="0" borderId="9" xfId="0" applyFont="1" applyBorder="1" applyAlignment="1">
      <alignment horizontal="justify" vertical="center" wrapText="1"/>
    </xf>
    <xf numFmtId="0" fontId="11" fillId="0" borderId="12" xfId="0" applyFont="1" applyBorder="1" applyAlignment="1">
      <alignment vertical="center"/>
    </xf>
    <xf numFmtId="0" fontId="11" fillId="0" borderId="9" xfId="0" applyFont="1" applyBorder="1" applyAlignment="1">
      <alignment vertical="center"/>
    </xf>
    <xf numFmtId="0" fontId="11" fillId="0" borderId="12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87313</xdr:colOff>
      <xdr:row>44</xdr:row>
      <xdr:rowOff>23813</xdr:rowOff>
    </xdr:from>
    <xdr:to>
      <xdr:col>1</xdr:col>
      <xdr:colOff>576303</xdr:colOff>
      <xdr:row>47</xdr:row>
      <xdr:rowOff>1625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395FEF43-5FD2-3CD5-F9A3-4D9C9A8644F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13" y="9691688"/>
          <a:ext cx="774740" cy="723937"/>
        </a:xfrm>
        <a:prstGeom prst="rect">
          <a:avLst/>
        </a:prstGeom>
      </xdr:spPr>
    </xdr:pic>
    <xdr:clientData/>
  </xdr:twoCellAnchor>
  <xdr:twoCellAnchor editAs="oneCell">
    <xdr:from>
      <xdr:col>1</xdr:col>
      <xdr:colOff>1388250</xdr:colOff>
      <xdr:row>0</xdr:row>
      <xdr:rowOff>0</xdr:rowOff>
    </xdr:from>
    <xdr:to>
      <xdr:col>3</xdr:col>
      <xdr:colOff>232733</xdr:colOff>
      <xdr:row>3</xdr:row>
      <xdr:rowOff>190500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BF92B85F-E262-71D4-4AB8-6E09072C03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74000" y="0"/>
          <a:ext cx="2082983" cy="904875"/>
        </a:xfrm>
        <a:prstGeom prst="rect">
          <a:avLst/>
        </a:prstGeom>
      </xdr:spPr>
    </xdr:pic>
    <xdr:clientData/>
  </xdr:twoCellAnchor>
  <xdr:twoCellAnchor editAs="oneCell">
    <xdr:from>
      <xdr:col>7</xdr:col>
      <xdr:colOff>904875</xdr:colOff>
      <xdr:row>0</xdr:row>
      <xdr:rowOff>0</xdr:rowOff>
    </xdr:from>
    <xdr:to>
      <xdr:col>17</xdr:col>
      <xdr:colOff>380414</xdr:colOff>
      <xdr:row>37</xdr:row>
      <xdr:rowOff>112328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F3ED139E-99B1-B3F4-1F24-92971462BD7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215063" y="0"/>
          <a:ext cx="7182852" cy="8621328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87313</xdr:colOff>
      <xdr:row>39</xdr:row>
      <xdr:rowOff>23813</xdr:rowOff>
    </xdr:from>
    <xdr:to>
      <xdr:col>1</xdr:col>
      <xdr:colOff>576303</xdr:colOff>
      <xdr:row>42</xdr:row>
      <xdr:rowOff>1625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236BA3-6264-433A-BD94-B707BD7BA6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313" y="9043988"/>
          <a:ext cx="774740" cy="720762"/>
        </a:xfrm>
        <a:prstGeom prst="rect">
          <a:avLst/>
        </a:prstGeom>
      </xdr:spPr>
    </xdr:pic>
    <xdr:clientData/>
  </xdr:twoCellAnchor>
  <xdr:twoCellAnchor editAs="oneCell">
    <xdr:from>
      <xdr:col>1</xdr:col>
      <xdr:colOff>1824812</xdr:colOff>
      <xdr:row>0</xdr:row>
      <xdr:rowOff>0</xdr:rowOff>
    </xdr:from>
    <xdr:to>
      <xdr:col>5</xdr:col>
      <xdr:colOff>29654</xdr:colOff>
      <xdr:row>4</xdr:row>
      <xdr:rowOff>23811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1A10F19-8F9A-41DD-9D10-0842D2FB81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110562" y="0"/>
          <a:ext cx="2224392" cy="966786"/>
        </a:xfrm>
        <a:prstGeom prst="rect">
          <a:avLst/>
        </a:prstGeom>
      </xdr:spPr>
    </xdr:pic>
    <xdr:clientData/>
  </xdr:twoCellAnchor>
  <xdr:twoCellAnchor editAs="oneCell">
    <xdr:from>
      <xdr:col>9</xdr:col>
      <xdr:colOff>158750</xdr:colOff>
      <xdr:row>11</xdr:row>
      <xdr:rowOff>47626</xdr:rowOff>
    </xdr:from>
    <xdr:to>
      <xdr:col>16</xdr:col>
      <xdr:colOff>142024</xdr:colOff>
      <xdr:row>36</xdr:row>
      <xdr:rowOff>301008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90E069DF-95CA-4B29-8F55-7A79EA0B8A1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7645400" y="2095501"/>
          <a:ext cx="5298224" cy="694786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Q49"/>
  <sheetViews>
    <sheetView tabSelected="1" zoomScale="120" zoomScaleNormal="120" zoomScaleSheetLayoutView="100" workbookViewId="0">
      <selection activeCell="E10" sqref="E10"/>
    </sheetView>
  </sheetViews>
  <sheetFormatPr defaultColWidth="8.85546875" defaultRowHeight="18.75" x14ac:dyDescent="0.3"/>
  <cols>
    <col min="1" max="1" width="4.28515625" style="3" bestFit="1" customWidth="1"/>
    <col min="2" max="2" width="42.85546875" style="1" customWidth="1"/>
    <col min="3" max="3" width="5.7109375" style="3" customWidth="1"/>
    <col min="4" max="4" width="4.7109375" style="3" customWidth="1"/>
    <col min="5" max="5" width="0.140625" style="3" customWidth="1"/>
    <col min="6" max="6" width="11.28515625" style="3" bestFit="1" customWidth="1"/>
    <col min="7" max="7" width="12.85546875" style="2" customWidth="1"/>
    <col min="8" max="9" width="14.5703125" style="1" bestFit="1" customWidth="1"/>
    <col min="10" max="10" width="9.42578125" style="1" bestFit="1" customWidth="1"/>
    <col min="11" max="11" width="8.85546875" style="1"/>
    <col min="12" max="12" width="14.5703125" style="1" bestFit="1" customWidth="1"/>
    <col min="13" max="13" width="8.85546875" style="1"/>
    <col min="14" max="14" width="14.5703125" style="1" bestFit="1" customWidth="1"/>
    <col min="15" max="15" width="8.85546875" style="1"/>
    <col min="16" max="17" width="10.85546875" style="1" bestFit="1" customWidth="1"/>
    <col min="18" max="16384" width="8.85546875" style="1"/>
  </cols>
  <sheetData>
    <row r="4" spans="1:7" ht="18" customHeight="1" x14ac:dyDescent="0.3"/>
    <row r="5" spans="1:7" ht="12" customHeight="1" x14ac:dyDescent="0.3"/>
    <row r="6" spans="1:7" ht="3" customHeight="1" x14ac:dyDescent="0.3"/>
    <row r="7" spans="1:7" ht="12" hidden="1" customHeight="1" x14ac:dyDescent="0.3"/>
    <row r="8" spans="1:7" s="29" customFormat="1" x14ac:dyDescent="0.3">
      <c r="A8" s="25"/>
      <c r="B8" s="26"/>
      <c r="C8" s="27"/>
      <c r="D8" s="27"/>
      <c r="E8" s="69" t="s">
        <v>11</v>
      </c>
      <c r="F8" s="69"/>
      <c r="G8" s="39" t="s">
        <v>59</v>
      </c>
    </row>
    <row r="9" spans="1:7" s="29" customFormat="1" ht="15.75" x14ac:dyDescent="0.25">
      <c r="A9" s="70"/>
      <c r="B9" s="70"/>
      <c r="C9" s="30"/>
      <c r="D9" s="27"/>
      <c r="E9" s="69" t="s">
        <v>60</v>
      </c>
      <c r="F9" s="69"/>
      <c r="G9" s="34" t="s">
        <v>37</v>
      </c>
    </row>
    <row r="10" spans="1:7" ht="9" customHeight="1" x14ac:dyDescent="0.3">
      <c r="A10" s="11"/>
      <c r="B10" s="11"/>
      <c r="D10" s="31"/>
      <c r="E10" s="24"/>
      <c r="F10" s="24"/>
      <c r="G10" s="32"/>
    </row>
    <row r="11" spans="1:7" ht="7.5" customHeight="1" x14ac:dyDescent="0.3">
      <c r="A11" s="1"/>
      <c r="D11" s="31"/>
      <c r="E11" s="33"/>
      <c r="F11" s="33"/>
    </row>
    <row r="12" spans="1:7" ht="21" x14ac:dyDescent="0.3">
      <c r="A12" s="71" t="s">
        <v>20</v>
      </c>
      <c r="B12" s="71"/>
      <c r="C12" s="71"/>
      <c r="D12" s="71"/>
      <c r="E12" s="71"/>
      <c r="F12" s="71"/>
      <c r="G12" s="71"/>
    </row>
    <row r="13" spans="1:7" ht="0.75" customHeight="1" x14ac:dyDescent="0.3">
      <c r="A13" s="60"/>
      <c r="B13" s="60"/>
      <c r="G13" s="1"/>
    </row>
    <row r="14" spans="1:7" ht="18" hidden="1" customHeight="1" x14ac:dyDescent="0.3">
      <c r="A14" s="11"/>
      <c r="B14" s="11"/>
      <c r="F14" s="61" t="s">
        <v>8</v>
      </c>
      <c r="G14" s="61"/>
    </row>
    <row r="15" spans="1:7" ht="3" customHeight="1" x14ac:dyDescent="0.3">
      <c r="A15" s="12"/>
      <c r="B15" s="12"/>
      <c r="C15" s="12"/>
      <c r="D15" s="12"/>
      <c r="E15" s="12"/>
      <c r="F15" s="12"/>
      <c r="G15" s="12"/>
    </row>
    <row r="16" spans="1:7" ht="23.25" x14ac:dyDescent="0.3">
      <c r="A16" s="62" t="s">
        <v>10</v>
      </c>
      <c r="B16" s="62"/>
      <c r="C16" s="62"/>
      <c r="D16" s="62"/>
      <c r="E16" s="62"/>
      <c r="F16" s="62"/>
      <c r="G16" s="62"/>
    </row>
    <row r="17" spans="1:9" ht="6" hidden="1" customHeight="1" x14ac:dyDescent="0.3">
      <c r="A17" s="7"/>
      <c r="B17" s="7"/>
      <c r="C17" s="7"/>
      <c r="D17" s="7"/>
      <c r="E17" s="7"/>
      <c r="F17" s="7"/>
      <c r="G17" s="7"/>
    </row>
    <row r="18" spans="1:9" ht="15.75" customHeight="1" x14ac:dyDescent="0.3">
      <c r="A18" s="63" t="s">
        <v>55</v>
      </c>
      <c r="B18" s="63"/>
      <c r="C18" s="63"/>
      <c r="D18" s="63"/>
      <c r="E18" s="63"/>
      <c r="F18" s="63"/>
      <c r="G18" s="63"/>
    </row>
    <row r="19" spans="1:9" ht="11.25" customHeight="1" x14ac:dyDescent="0.3">
      <c r="A19" s="63"/>
      <c r="B19" s="63"/>
      <c r="C19" s="63"/>
      <c r="D19" s="63"/>
      <c r="E19" s="63"/>
      <c r="F19" s="63"/>
      <c r="G19" s="63"/>
    </row>
    <row r="20" spans="1:9" ht="1.5" customHeight="1" x14ac:dyDescent="0.35">
      <c r="A20" s="4"/>
      <c r="B20" s="5"/>
      <c r="C20" s="4"/>
      <c r="D20" s="4"/>
      <c r="E20" s="4"/>
      <c r="F20" s="4"/>
      <c r="G20" s="6"/>
    </row>
    <row r="21" spans="1:9" ht="9" customHeight="1" x14ac:dyDescent="0.3">
      <c r="A21" s="7"/>
      <c r="B21" s="7"/>
      <c r="C21" s="7"/>
      <c r="D21" s="7"/>
      <c r="E21" s="7"/>
      <c r="F21" s="7"/>
      <c r="G21" s="7"/>
    </row>
    <row r="22" spans="1:9" ht="24.75" customHeight="1" x14ac:dyDescent="0.3">
      <c r="A22" s="18" t="s">
        <v>0</v>
      </c>
      <c r="B22" s="18" t="s">
        <v>1</v>
      </c>
      <c r="C22" s="18" t="s">
        <v>2</v>
      </c>
      <c r="D22" s="18" t="s">
        <v>3</v>
      </c>
      <c r="E22" s="19" t="s">
        <v>6</v>
      </c>
      <c r="F22" s="19" t="s">
        <v>56</v>
      </c>
      <c r="G22" s="20" t="s">
        <v>57</v>
      </c>
    </row>
    <row r="23" spans="1:9" x14ac:dyDescent="0.3">
      <c r="A23" s="21">
        <v>1</v>
      </c>
      <c r="B23" s="83" t="s">
        <v>48</v>
      </c>
      <c r="C23" s="53"/>
      <c r="D23" s="21"/>
      <c r="E23" s="22"/>
      <c r="F23" s="54"/>
      <c r="G23" s="23"/>
      <c r="H23" s="14"/>
      <c r="I23" s="38"/>
    </row>
    <row r="24" spans="1:9" x14ac:dyDescent="0.3">
      <c r="A24" s="46" t="s">
        <v>49</v>
      </c>
      <c r="B24" s="84" t="s">
        <v>44</v>
      </c>
      <c r="C24" s="86"/>
      <c r="D24" s="67"/>
      <c r="E24" s="67"/>
      <c r="F24" s="88"/>
      <c r="G24" s="67"/>
      <c r="H24" s="14"/>
      <c r="I24" s="38"/>
    </row>
    <row r="25" spans="1:9" ht="31.5" x14ac:dyDescent="0.3">
      <c r="A25" s="46" t="s">
        <v>50</v>
      </c>
      <c r="B25" s="85" t="s">
        <v>39</v>
      </c>
      <c r="C25" s="87"/>
      <c r="D25" s="68"/>
      <c r="E25" s="68"/>
      <c r="F25" s="89"/>
      <c r="G25" s="68"/>
      <c r="H25" s="14"/>
      <c r="I25" s="38"/>
    </row>
    <row r="26" spans="1:9" ht="31.5" x14ac:dyDescent="0.3">
      <c r="A26" s="46" t="s">
        <v>51</v>
      </c>
      <c r="B26" s="85" t="s">
        <v>38</v>
      </c>
      <c r="C26" s="87"/>
      <c r="D26" s="68"/>
      <c r="E26" s="68"/>
      <c r="F26" s="89"/>
      <c r="G26" s="68"/>
      <c r="H26" s="14"/>
      <c r="I26" s="38"/>
    </row>
    <row r="27" spans="1:9" x14ac:dyDescent="0.3">
      <c r="A27" s="46" t="s">
        <v>52</v>
      </c>
      <c r="B27" s="85" t="s">
        <v>40</v>
      </c>
      <c r="C27" s="87"/>
      <c r="D27" s="68"/>
      <c r="E27" s="68"/>
      <c r="F27" s="89"/>
      <c r="G27" s="68"/>
      <c r="H27" s="14"/>
      <c r="I27" s="38"/>
    </row>
    <row r="28" spans="1:9" ht="47.25" x14ac:dyDescent="0.3">
      <c r="A28" s="46" t="s">
        <v>53</v>
      </c>
      <c r="B28" s="85" t="s">
        <v>41</v>
      </c>
      <c r="C28" s="87"/>
      <c r="D28" s="68"/>
      <c r="E28" s="68"/>
      <c r="F28" s="89"/>
      <c r="G28" s="68"/>
      <c r="H28" s="14"/>
      <c r="I28" s="38"/>
    </row>
    <row r="29" spans="1:9" x14ac:dyDescent="0.3">
      <c r="A29" s="50" t="s">
        <v>54</v>
      </c>
      <c r="B29" s="82" t="s">
        <v>43</v>
      </c>
      <c r="C29" s="46" t="s">
        <v>33</v>
      </c>
      <c r="D29" s="51">
        <v>1</v>
      </c>
      <c r="E29" s="43"/>
      <c r="F29" s="43">
        <v>0</v>
      </c>
      <c r="G29" s="56">
        <v>110000</v>
      </c>
      <c r="H29" s="14"/>
      <c r="I29" s="38"/>
    </row>
    <row r="30" spans="1:9" ht="31.5" x14ac:dyDescent="0.3">
      <c r="A30" s="51" t="s">
        <v>50</v>
      </c>
      <c r="B30" s="42" t="s">
        <v>42</v>
      </c>
      <c r="C30" s="46"/>
      <c r="D30" s="51"/>
      <c r="E30" s="55"/>
      <c r="F30" s="43"/>
      <c r="G30" s="56"/>
      <c r="H30" s="14"/>
      <c r="I30" s="38"/>
    </row>
    <row r="31" spans="1:9" ht="31.5" x14ac:dyDescent="0.3">
      <c r="A31" s="51" t="s">
        <v>51</v>
      </c>
      <c r="B31" s="42" t="s">
        <v>45</v>
      </c>
      <c r="C31" s="46"/>
      <c r="D31" s="51"/>
      <c r="E31" s="55"/>
      <c r="F31" s="43"/>
      <c r="G31" s="56"/>
      <c r="H31" s="14"/>
      <c r="I31" s="38"/>
    </row>
    <row r="32" spans="1:9" ht="78.75" x14ac:dyDescent="0.3">
      <c r="A32" s="51" t="s">
        <v>52</v>
      </c>
      <c r="B32" s="42" t="s">
        <v>46</v>
      </c>
      <c r="C32" s="46"/>
      <c r="D32" s="51"/>
      <c r="E32" s="55"/>
      <c r="F32" s="43"/>
      <c r="G32" s="56"/>
      <c r="H32" s="14"/>
      <c r="I32" s="38"/>
    </row>
    <row r="33" spans="1:17" ht="31.5" x14ac:dyDescent="0.3">
      <c r="A33" s="52" t="s">
        <v>53</v>
      </c>
      <c r="B33" s="48" t="s">
        <v>47</v>
      </c>
      <c r="C33" s="47"/>
      <c r="D33" s="52"/>
      <c r="E33" s="44"/>
      <c r="F33" s="49"/>
      <c r="G33" s="45"/>
      <c r="H33" s="14"/>
      <c r="I33" s="38"/>
    </row>
    <row r="34" spans="1:17" x14ac:dyDescent="0.3">
      <c r="A34" s="57" t="s">
        <v>35</v>
      </c>
      <c r="B34" s="57"/>
      <c r="C34" s="57"/>
      <c r="D34" s="57"/>
      <c r="E34" s="57"/>
      <c r="F34" s="37">
        <f>SUM(F23:F23)</f>
        <v>0</v>
      </c>
      <c r="G34" s="37">
        <f>G29</f>
        <v>110000</v>
      </c>
      <c r="H34" s="14"/>
    </row>
    <row r="35" spans="1:17" x14ac:dyDescent="0.3">
      <c r="A35" s="57" t="s">
        <v>9</v>
      </c>
      <c r="B35" s="57"/>
      <c r="C35" s="57"/>
      <c r="D35" s="57"/>
      <c r="E35" s="57"/>
      <c r="F35" s="72">
        <f>G34+F34</f>
        <v>110000</v>
      </c>
      <c r="G35" s="72"/>
      <c r="H35" s="14"/>
    </row>
    <row r="36" spans="1:17" x14ac:dyDescent="0.3">
      <c r="A36" s="57" t="s">
        <v>58</v>
      </c>
      <c r="B36" s="57"/>
      <c r="C36" s="57"/>
      <c r="D36" s="57"/>
      <c r="E36" s="57"/>
      <c r="F36" s="58">
        <f>F35*25%</f>
        <v>27500</v>
      </c>
      <c r="G36" s="58"/>
      <c r="H36" s="14"/>
    </row>
    <row r="37" spans="1:17" x14ac:dyDescent="0.3">
      <c r="A37" s="57" t="s">
        <v>13</v>
      </c>
      <c r="B37" s="57"/>
      <c r="C37" s="57"/>
      <c r="D37" s="57"/>
      <c r="E37" s="57"/>
      <c r="F37" s="58">
        <f>F36+F35</f>
        <v>137500</v>
      </c>
      <c r="G37" s="58"/>
      <c r="H37" s="14"/>
    </row>
    <row r="38" spans="1:17" x14ac:dyDescent="0.3">
      <c r="A38" s="66" t="s">
        <v>34</v>
      </c>
      <c r="B38" s="66"/>
      <c r="C38" s="66"/>
      <c r="D38" s="66"/>
      <c r="E38" s="66"/>
      <c r="F38" s="41"/>
      <c r="G38" s="41"/>
      <c r="H38" s="14"/>
    </row>
    <row r="39" spans="1:17" ht="5.25" customHeight="1" x14ac:dyDescent="0.3">
      <c r="A39" s="40"/>
      <c r="B39" s="40"/>
      <c r="C39" s="40"/>
      <c r="D39" s="40"/>
      <c r="E39" s="40"/>
      <c r="F39" s="41"/>
      <c r="G39" s="41"/>
      <c r="H39" s="14"/>
    </row>
    <row r="40" spans="1:17" hidden="1" x14ac:dyDescent="0.3">
      <c r="A40" s="64" t="s">
        <v>36</v>
      </c>
      <c r="B40" s="64"/>
      <c r="C40" s="64"/>
      <c r="D40" s="64"/>
      <c r="E40" s="64"/>
      <c r="F40" s="64"/>
      <c r="G40" s="64"/>
      <c r="I40" s="15"/>
    </row>
    <row r="41" spans="1:17" ht="29.25" hidden="1" customHeight="1" x14ac:dyDescent="0.3">
      <c r="A41" s="64"/>
      <c r="B41" s="64"/>
      <c r="C41" s="64"/>
      <c r="D41" s="64"/>
      <c r="E41" s="64"/>
      <c r="F41" s="64"/>
      <c r="G41" s="64"/>
      <c r="I41" s="15"/>
    </row>
    <row r="42" spans="1:17" ht="16.5" customHeight="1" x14ac:dyDescent="0.3">
      <c r="A42" s="36"/>
      <c r="B42" s="36"/>
      <c r="C42" s="36"/>
      <c r="D42" s="36"/>
      <c r="E42" s="36"/>
      <c r="F42" s="36"/>
      <c r="G42" s="36"/>
      <c r="I42" s="15"/>
    </row>
    <row r="43" spans="1:17" ht="4.5" customHeight="1" x14ac:dyDescent="0.3">
      <c r="A43" s="36"/>
      <c r="B43" s="36"/>
      <c r="C43" s="36"/>
      <c r="D43" s="36"/>
      <c r="E43" s="36"/>
      <c r="F43" s="36"/>
      <c r="G43" s="36"/>
      <c r="I43" s="15"/>
    </row>
    <row r="44" spans="1:17" x14ac:dyDescent="0.3">
      <c r="A44" s="65" t="s">
        <v>14</v>
      </c>
      <c r="B44" s="65"/>
      <c r="C44" s="65"/>
      <c r="D44" s="65"/>
      <c r="H44" s="16"/>
      <c r="I44" s="14"/>
      <c r="L44" s="2"/>
      <c r="P44" s="14"/>
      <c r="Q44" s="14"/>
    </row>
    <row r="45" spans="1:17" x14ac:dyDescent="0.3">
      <c r="E45" s="8"/>
      <c r="F45" s="13"/>
      <c r="G45" s="9"/>
      <c r="L45" s="2"/>
    </row>
    <row r="46" spans="1:17" ht="21" x14ac:dyDescent="0.35">
      <c r="E46" s="59"/>
      <c r="F46" s="59"/>
      <c r="G46" s="17"/>
      <c r="H46" s="16"/>
      <c r="I46" s="14"/>
      <c r="L46" s="2"/>
      <c r="N46" s="2"/>
    </row>
    <row r="47" spans="1:17" x14ac:dyDescent="0.3">
      <c r="L47" s="2"/>
      <c r="N47" s="14"/>
    </row>
    <row r="48" spans="1:17" x14ac:dyDescent="0.3">
      <c r="N48" s="14"/>
    </row>
    <row r="49" spans="14:14" x14ac:dyDescent="0.3">
      <c r="N49" s="14"/>
    </row>
  </sheetData>
  <mergeCells count="23">
    <mergeCell ref="E8:F8"/>
    <mergeCell ref="A9:B9"/>
    <mergeCell ref="E9:F9"/>
    <mergeCell ref="A12:G12"/>
    <mergeCell ref="A35:E35"/>
    <mergeCell ref="F35:G35"/>
    <mergeCell ref="E24:E28"/>
    <mergeCell ref="F24:F28"/>
    <mergeCell ref="G24:G28"/>
    <mergeCell ref="A36:E36"/>
    <mergeCell ref="F36:G36"/>
    <mergeCell ref="E46:F46"/>
    <mergeCell ref="A13:B13"/>
    <mergeCell ref="F14:G14"/>
    <mergeCell ref="A16:G16"/>
    <mergeCell ref="A18:G19"/>
    <mergeCell ref="A34:E34"/>
    <mergeCell ref="A40:G41"/>
    <mergeCell ref="A44:D44"/>
    <mergeCell ref="A37:E37"/>
    <mergeCell ref="F37:G37"/>
    <mergeCell ref="A38:E38"/>
    <mergeCell ref="D24:D28"/>
  </mergeCells>
  <printOptions horizontalCentered="1"/>
  <pageMargins left="0" right="0" top="0" bottom="0" header="0.3" footer="0.3"/>
  <pageSetup paperSize="9" orientation="portrait" r:id="rId1"/>
  <rowBreaks count="1" manualBreakCount="1">
    <brk id="47" max="7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D8DEF0-FC50-456F-A1D0-71DECFCDA1DC}">
  <dimension ref="A4:R44"/>
  <sheetViews>
    <sheetView topLeftCell="A18" zoomScale="120" zoomScaleNormal="120" zoomScaleSheetLayoutView="100" workbookViewId="0">
      <selection activeCell="B23" sqref="B23:B31"/>
    </sheetView>
  </sheetViews>
  <sheetFormatPr defaultColWidth="8.85546875" defaultRowHeight="18.75" x14ac:dyDescent="0.3"/>
  <cols>
    <col min="1" max="1" width="4.28515625" style="3" bestFit="1" customWidth="1"/>
    <col min="2" max="2" width="40" style="1" customWidth="1"/>
    <col min="3" max="3" width="5.7109375" style="3" customWidth="1"/>
    <col min="4" max="4" width="5.42578125" style="3" bestFit="1" customWidth="1"/>
    <col min="5" max="5" width="9.140625" style="3" bestFit="1" customWidth="1"/>
    <col min="6" max="6" width="9" style="3" bestFit="1" customWidth="1"/>
    <col min="7" max="7" width="11.28515625" style="3" bestFit="1" customWidth="1"/>
    <col min="8" max="8" width="12.85546875" style="2" customWidth="1"/>
    <col min="9" max="10" width="14.5703125" style="1" bestFit="1" customWidth="1"/>
    <col min="11" max="11" width="9.42578125" style="1" bestFit="1" customWidth="1"/>
    <col min="12" max="12" width="8.85546875" style="1"/>
    <col min="13" max="13" width="14.5703125" style="1" bestFit="1" customWidth="1"/>
    <col min="14" max="14" width="8.85546875" style="1"/>
    <col min="15" max="15" width="14.5703125" style="1" bestFit="1" customWidth="1"/>
    <col min="16" max="16" width="8.85546875" style="1"/>
    <col min="17" max="18" width="10.85546875" style="1" bestFit="1" customWidth="1"/>
    <col min="19" max="16384" width="8.85546875" style="1"/>
  </cols>
  <sheetData>
    <row r="4" spans="1:8" ht="18" customHeight="1" x14ac:dyDescent="0.3"/>
    <row r="5" spans="1:8" ht="12" customHeight="1" x14ac:dyDescent="0.3"/>
    <row r="6" spans="1:8" ht="12" customHeight="1" x14ac:dyDescent="0.3"/>
    <row r="7" spans="1:8" ht="12" customHeight="1" x14ac:dyDescent="0.3"/>
    <row r="8" spans="1:8" s="29" customFormat="1" x14ac:dyDescent="0.3">
      <c r="A8" s="25"/>
      <c r="B8" s="26"/>
      <c r="C8" s="27"/>
      <c r="D8" s="27"/>
      <c r="E8" s="28"/>
      <c r="F8" s="69" t="s">
        <v>11</v>
      </c>
      <c r="G8" s="69"/>
      <c r="H8" s="39" t="s">
        <v>23</v>
      </c>
    </row>
    <row r="9" spans="1:8" s="29" customFormat="1" ht="15.75" x14ac:dyDescent="0.25">
      <c r="A9" s="70"/>
      <c r="B9" s="70"/>
      <c r="C9" s="30"/>
      <c r="D9" s="27"/>
      <c r="F9" s="69" t="s">
        <v>12</v>
      </c>
      <c r="G9" s="69"/>
      <c r="H9" s="34" t="s">
        <v>21</v>
      </c>
    </row>
    <row r="10" spans="1:8" ht="9" customHeight="1" x14ac:dyDescent="0.3">
      <c r="A10" s="11"/>
      <c r="B10" s="11"/>
      <c r="D10" s="31"/>
      <c r="E10" s="1"/>
      <c r="F10" s="24"/>
      <c r="G10" s="24"/>
      <c r="H10" s="32"/>
    </row>
    <row r="11" spans="1:8" ht="7.5" customHeight="1" x14ac:dyDescent="0.3">
      <c r="A11" s="1"/>
      <c r="D11" s="31"/>
      <c r="E11" s="1"/>
      <c r="F11" s="33"/>
      <c r="G11" s="33"/>
    </row>
    <row r="12" spans="1:8" ht="21" x14ac:dyDescent="0.3">
      <c r="A12" s="71" t="s">
        <v>20</v>
      </c>
      <c r="B12" s="71"/>
      <c r="C12" s="71"/>
      <c r="D12" s="71"/>
      <c r="E12" s="71"/>
      <c r="F12" s="71"/>
      <c r="G12" s="71"/>
      <c r="H12" s="71"/>
    </row>
    <row r="13" spans="1:8" ht="0.75" customHeight="1" x14ac:dyDescent="0.3">
      <c r="A13" s="60"/>
      <c r="B13" s="60"/>
      <c r="H13" s="1"/>
    </row>
    <row r="14" spans="1:8" ht="18" hidden="1" customHeight="1" x14ac:dyDescent="0.3">
      <c r="A14" s="11"/>
      <c r="B14" s="11"/>
      <c r="G14" s="61" t="s">
        <v>8</v>
      </c>
      <c r="H14" s="61"/>
    </row>
    <row r="15" spans="1:8" ht="3" customHeight="1" x14ac:dyDescent="0.3">
      <c r="A15" s="12"/>
      <c r="B15" s="12"/>
      <c r="C15" s="12"/>
      <c r="D15" s="12"/>
      <c r="E15" s="12"/>
      <c r="F15" s="12"/>
      <c r="G15" s="12"/>
      <c r="H15" s="12"/>
    </row>
    <row r="16" spans="1:8" ht="23.25" x14ac:dyDescent="0.3">
      <c r="A16" s="62" t="s">
        <v>10</v>
      </c>
      <c r="B16" s="62"/>
      <c r="C16" s="62"/>
      <c r="D16" s="62"/>
      <c r="E16" s="62"/>
      <c r="F16" s="62"/>
      <c r="G16" s="62"/>
      <c r="H16" s="62"/>
    </row>
    <row r="17" spans="1:10" ht="6" hidden="1" customHeight="1" x14ac:dyDescent="0.3">
      <c r="A17" s="7"/>
      <c r="B17" s="7"/>
      <c r="C17" s="7"/>
      <c r="D17" s="7"/>
      <c r="E17" s="7"/>
      <c r="F17" s="7"/>
      <c r="G17" s="7"/>
      <c r="H17" s="7"/>
    </row>
    <row r="18" spans="1:10" ht="15.75" customHeight="1" x14ac:dyDescent="0.3">
      <c r="A18" s="63" t="s">
        <v>18</v>
      </c>
      <c r="B18" s="63"/>
      <c r="C18" s="63"/>
      <c r="D18" s="63"/>
      <c r="E18" s="63"/>
      <c r="F18" s="63"/>
      <c r="G18" s="63"/>
      <c r="H18" s="63"/>
    </row>
    <row r="19" spans="1:10" ht="11.25" customHeight="1" x14ac:dyDescent="0.3">
      <c r="A19" s="63"/>
      <c r="B19" s="63"/>
      <c r="C19" s="63"/>
      <c r="D19" s="63"/>
      <c r="E19" s="63"/>
      <c r="F19" s="63"/>
      <c r="G19" s="63"/>
      <c r="H19" s="63"/>
    </row>
    <row r="20" spans="1:10" ht="1.5" customHeight="1" x14ac:dyDescent="0.35">
      <c r="A20" s="4"/>
      <c r="B20" s="5"/>
      <c r="C20" s="4"/>
      <c r="D20" s="4"/>
      <c r="E20" s="4"/>
      <c r="F20" s="4"/>
      <c r="G20" s="4"/>
      <c r="H20" s="6"/>
    </row>
    <row r="21" spans="1:10" ht="9" customHeight="1" x14ac:dyDescent="0.3">
      <c r="A21" s="7"/>
      <c r="B21" s="7"/>
      <c r="C21" s="7"/>
      <c r="D21" s="7"/>
      <c r="E21" s="7"/>
      <c r="F21" s="7"/>
      <c r="G21" s="7"/>
      <c r="H21" s="7"/>
    </row>
    <row r="22" spans="1:10" ht="30" x14ac:dyDescent="0.3">
      <c r="A22" s="18" t="s">
        <v>0</v>
      </c>
      <c r="B22" s="18" t="s">
        <v>1</v>
      </c>
      <c r="C22" s="18" t="s">
        <v>2</v>
      </c>
      <c r="D22" s="18" t="s">
        <v>3</v>
      </c>
      <c r="E22" s="19" t="s">
        <v>5</v>
      </c>
      <c r="F22" s="19" t="s">
        <v>6</v>
      </c>
      <c r="G22" s="19" t="s">
        <v>7</v>
      </c>
      <c r="H22" s="20" t="s">
        <v>4</v>
      </c>
    </row>
    <row r="23" spans="1:10" ht="33.75" customHeight="1" x14ac:dyDescent="0.3">
      <c r="A23" s="21">
        <v>1</v>
      </c>
      <c r="B23" s="35" t="s">
        <v>25</v>
      </c>
      <c r="C23" s="21" t="s">
        <v>15</v>
      </c>
      <c r="D23" s="21">
        <v>1080</v>
      </c>
      <c r="E23" s="22">
        <v>1650</v>
      </c>
      <c r="F23" s="22">
        <v>150</v>
      </c>
      <c r="G23" s="22">
        <f>E23*D23</f>
        <v>1782000</v>
      </c>
      <c r="H23" s="23">
        <f>F23*D23</f>
        <v>162000</v>
      </c>
      <c r="I23" s="14"/>
      <c r="J23" s="38"/>
    </row>
    <row r="24" spans="1:10" ht="31.5" x14ac:dyDescent="0.3">
      <c r="A24" s="21">
        <v>2</v>
      </c>
      <c r="B24" s="35" t="s">
        <v>26</v>
      </c>
      <c r="C24" s="21" t="s">
        <v>16</v>
      </c>
      <c r="D24" s="21">
        <v>660</v>
      </c>
      <c r="E24" s="22">
        <v>1652</v>
      </c>
      <c r="F24" s="22">
        <v>120</v>
      </c>
      <c r="G24" s="22">
        <f t="shared" ref="G24:G31" si="0">E24*D24</f>
        <v>1090320</v>
      </c>
      <c r="H24" s="23">
        <f t="shared" ref="H24:H31" si="1">F24*D24</f>
        <v>79200</v>
      </c>
      <c r="J24" s="38"/>
    </row>
    <row r="25" spans="1:10" ht="31.5" x14ac:dyDescent="0.3">
      <c r="A25" s="21">
        <v>3</v>
      </c>
      <c r="B25" s="35" t="s">
        <v>27</v>
      </c>
      <c r="C25" s="21" t="s">
        <v>17</v>
      </c>
      <c r="D25" s="21">
        <v>1680</v>
      </c>
      <c r="E25" s="22">
        <v>280</v>
      </c>
      <c r="F25" s="22">
        <v>100</v>
      </c>
      <c r="G25" s="22">
        <f t="shared" si="0"/>
        <v>470400</v>
      </c>
      <c r="H25" s="23">
        <f t="shared" si="1"/>
        <v>168000</v>
      </c>
      <c r="J25" s="38"/>
    </row>
    <row r="26" spans="1:10" ht="47.25" x14ac:dyDescent="0.3">
      <c r="A26" s="21">
        <v>4</v>
      </c>
      <c r="B26" s="35" t="s">
        <v>28</v>
      </c>
      <c r="C26" s="21" t="s">
        <v>22</v>
      </c>
      <c r="D26" s="21">
        <v>38</v>
      </c>
      <c r="E26" s="22">
        <v>8500</v>
      </c>
      <c r="F26" s="22">
        <v>1000</v>
      </c>
      <c r="G26" s="22">
        <f t="shared" si="0"/>
        <v>323000</v>
      </c>
      <c r="H26" s="23">
        <f t="shared" si="1"/>
        <v>38000</v>
      </c>
      <c r="J26" s="38"/>
    </row>
    <row r="27" spans="1:10" ht="47.25" x14ac:dyDescent="0.3">
      <c r="A27" s="21">
        <v>6</v>
      </c>
      <c r="B27" s="35" t="s">
        <v>29</v>
      </c>
      <c r="C27" s="21" t="s">
        <v>17</v>
      </c>
      <c r="D27" s="21">
        <v>260</v>
      </c>
      <c r="E27" s="22">
        <v>395.85</v>
      </c>
      <c r="F27" s="22">
        <v>80</v>
      </c>
      <c r="G27" s="22">
        <f t="shared" si="0"/>
        <v>102921</v>
      </c>
      <c r="H27" s="23">
        <f t="shared" si="1"/>
        <v>20800</v>
      </c>
      <c r="J27" s="38"/>
    </row>
    <row r="28" spans="1:10" ht="45" customHeight="1" x14ac:dyDescent="0.3">
      <c r="A28" s="21">
        <v>7</v>
      </c>
      <c r="B28" s="35" t="s">
        <v>30</v>
      </c>
      <c r="C28" s="21" t="s">
        <v>17</v>
      </c>
      <c r="D28" s="21">
        <v>220</v>
      </c>
      <c r="E28" s="22">
        <v>149.1</v>
      </c>
      <c r="F28" s="22">
        <v>60</v>
      </c>
      <c r="G28" s="22">
        <f t="shared" si="0"/>
        <v>32802</v>
      </c>
      <c r="H28" s="23">
        <f t="shared" si="1"/>
        <v>13200</v>
      </c>
      <c r="J28" s="38"/>
    </row>
    <row r="29" spans="1:10" ht="31.5" x14ac:dyDescent="0.3">
      <c r="A29" s="21">
        <v>8</v>
      </c>
      <c r="B29" s="35" t="s">
        <v>31</v>
      </c>
      <c r="C29" s="21" t="s">
        <v>17</v>
      </c>
      <c r="D29" s="21">
        <v>520</v>
      </c>
      <c r="E29" s="22">
        <v>86.100000000000009</v>
      </c>
      <c r="F29" s="22">
        <v>60</v>
      </c>
      <c r="G29" s="22">
        <f t="shared" si="0"/>
        <v>44772.000000000007</v>
      </c>
      <c r="H29" s="23">
        <f t="shared" si="1"/>
        <v>31200</v>
      </c>
      <c r="J29" s="38"/>
    </row>
    <row r="30" spans="1:10" ht="31.5" x14ac:dyDescent="0.3">
      <c r="A30" s="21">
        <v>4</v>
      </c>
      <c r="B30" s="35" t="s">
        <v>32</v>
      </c>
      <c r="C30" s="21" t="s">
        <v>33</v>
      </c>
      <c r="D30" s="21">
        <v>1</v>
      </c>
      <c r="E30" s="22">
        <v>8500</v>
      </c>
      <c r="F30" s="22">
        <v>1000</v>
      </c>
      <c r="G30" s="22">
        <f t="shared" ref="G30" si="2">E30*D30</f>
        <v>8500</v>
      </c>
      <c r="H30" s="23">
        <f t="shared" ref="H30" si="3">F30*D30</f>
        <v>1000</v>
      </c>
      <c r="J30" s="38"/>
    </row>
    <row r="31" spans="1:10" ht="36" customHeight="1" x14ac:dyDescent="0.3">
      <c r="A31" s="21">
        <v>10</v>
      </c>
      <c r="B31" s="35" t="s">
        <v>19</v>
      </c>
      <c r="C31" s="21" t="s">
        <v>15</v>
      </c>
      <c r="D31" s="21">
        <v>2680</v>
      </c>
      <c r="E31" s="22">
        <v>188</v>
      </c>
      <c r="F31" s="22">
        <v>100</v>
      </c>
      <c r="G31" s="22">
        <f t="shared" si="0"/>
        <v>503840</v>
      </c>
      <c r="H31" s="23">
        <f t="shared" si="1"/>
        <v>268000</v>
      </c>
      <c r="J31" s="38"/>
    </row>
    <row r="32" spans="1:10" x14ac:dyDescent="0.3">
      <c r="A32" s="73" t="s">
        <v>9</v>
      </c>
      <c r="B32" s="74"/>
      <c r="C32" s="74"/>
      <c r="D32" s="74"/>
      <c r="E32" s="74"/>
      <c r="F32" s="75"/>
      <c r="G32" s="37">
        <f>SUM(G23:G31)</f>
        <v>4358555</v>
      </c>
      <c r="H32" s="37">
        <f>SUM(H23:H31)</f>
        <v>781400</v>
      </c>
      <c r="I32" s="14"/>
    </row>
    <row r="33" spans="1:18" ht="23.25" customHeight="1" x14ac:dyDescent="0.3">
      <c r="A33" s="76" t="s">
        <v>13</v>
      </c>
      <c r="B33" s="77"/>
      <c r="C33" s="77"/>
      <c r="D33" s="77"/>
      <c r="E33" s="77"/>
      <c r="F33" s="78"/>
      <c r="G33" s="79">
        <f>H32+G32</f>
        <v>5139955</v>
      </c>
      <c r="H33" s="80"/>
      <c r="I33" s="14"/>
    </row>
    <row r="34" spans="1:18" ht="2.25" customHeight="1" x14ac:dyDescent="0.3">
      <c r="A34" s="10"/>
      <c r="B34" s="8"/>
      <c r="C34" s="8"/>
      <c r="D34" s="8"/>
      <c r="E34" s="8"/>
      <c r="F34" s="8"/>
      <c r="G34" s="8"/>
      <c r="H34" s="9"/>
      <c r="J34" s="15"/>
    </row>
    <row r="35" spans="1:18" ht="7.5" customHeight="1" x14ac:dyDescent="0.3">
      <c r="A35" s="81" t="s">
        <v>24</v>
      </c>
      <c r="B35" s="81"/>
      <c r="C35" s="81"/>
      <c r="D35" s="81"/>
      <c r="E35" s="81"/>
      <c r="F35" s="81"/>
      <c r="G35" s="81"/>
      <c r="H35" s="81"/>
      <c r="J35" s="15"/>
    </row>
    <row r="36" spans="1:18" ht="24.75" customHeight="1" x14ac:dyDescent="0.3">
      <c r="A36" s="81"/>
      <c r="B36" s="81"/>
      <c r="C36" s="81"/>
      <c r="D36" s="81"/>
      <c r="E36" s="81"/>
      <c r="F36" s="81"/>
      <c r="G36" s="81"/>
      <c r="H36" s="81"/>
      <c r="J36" s="15"/>
    </row>
    <row r="37" spans="1:18" ht="30" customHeight="1" x14ac:dyDescent="0.3">
      <c r="A37" s="36"/>
      <c r="B37" s="36"/>
      <c r="C37" s="36"/>
      <c r="D37" s="36"/>
      <c r="E37" s="36"/>
      <c r="F37" s="36"/>
      <c r="G37" s="36"/>
      <c r="H37" s="36"/>
      <c r="J37" s="15"/>
    </row>
    <row r="38" spans="1:18" ht="4.5" customHeight="1" x14ac:dyDescent="0.3">
      <c r="A38" s="36"/>
      <c r="B38" s="36"/>
      <c r="C38" s="36"/>
      <c r="D38" s="36"/>
      <c r="E38" s="36"/>
      <c r="F38" s="36"/>
      <c r="G38" s="36"/>
      <c r="H38" s="36"/>
      <c r="J38" s="15"/>
    </row>
    <row r="39" spans="1:18" x14ac:dyDescent="0.3">
      <c r="A39" s="65" t="s">
        <v>14</v>
      </c>
      <c r="B39" s="65"/>
      <c r="C39" s="65"/>
      <c r="D39" s="65"/>
      <c r="I39" s="16"/>
      <c r="J39" s="14"/>
      <c r="M39" s="2"/>
      <c r="Q39" s="14"/>
      <c r="R39" s="14"/>
    </row>
    <row r="40" spans="1:18" x14ac:dyDescent="0.3">
      <c r="F40" s="8"/>
      <c r="G40" s="13"/>
      <c r="H40" s="9"/>
      <c r="M40" s="2"/>
    </row>
    <row r="41" spans="1:18" ht="21" x14ac:dyDescent="0.35">
      <c r="E41" s="59"/>
      <c r="F41" s="59"/>
      <c r="G41" s="59"/>
      <c r="H41" s="17"/>
      <c r="I41" s="16"/>
      <c r="J41" s="14"/>
      <c r="M41" s="2"/>
      <c r="O41" s="2"/>
    </row>
    <row r="42" spans="1:18" x14ac:dyDescent="0.3">
      <c r="M42" s="2"/>
      <c r="O42" s="14"/>
    </row>
    <row r="43" spans="1:18" x14ac:dyDescent="0.3">
      <c r="O43" s="14"/>
    </row>
    <row r="44" spans="1:18" x14ac:dyDescent="0.3">
      <c r="O44" s="14"/>
    </row>
  </sheetData>
  <mergeCells count="14">
    <mergeCell ref="G14:H14"/>
    <mergeCell ref="F8:G8"/>
    <mergeCell ref="A9:B9"/>
    <mergeCell ref="F9:G9"/>
    <mergeCell ref="A12:H12"/>
    <mergeCell ref="A13:B13"/>
    <mergeCell ref="A39:D39"/>
    <mergeCell ref="E41:G41"/>
    <mergeCell ref="A16:H16"/>
    <mergeCell ref="A18:H19"/>
    <mergeCell ref="A32:F32"/>
    <mergeCell ref="A33:F33"/>
    <mergeCell ref="G33:H33"/>
    <mergeCell ref="A35:H36"/>
  </mergeCells>
  <printOptions horizontalCentered="1"/>
  <pageMargins left="0" right="0" top="0" bottom="0" header="0.3" footer="0.3"/>
  <pageSetup paperSize="9" orientation="portrait" r:id="rId1"/>
  <rowBreaks count="1" manualBreakCount="1">
    <brk id="42" max="7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4</vt:i4>
      </vt:variant>
    </vt:vector>
  </HeadingPairs>
  <TitlesOfParts>
    <vt:vector size="6" baseType="lpstr">
      <vt:lpstr>HVAC</vt:lpstr>
      <vt:lpstr>w</vt:lpstr>
      <vt:lpstr>HVAC!Print_Area</vt:lpstr>
      <vt:lpstr>w!Print_Area</vt:lpstr>
      <vt:lpstr>HVAC!Print_Titles</vt:lpstr>
      <vt:lpstr>w!Print_Titles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2023-09-19T08:29:50Z</dcterms:modified>
</cp:coreProperties>
</file>