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0_ncr:8100000_{C339408B-6E53-43F5-A86D-06D1A2E30E7A}" xr6:coauthVersionLast="33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Sheet1!$A$1:$F$76</definedName>
    <definedName name="_xlnm.Print_Titles" localSheetId="0">Sheet1!$19:$19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I28" i="1"/>
  <c r="F58" i="1"/>
  <c r="F60" i="1" l="1"/>
  <c r="F59" i="1"/>
  <c r="F57" i="1"/>
  <c r="F56" i="1"/>
  <c r="F55" i="1"/>
  <c r="F54" i="1"/>
  <c r="F53" i="1"/>
  <c r="F52" i="1"/>
  <c r="F50" i="1"/>
  <c r="F49" i="1"/>
  <c r="F48" i="1"/>
  <c r="F47" i="1"/>
  <c r="F46" i="1"/>
  <c r="F45" i="1"/>
  <c r="F44" i="1"/>
  <c r="F43" i="1"/>
  <c r="F42" i="1"/>
  <c r="F41" i="1"/>
  <c r="F38" i="1"/>
  <c r="F37" i="1"/>
  <c r="F36" i="1"/>
  <c r="F35" i="1"/>
  <c r="F34" i="1"/>
  <c r="F33" i="1"/>
  <c r="F23" i="1"/>
  <c r="F24" i="1"/>
  <c r="F25" i="1"/>
  <c r="F26" i="1"/>
  <c r="F27" i="1"/>
  <c r="F28" i="1"/>
  <c r="F29" i="1"/>
  <c r="F30" i="1"/>
  <c r="F31" i="1"/>
  <c r="F22" i="1"/>
</calcChain>
</file>

<file path=xl/sharedStrings.xml><?xml version="1.0" encoding="utf-8"?>
<sst xmlns="http://schemas.openxmlformats.org/spreadsheetml/2006/main" count="93" uniqueCount="42">
  <si>
    <t>S No.</t>
  </si>
  <si>
    <t>D e s c r i p t i o n</t>
  </si>
  <si>
    <t>Qty</t>
  </si>
  <si>
    <t>Unit</t>
  </si>
  <si>
    <t>TOTAL:</t>
  </si>
  <si>
    <t>Total amount</t>
  </si>
  <si>
    <t>Note: Above PO is subject to approval from the consultant.</t>
  </si>
  <si>
    <t>Rate</t>
  </si>
  <si>
    <t>Amount</t>
  </si>
  <si>
    <t>Signature</t>
  </si>
  <si>
    <t>Date</t>
  </si>
  <si>
    <t>Received by Mr. Zia Ghani</t>
  </si>
  <si>
    <t xml:space="preserve">Advance Payment Given on dated 11 May 23
through Bank Al Falah Cheque # 45591977 </t>
  </si>
  <si>
    <t>M/S Fakhri Brothers</t>
  </si>
  <si>
    <t>Nos</t>
  </si>
  <si>
    <t>Set</t>
  </si>
  <si>
    <t>-</t>
  </si>
  <si>
    <t>SHIELD 1230 Gas Fire Exinguishing System - Room 1 @ 17th Floor:</t>
  </si>
  <si>
    <t>Mechanical Components :</t>
  </si>
  <si>
    <t>Removable Electric Actuator c/w Supervisory Switch, 1 Inch Connection, Model: SD-REA-SS</t>
  </si>
  <si>
    <t>External Monitoring Switch with Mounting Clamp, Model: SD-EMS0025</t>
  </si>
  <si>
    <t>Manual Actuator with Push to operate, Model: SD-MA0025</t>
  </si>
  <si>
    <t>Discharge Pressure Operated Switch, Model: SD-DPS-B6-95-1</t>
  </si>
  <si>
    <t>Discharge Hose 1 Inch with Female Swivel Fittings, Model: SD-DH0025</t>
  </si>
  <si>
    <t>1 Inch (25MM) Check Valve, Model: SD-CV0025</t>
  </si>
  <si>
    <t>Discharge Nozzle, Brass</t>
  </si>
  <si>
    <t>Caution Label [Set of 3]</t>
  </si>
  <si>
    <t>SHIELD1230 Cylinder Lebel 280x180, Model: SD-FK5-LBL</t>
  </si>
  <si>
    <t>Electrical Components:</t>
  </si>
  <si>
    <t>Conventional Extinguishing Control Panel 230V, Red-SHIELD A-XT, UL Listed, Model: S230R-EXT</t>
  </si>
  <si>
    <t>Optical Smoke Detector W/ Base, UL Listed, Model: S-C2011</t>
  </si>
  <si>
    <t>Abort Switch, UL Listed, Model: S111R-AB</t>
  </si>
  <si>
    <t>Bell 6" c/w Back Box, Model: FB1000C6</t>
  </si>
  <si>
    <t>Strobe Horn W/ Back Box, UL Listed, Model: SH-HSIR</t>
  </si>
  <si>
    <t>Xenon/Strobe Light W/ Back Box, UL Listed, Model: SH-STIR</t>
  </si>
  <si>
    <t>SHIELD 1230 Gas Fire Exinguishing System - Room 2 @ 17th Floor:</t>
  </si>
  <si>
    <t>NOVEC 1230 System for the project (UEP 17th Floor DMC Karachi)</t>
  </si>
  <si>
    <t>SHIELD1230 28.3L Cylinder Assembly (14.2kg-33.9kg) Complete with  1" Valve and
Pressure Gauge Pressure Switch, Cylinder Label &amp; Bracket without LLI, Model: SD-28FK5-01 with SHIELD1230 (SD-FK-5-1-12) Agent: 23kg</t>
  </si>
  <si>
    <t>Discount 20%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</si>
  <si>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</si>
  <si>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Att: Mr. Zia Ghani</t>
  </si>
  <si>
    <t xml:space="preserve">REVISED PURCHASE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</si>
</sst>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5" fontId="3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3" fontId="3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3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533401</xdr:colOff>
      <xdr:row>0</xdr:row>
      <xdr:rowOff>169862</xdr:rowOff>
    </xdr:from>
    <xdr:to>
      <xdr:col>14</xdr:col>
      <xdr:colOff>526837</xdr:colOff>
      <xdr:row>7</xdr:row>
      <xdr:rowOff>41275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6" y="169862"/>
          <a:ext cx="2438186" cy="1125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279401</xdr:colOff>
      <xdr:row>59</xdr:row>
      <xdr:rowOff>41275</xdr:rowOff>
    </xdr:from>
    <xdr:to>
      <xdr:col>9</xdr:col>
      <xdr:colOff>338138</xdr:colOff>
      <xdr:row>62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1" y="18154650"/>
          <a:ext cx="741362" cy="5652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222250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71</xdr:row>
      <xdr:rowOff>19050</xdr:rowOff>
    </xdr:from>
    <xdr:to>
      <xdr:col>10</xdr:col>
      <xdr:colOff>150247</xdr:colOff>
      <xdr:row>73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1277939</xdr:colOff>
      <xdr:row>0</xdr:row>
      <xdr:rowOff>0</xdr:rowOff>
    </xdr:from>
    <xdr:to>
      <xdr:col>4</xdr:col>
      <xdr:colOff>311159</xdr:colOff>
      <xdr:row>7</xdr:row>
      <xdr:rowOff>150812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250C38-D2C7-472E-BEE6-B8E192D16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2" y="0"/>
          <a:ext cx="3200407" cy="1404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72"/>
  <sheetViews>
    <sheetView tabSelected="1" zoomScale="120" zoomScaleNormal="120" zoomScaleSheetLayoutView="100" workbookViewId="0">
      <selection activeCell="G9" sqref="G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5" customWidth="1"/>
    <col min="4" max="4" width="9.140625" style="6" customWidth="1"/>
    <col min="5" max="5" width="11.5703125" style="8" customWidth="1"/>
    <col min="6" max="6" width="15.7109375" style="6" customWidth="1"/>
    <col min="7" max="7" width="11.5703125" style="8" bestFit="1" customWidth="1"/>
    <col min="8" max="8" width="12" style="8" bestFit="1" customWidth="1"/>
    <col min="9" max="10" width="10.28515625" style="2" bestFit="1" customWidth="1"/>
    <col min="11" max="16384" width="9.140625" style="2"/>
  </cols>
  <sheetData>
    <row r="7" spans="1:6" ht="5.25" customHeight="1" x14ac:dyDescent="0.25"/>
    <row r="8" spans="1:6" ht="18.75" x14ac:dyDescent="0.3">
      <c r="A8" s="20" t="s">
        <v>13</v>
      </c>
      <c r="B8" s="1"/>
      <c r="F8" s="7">
        <v>45190</v>
      </c>
    </row>
    <row r="9" spans="1:6" x14ac:dyDescent="0.25">
      <c r="A9" s="1"/>
      <c r="B9" s="1"/>
      <c r="F9" s="7"/>
    </row>
    <row r="10" spans="1:6" ht="6" customHeight="1" x14ac:dyDescent="0.25">
      <c r="A10" s="1"/>
      <c r="B10" s="1"/>
      <c r="F10" s="7"/>
    </row>
    <row r="11" spans="1:6" ht="18.75" x14ac:dyDescent="0.3">
      <c r="A11" s="36" t="s">
        <v>40</v>
      </c>
      <c r="B11" s="36"/>
      <c r="C11" s="36"/>
      <c r="D11" s="36"/>
      <c r="E11" s="36"/>
      <c r="F11" s="36"/>
    </row>
    <row r="12" spans="1:6" x14ac:dyDescent="0.25">
      <c r="A12" s="44"/>
      <c r="B12" s="44"/>
      <c r="C12" s="44"/>
      <c r="D12" s="44"/>
      <c r="E12" s="44"/>
      <c r="F12" s="44"/>
    </row>
    <row r="13" spans="1:6" ht="23.25" x14ac:dyDescent="0.35">
      <c r="A13" s="37" t="s">
        <v>41</v>
      </c>
      <c r="B13" s="37"/>
      <c r="C13" s="37"/>
      <c r="D13" s="37"/>
      <c r="E13" s="37"/>
      <c r="F13" s="37"/>
    </row>
    <row r="14" spans="1:6" ht="5.25" customHeight="1" x14ac:dyDescent="0.25"/>
    <row r="15" spans="1:6" ht="5.25" customHeight="1" x14ac:dyDescent="0.25"/>
    <row r="16" spans="1:6" ht="5.25" customHeight="1" x14ac:dyDescent="0.25"/>
    <row r="17" spans="1:10" ht="5.25" customHeight="1" thickBot="1" x14ac:dyDescent="0.3"/>
    <row r="18" spans="1:10" ht="45.75" customHeight="1" thickBot="1" x14ac:dyDescent="0.3">
      <c r="A18" s="41" t="s">
        <v>36</v>
      </c>
      <c r="B18" s="42"/>
      <c r="C18" s="42"/>
      <c r="D18" s="42"/>
      <c r="E18" s="42"/>
      <c r="F18" s="43"/>
    </row>
    <row r="19" spans="1:10" s="3" customFormat="1" ht="31.5" x14ac:dyDescent="0.25">
      <c r="A19" s="9" t="s">
        <v>0</v>
      </c>
      <c r="B19" s="9" t="s">
        <v>1</v>
      </c>
      <c r="C19" s="9" t="s">
        <v>2</v>
      </c>
      <c r="D19" s="9" t="s">
        <v>3</v>
      </c>
      <c r="E19" s="10" t="s">
        <v>7</v>
      </c>
      <c r="F19" s="9" t="s">
        <v>8</v>
      </c>
      <c r="G19" s="18"/>
      <c r="H19" s="18"/>
    </row>
    <row r="20" spans="1:10" s="3" customFormat="1" ht="31.5" x14ac:dyDescent="0.25">
      <c r="A20" s="22"/>
      <c r="B20" s="26" t="s">
        <v>17</v>
      </c>
      <c r="C20" s="22"/>
      <c r="D20" s="22"/>
      <c r="E20" s="23"/>
      <c r="F20" s="22"/>
      <c r="G20" s="21"/>
      <c r="H20" s="21"/>
    </row>
    <row r="21" spans="1:10" s="3" customFormat="1" x14ac:dyDescent="0.25">
      <c r="A21" s="22"/>
      <c r="B21" s="27" t="s">
        <v>18</v>
      </c>
      <c r="C21" s="22"/>
      <c r="D21" s="22"/>
      <c r="E21" s="23"/>
      <c r="F21" s="22"/>
      <c r="G21" s="21"/>
      <c r="H21" s="21"/>
    </row>
    <row r="22" spans="1:10" s="3" customFormat="1" ht="86.25" customHeight="1" x14ac:dyDescent="0.25">
      <c r="A22" s="22"/>
      <c r="B22" s="25" t="s">
        <v>37</v>
      </c>
      <c r="C22" s="22">
        <v>1</v>
      </c>
      <c r="D22" s="22" t="s">
        <v>14</v>
      </c>
      <c r="E22" s="23">
        <v>968550</v>
      </c>
      <c r="F22" s="24">
        <f>E22*C22</f>
        <v>968550</v>
      </c>
      <c r="G22" s="21"/>
      <c r="H22" s="21"/>
      <c r="I22" s="45"/>
      <c r="J22" s="45"/>
    </row>
    <row r="23" spans="1:10" s="3" customFormat="1" ht="31.5" x14ac:dyDescent="0.25">
      <c r="A23" s="22"/>
      <c r="B23" s="25" t="s">
        <v>19</v>
      </c>
      <c r="C23" s="22">
        <v>1</v>
      </c>
      <c r="D23" s="22" t="s">
        <v>14</v>
      </c>
      <c r="E23" s="23">
        <v>282347</v>
      </c>
      <c r="F23" s="24">
        <f t="shared" ref="F23:F38" si="0">E23*C23</f>
        <v>282347</v>
      </c>
      <c r="G23" s="21"/>
      <c r="H23" s="21"/>
    </row>
    <row r="24" spans="1:10" s="3" customFormat="1" ht="31.5" x14ac:dyDescent="0.25">
      <c r="A24" s="22"/>
      <c r="B24" s="25" t="s">
        <v>20</v>
      </c>
      <c r="C24" s="22">
        <v>1</v>
      </c>
      <c r="D24" s="22" t="s">
        <v>14</v>
      </c>
      <c r="E24" s="23">
        <v>47547</v>
      </c>
      <c r="F24" s="24">
        <f t="shared" si="0"/>
        <v>47547</v>
      </c>
      <c r="G24" s="21"/>
      <c r="H24" s="21"/>
    </row>
    <row r="25" spans="1:10" s="3" customFormat="1" ht="31.5" x14ac:dyDescent="0.25">
      <c r="A25" s="22"/>
      <c r="B25" s="25" t="s">
        <v>21</v>
      </c>
      <c r="C25" s="22">
        <v>2</v>
      </c>
      <c r="D25" s="22" t="s">
        <v>14</v>
      </c>
      <c r="E25" s="23">
        <v>33459</v>
      </c>
      <c r="F25" s="24">
        <f t="shared" si="0"/>
        <v>66918</v>
      </c>
      <c r="G25" s="21"/>
      <c r="H25" s="21"/>
    </row>
    <row r="26" spans="1:10" s="3" customFormat="1" ht="31.5" x14ac:dyDescent="0.25">
      <c r="A26" s="22"/>
      <c r="B26" s="25" t="s">
        <v>22</v>
      </c>
      <c r="C26" s="22">
        <v>2</v>
      </c>
      <c r="D26" s="22" t="s">
        <v>14</v>
      </c>
      <c r="E26" s="23">
        <v>56352</v>
      </c>
      <c r="F26" s="24">
        <f t="shared" si="0"/>
        <v>112704</v>
      </c>
      <c r="G26" s="21"/>
      <c r="H26" s="21"/>
    </row>
    <row r="27" spans="1:10" s="3" customFormat="1" ht="31.5" x14ac:dyDescent="0.25">
      <c r="A27" s="22"/>
      <c r="B27" s="25" t="s">
        <v>23</v>
      </c>
      <c r="C27" s="22">
        <v>1</v>
      </c>
      <c r="D27" s="22" t="s">
        <v>14</v>
      </c>
      <c r="E27" s="23">
        <v>17610</v>
      </c>
      <c r="F27" s="24">
        <f t="shared" si="0"/>
        <v>17610</v>
      </c>
      <c r="G27" s="21"/>
      <c r="H27" s="21"/>
    </row>
    <row r="28" spans="1:10" s="3" customFormat="1" x14ac:dyDescent="0.25">
      <c r="A28" s="22"/>
      <c r="B28" s="25" t="s">
        <v>24</v>
      </c>
      <c r="C28" s="22">
        <v>1</v>
      </c>
      <c r="D28" s="22" t="s">
        <v>14</v>
      </c>
      <c r="E28" s="23">
        <v>52830</v>
      </c>
      <c r="F28" s="24">
        <f t="shared" si="0"/>
        <v>52830</v>
      </c>
      <c r="G28" s="21"/>
      <c r="H28" s="21"/>
      <c r="I28" s="45">
        <f>F28+F47</f>
        <v>105660</v>
      </c>
    </row>
    <row r="29" spans="1:10" s="3" customFormat="1" x14ac:dyDescent="0.25">
      <c r="A29" s="22"/>
      <c r="B29" s="25" t="s">
        <v>25</v>
      </c>
      <c r="C29" s="22">
        <v>1</v>
      </c>
      <c r="D29" s="22" t="s">
        <v>14</v>
      </c>
      <c r="E29" s="23">
        <v>62222</v>
      </c>
      <c r="F29" s="24">
        <f t="shared" si="0"/>
        <v>62222</v>
      </c>
      <c r="G29" s="21"/>
      <c r="H29" s="21"/>
    </row>
    <row r="30" spans="1:10" s="3" customFormat="1" x14ac:dyDescent="0.25">
      <c r="A30" s="22"/>
      <c r="B30" s="25" t="s">
        <v>26</v>
      </c>
      <c r="C30" s="22">
        <v>1</v>
      </c>
      <c r="D30" s="22" t="s">
        <v>15</v>
      </c>
      <c r="E30" s="23">
        <v>28176</v>
      </c>
      <c r="F30" s="24">
        <f t="shared" si="0"/>
        <v>28176</v>
      </c>
      <c r="G30" s="21"/>
      <c r="H30" s="21"/>
    </row>
    <row r="31" spans="1:10" s="3" customFormat="1" ht="31.5" x14ac:dyDescent="0.25">
      <c r="A31" s="22"/>
      <c r="B31" s="25" t="s">
        <v>27</v>
      </c>
      <c r="C31" s="22">
        <v>1</v>
      </c>
      <c r="D31" s="22" t="s">
        <v>14</v>
      </c>
      <c r="E31" s="23">
        <v>9979</v>
      </c>
      <c r="F31" s="24">
        <f t="shared" si="0"/>
        <v>9979</v>
      </c>
      <c r="G31" s="21"/>
      <c r="H31" s="21"/>
    </row>
    <row r="32" spans="1:10" s="3" customFormat="1" x14ac:dyDescent="0.25">
      <c r="A32" s="22"/>
      <c r="B32" s="27" t="s">
        <v>28</v>
      </c>
      <c r="C32" s="22"/>
      <c r="D32" s="22"/>
      <c r="E32" s="23" t="s">
        <v>16</v>
      </c>
      <c r="F32" s="22"/>
      <c r="G32" s="21"/>
      <c r="H32" s="21"/>
    </row>
    <row r="33" spans="1:8" s="3" customFormat="1" ht="47.25" x14ac:dyDescent="0.25">
      <c r="A33" s="22"/>
      <c r="B33" s="25" t="s">
        <v>29</v>
      </c>
      <c r="C33" s="22">
        <v>1</v>
      </c>
      <c r="D33" s="22" t="s">
        <v>14</v>
      </c>
      <c r="E33" s="23">
        <v>206037</v>
      </c>
      <c r="F33" s="24">
        <f t="shared" si="0"/>
        <v>206037</v>
      </c>
      <c r="G33" s="21"/>
      <c r="H33" s="21"/>
    </row>
    <row r="34" spans="1:8" s="3" customFormat="1" ht="31.5" x14ac:dyDescent="0.25">
      <c r="A34" s="22"/>
      <c r="B34" s="25" t="s">
        <v>30</v>
      </c>
      <c r="C34" s="22">
        <v>2</v>
      </c>
      <c r="D34" s="22" t="s">
        <v>14</v>
      </c>
      <c r="E34" s="23">
        <v>9392</v>
      </c>
      <c r="F34" s="24">
        <f t="shared" si="0"/>
        <v>18784</v>
      </c>
      <c r="G34" s="21"/>
      <c r="H34" s="21"/>
    </row>
    <row r="35" spans="1:8" s="3" customFormat="1" x14ac:dyDescent="0.25">
      <c r="A35" s="22"/>
      <c r="B35" s="25" t="s">
        <v>31</v>
      </c>
      <c r="C35" s="22">
        <v>2</v>
      </c>
      <c r="D35" s="22" t="s">
        <v>14</v>
      </c>
      <c r="E35" s="23">
        <v>46373</v>
      </c>
      <c r="F35" s="24">
        <f t="shared" si="0"/>
        <v>92746</v>
      </c>
      <c r="G35" s="21"/>
      <c r="H35" s="21"/>
    </row>
    <row r="36" spans="1:8" s="3" customFormat="1" x14ac:dyDescent="0.25">
      <c r="A36" s="22"/>
      <c r="B36" s="25" t="s">
        <v>32</v>
      </c>
      <c r="C36" s="22">
        <v>1</v>
      </c>
      <c r="D36" s="22" t="s">
        <v>14</v>
      </c>
      <c r="E36" s="23">
        <v>11740</v>
      </c>
      <c r="F36" s="24">
        <f t="shared" si="0"/>
        <v>11740</v>
      </c>
      <c r="G36" s="21"/>
      <c r="H36" s="21"/>
    </row>
    <row r="37" spans="1:8" s="3" customFormat="1" ht="31.5" x14ac:dyDescent="0.25">
      <c r="A37" s="22"/>
      <c r="B37" s="25" t="s">
        <v>33</v>
      </c>
      <c r="C37" s="22">
        <v>1</v>
      </c>
      <c r="D37" s="22" t="s">
        <v>14</v>
      </c>
      <c r="E37" s="23">
        <v>28176</v>
      </c>
      <c r="F37" s="24">
        <f t="shared" si="0"/>
        <v>28176</v>
      </c>
      <c r="G37" s="21"/>
      <c r="H37" s="21"/>
    </row>
    <row r="38" spans="1:8" s="3" customFormat="1" ht="31.5" x14ac:dyDescent="0.25">
      <c r="A38" s="22"/>
      <c r="B38" s="25" t="s">
        <v>34</v>
      </c>
      <c r="C38" s="22">
        <v>1</v>
      </c>
      <c r="D38" s="22" t="s">
        <v>14</v>
      </c>
      <c r="E38" s="23">
        <v>28176</v>
      </c>
      <c r="F38" s="24">
        <f t="shared" si="0"/>
        <v>28176</v>
      </c>
      <c r="G38" s="21"/>
      <c r="H38" s="21"/>
    </row>
    <row r="39" spans="1:8" s="3" customFormat="1" ht="31.5" x14ac:dyDescent="0.25">
      <c r="A39" s="22"/>
      <c r="B39" s="25" t="s">
        <v>35</v>
      </c>
      <c r="C39" s="22"/>
      <c r="D39" s="22"/>
      <c r="E39" s="23" t="s">
        <v>16</v>
      </c>
      <c r="F39" s="22"/>
      <c r="G39" s="21"/>
      <c r="H39" s="21"/>
    </row>
    <row r="40" spans="1:8" s="3" customFormat="1" x14ac:dyDescent="0.25">
      <c r="A40" s="22"/>
      <c r="B40" s="27" t="s">
        <v>18</v>
      </c>
      <c r="C40" s="22"/>
      <c r="D40" s="22"/>
      <c r="E40" s="23" t="s">
        <v>16</v>
      </c>
      <c r="F40" s="22"/>
      <c r="G40" s="21"/>
      <c r="H40" s="21"/>
    </row>
    <row r="41" spans="1:8" s="3" customFormat="1" ht="77.25" customHeight="1" x14ac:dyDescent="0.25">
      <c r="A41" s="22"/>
      <c r="B41" s="25" t="s">
        <v>37</v>
      </c>
      <c r="C41" s="22">
        <v>1</v>
      </c>
      <c r="D41" s="22" t="s">
        <v>14</v>
      </c>
      <c r="E41" s="23">
        <v>968550</v>
      </c>
      <c r="F41" s="24">
        <f>E41*C41</f>
        <v>968550</v>
      </c>
      <c r="G41" s="21"/>
      <c r="H41" s="21"/>
    </row>
    <row r="42" spans="1:8" s="3" customFormat="1" ht="31.5" x14ac:dyDescent="0.25">
      <c r="A42" s="22"/>
      <c r="B42" s="25" t="s">
        <v>19</v>
      </c>
      <c r="C42" s="22">
        <v>1</v>
      </c>
      <c r="D42" s="22" t="s">
        <v>14</v>
      </c>
      <c r="E42" s="23">
        <v>282347</v>
      </c>
      <c r="F42" s="24">
        <f t="shared" ref="F42:F50" si="1">E42*C42</f>
        <v>282347</v>
      </c>
      <c r="G42" s="21"/>
      <c r="H42" s="21"/>
    </row>
    <row r="43" spans="1:8" s="3" customFormat="1" ht="31.5" x14ac:dyDescent="0.25">
      <c r="A43" s="22"/>
      <c r="B43" s="25" t="s">
        <v>20</v>
      </c>
      <c r="C43" s="22">
        <v>1</v>
      </c>
      <c r="D43" s="22" t="s">
        <v>14</v>
      </c>
      <c r="E43" s="23">
        <v>47547</v>
      </c>
      <c r="F43" s="24">
        <f t="shared" si="1"/>
        <v>47547</v>
      </c>
      <c r="G43" s="21"/>
      <c r="H43" s="21"/>
    </row>
    <row r="44" spans="1:8" s="3" customFormat="1" ht="31.5" x14ac:dyDescent="0.25">
      <c r="A44" s="22"/>
      <c r="B44" s="25" t="s">
        <v>21</v>
      </c>
      <c r="C44" s="22">
        <v>2</v>
      </c>
      <c r="D44" s="22" t="s">
        <v>14</v>
      </c>
      <c r="E44" s="23">
        <v>33459</v>
      </c>
      <c r="F44" s="24">
        <f t="shared" si="1"/>
        <v>66918</v>
      </c>
      <c r="G44" s="21"/>
      <c r="H44" s="21"/>
    </row>
    <row r="45" spans="1:8" s="3" customFormat="1" ht="31.5" x14ac:dyDescent="0.25">
      <c r="A45" s="22"/>
      <c r="B45" s="25" t="s">
        <v>22</v>
      </c>
      <c r="C45" s="22">
        <v>2</v>
      </c>
      <c r="D45" s="22" t="s">
        <v>14</v>
      </c>
      <c r="E45" s="23">
        <v>56352</v>
      </c>
      <c r="F45" s="24">
        <f t="shared" si="1"/>
        <v>112704</v>
      </c>
      <c r="G45" s="21"/>
      <c r="H45" s="21"/>
    </row>
    <row r="46" spans="1:8" s="3" customFormat="1" ht="31.5" x14ac:dyDescent="0.25">
      <c r="A46" s="22"/>
      <c r="B46" s="25" t="s">
        <v>23</v>
      </c>
      <c r="C46" s="22">
        <v>1</v>
      </c>
      <c r="D46" s="22" t="s">
        <v>14</v>
      </c>
      <c r="E46" s="23">
        <v>17610</v>
      </c>
      <c r="F46" s="24">
        <f t="shared" si="1"/>
        <v>17610</v>
      </c>
      <c r="G46" s="21"/>
      <c r="H46" s="21"/>
    </row>
    <row r="47" spans="1:8" s="3" customFormat="1" x14ac:dyDescent="0.25">
      <c r="A47" s="22"/>
      <c r="B47" s="25" t="s">
        <v>24</v>
      </c>
      <c r="C47" s="22">
        <v>1</v>
      </c>
      <c r="D47" s="22" t="s">
        <v>14</v>
      </c>
      <c r="E47" s="23">
        <v>52830</v>
      </c>
      <c r="F47" s="24">
        <f t="shared" si="1"/>
        <v>52830</v>
      </c>
      <c r="G47" s="21"/>
      <c r="H47" s="21"/>
    </row>
    <row r="48" spans="1:8" s="3" customFormat="1" x14ac:dyDescent="0.25">
      <c r="A48" s="22"/>
      <c r="B48" s="25" t="s">
        <v>25</v>
      </c>
      <c r="C48" s="22">
        <v>1</v>
      </c>
      <c r="D48" s="22" t="s">
        <v>14</v>
      </c>
      <c r="E48" s="23">
        <v>62222</v>
      </c>
      <c r="F48" s="24">
        <f t="shared" si="1"/>
        <v>62222</v>
      </c>
      <c r="G48" s="21"/>
      <c r="H48" s="21"/>
    </row>
    <row r="49" spans="1:9" s="3" customFormat="1" x14ac:dyDescent="0.25">
      <c r="A49" s="22"/>
      <c r="B49" s="25" t="s">
        <v>26</v>
      </c>
      <c r="C49" s="22">
        <v>1</v>
      </c>
      <c r="D49" s="22" t="s">
        <v>15</v>
      </c>
      <c r="E49" s="23">
        <v>28176</v>
      </c>
      <c r="F49" s="24">
        <f t="shared" si="1"/>
        <v>28176</v>
      </c>
      <c r="G49" s="21"/>
      <c r="H49" s="21"/>
    </row>
    <row r="50" spans="1:9" s="3" customFormat="1" ht="31.5" x14ac:dyDescent="0.25">
      <c r="A50" s="22"/>
      <c r="B50" s="25" t="s">
        <v>27</v>
      </c>
      <c r="C50" s="22">
        <v>1</v>
      </c>
      <c r="D50" s="22" t="s">
        <v>14</v>
      </c>
      <c r="E50" s="23">
        <v>9979</v>
      </c>
      <c r="F50" s="24">
        <f t="shared" si="1"/>
        <v>9979</v>
      </c>
      <c r="G50" s="21"/>
      <c r="H50" s="21"/>
    </row>
    <row r="51" spans="1:9" s="3" customFormat="1" x14ac:dyDescent="0.25">
      <c r="A51" s="22"/>
      <c r="B51" s="27" t="s">
        <v>28</v>
      </c>
      <c r="C51" s="22"/>
      <c r="D51" s="22"/>
      <c r="E51" s="23" t="s">
        <v>16</v>
      </c>
      <c r="F51" s="22"/>
      <c r="G51" s="21"/>
      <c r="H51" s="21"/>
    </row>
    <row r="52" spans="1:9" s="3" customFormat="1" ht="34.5" customHeight="1" x14ac:dyDescent="0.25">
      <c r="A52" s="22"/>
      <c r="B52" s="25" t="s">
        <v>29</v>
      </c>
      <c r="C52" s="22">
        <v>1</v>
      </c>
      <c r="D52" s="22" t="s">
        <v>14</v>
      </c>
      <c r="E52" s="23">
        <v>206037</v>
      </c>
      <c r="F52" s="24">
        <f t="shared" ref="F52:F57" si="2">E52*C52</f>
        <v>206037</v>
      </c>
      <c r="G52" s="21"/>
      <c r="H52" s="21"/>
    </row>
    <row r="53" spans="1:9" s="3" customFormat="1" ht="31.5" x14ac:dyDescent="0.25">
      <c r="A53" s="22"/>
      <c r="B53" s="25" t="s">
        <v>30</v>
      </c>
      <c r="C53" s="22">
        <v>2</v>
      </c>
      <c r="D53" s="22" t="s">
        <v>14</v>
      </c>
      <c r="E53" s="23">
        <v>9292</v>
      </c>
      <c r="F53" s="24">
        <f t="shared" si="2"/>
        <v>18584</v>
      </c>
      <c r="G53" s="18"/>
      <c r="H53" s="18"/>
    </row>
    <row r="54" spans="1:9" s="3" customFormat="1" x14ac:dyDescent="0.25">
      <c r="A54" s="22"/>
      <c r="B54" s="25" t="s">
        <v>31</v>
      </c>
      <c r="C54" s="22">
        <v>2</v>
      </c>
      <c r="D54" s="22" t="s">
        <v>14</v>
      </c>
      <c r="E54" s="23">
        <v>46373</v>
      </c>
      <c r="F54" s="24">
        <f t="shared" si="2"/>
        <v>92746</v>
      </c>
      <c r="G54" s="18"/>
      <c r="H54" s="18"/>
    </row>
    <row r="55" spans="1:9" s="3" customFormat="1" x14ac:dyDescent="0.25">
      <c r="A55" s="22"/>
      <c r="B55" s="25" t="s">
        <v>32</v>
      </c>
      <c r="C55" s="22">
        <v>1</v>
      </c>
      <c r="D55" s="22" t="s">
        <v>14</v>
      </c>
      <c r="E55" s="23">
        <v>11740</v>
      </c>
      <c r="F55" s="24">
        <f t="shared" si="2"/>
        <v>11740</v>
      </c>
      <c r="G55" s="18"/>
      <c r="H55" s="18"/>
    </row>
    <row r="56" spans="1:9" s="3" customFormat="1" ht="31.5" x14ac:dyDescent="0.25">
      <c r="A56" s="22"/>
      <c r="B56" s="25" t="s">
        <v>33</v>
      </c>
      <c r="C56" s="22">
        <v>1</v>
      </c>
      <c r="D56" s="22" t="s">
        <v>14</v>
      </c>
      <c r="E56" s="23">
        <v>28176</v>
      </c>
      <c r="F56" s="24">
        <f t="shared" si="2"/>
        <v>28176</v>
      </c>
      <c r="G56" s="18"/>
      <c r="H56" s="18"/>
    </row>
    <row r="57" spans="1:9" s="3" customFormat="1" ht="31.5" x14ac:dyDescent="0.25">
      <c r="A57" s="22"/>
      <c r="B57" s="25" t="s">
        <v>34</v>
      </c>
      <c r="C57" s="22">
        <v>1</v>
      </c>
      <c r="D57" s="22" t="s">
        <v>14</v>
      </c>
      <c r="E57" s="23">
        <v>28176</v>
      </c>
      <c r="F57" s="24">
        <f t="shared" si="2"/>
        <v>28176</v>
      </c>
      <c r="G57" s="18"/>
      <c r="H57" s="18"/>
    </row>
    <row r="58" spans="1:9" s="3" customFormat="1" ht="25.5" customHeight="1" x14ac:dyDescent="0.25">
      <c r="A58" s="4"/>
      <c r="B58" s="4"/>
      <c r="C58" s="38" t="s">
        <v>4</v>
      </c>
      <c r="D58" s="38"/>
      <c r="E58" s="38"/>
      <c r="F58" s="15">
        <f>SUM(F20:F57)</f>
        <v>4068884</v>
      </c>
      <c r="G58" s="18"/>
      <c r="H58" s="18">
        <f>F58-105660</f>
        <v>3963224</v>
      </c>
    </row>
    <row r="59" spans="1:9" s="3" customFormat="1" ht="17.45" customHeight="1" x14ac:dyDescent="0.25">
      <c r="A59" s="39" t="s">
        <v>38</v>
      </c>
      <c r="B59" s="39"/>
      <c r="C59" s="39"/>
      <c r="D59" s="39"/>
      <c r="E59" s="39"/>
      <c r="F59" s="16">
        <f>F58*20%</f>
        <v>813776.8</v>
      </c>
      <c r="G59" s="18"/>
      <c r="H59" s="18"/>
    </row>
    <row r="60" spans="1:9" s="3" customFormat="1" ht="21.75" customHeight="1" x14ac:dyDescent="0.25">
      <c r="A60" s="40" t="s">
        <v>5</v>
      </c>
      <c r="B60" s="40"/>
      <c r="C60" s="40"/>
      <c r="D60" s="40"/>
      <c r="E60" s="40"/>
      <c r="F60" s="17">
        <f>F58-F59</f>
        <v>3255107.2</v>
      </c>
      <c r="G60" s="18"/>
      <c r="H60" s="18"/>
      <c r="I60" s="28"/>
    </row>
    <row r="61" spans="1:9" ht="5.25" customHeight="1" x14ac:dyDescent="0.25"/>
    <row r="62" spans="1:9" ht="15" customHeight="1" x14ac:dyDescent="0.25">
      <c r="A62"/>
    </row>
    <row r="63" spans="1:9" ht="21" customHeight="1" x14ac:dyDescent="0.35">
      <c r="A63" s="11" t="s">
        <v>6</v>
      </c>
      <c r="B63" s="12"/>
      <c r="C63" s="13"/>
      <c r="D63" s="14"/>
    </row>
    <row r="64" spans="1:9" ht="9.75" customHeight="1" x14ac:dyDescent="0.25">
      <c r="A64"/>
    </row>
    <row r="65" spans="1:6" hidden="1" x14ac:dyDescent="0.25">
      <c r="B65" s="29" t="s">
        <v>12</v>
      </c>
      <c r="C65" s="30"/>
      <c r="D65" s="30"/>
      <c r="E65" s="30"/>
      <c r="F65" s="31">
        <v>5000000</v>
      </c>
    </row>
    <row r="66" spans="1:6" hidden="1" x14ac:dyDescent="0.25">
      <c r="B66" s="30"/>
      <c r="C66" s="30"/>
      <c r="D66" s="30"/>
      <c r="E66" s="30"/>
      <c r="F66" s="31"/>
    </row>
    <row r="68" spans="1:6" ht="21" hidden="1" x14ac:dyDescent="0.35">
      <c r="B68" s="32"/>
      <c r="C68" s="32"/>
      <c r="D68" s="32"/>
      <c r="E68" s="32"/>
    </row>
    <row r="69" spans="1:6" ht="18.75" hidden="1" x14ac:dyDescent="0.25">
      <c r="C69" s="35" t="s">
        <v>11</v>
      </c>
      <c r="D69" s="35"/>
      <c r="E69" s="35"/>
      <c r="F69" s="35"/>
    </row>
    <row r="70" spans="1:6" ht="28.5" hidden="1" customHeight="1" x14ac:dyDescent="0.25">
      <c r="B70" s="19"/>
      <c r="C70" s="33" t="s">
        <v>9</v>
      </c>
      <c r="D70" s="33"/>
      <c r="E70" s="34"/>
      <c r="F70" s="34"/>
    </row>
    <row r="71" spans="1:6" ht="29.25" hidden="1" customHeight="1" x14ac:dyDescent="0.25">
      <c r="B71" s="19"/>
      <c r="C71" s="33" t="s">
        <v>10</v>
      </c>
      <c r="D71" s="33"/>
      <c r="E71" s="34"/>
      <c r="F71" s="34"/>
    </row>
    <row r="72" spans="1:6" ht="21" customHeight="1" x14ac:dyDescent="0.3">
      <c r="A72" s="1" t="s">
        <v>39</v>
      </c>
    </row>
  </sheetData>
  <mergeCells count="15">
    <mergeCell ref="A11:F11"/>
    <mergeCell ref="A13:F13"/>
    <mergeCell ref="C58:E58"/>
    <mergeCell ref="A59:E59"/>
    <mergeCell ref="A60:E60"/>
    <mergeCell ref="A18:F18"/>
    <mergeCell ref="A12:F12"/>
    <mergeCell ref="B65:E66"/>
    <mergeCell ref="F65:F66"/>
    <mergeCell ref="B68:E68"/>
    <mergeCell ref="C70:D70"/>
    <mergeCell ref="C71:D71"/>
    <mergeCell ref="E70:F70"/>
    <mergeCell ref="E71:F71"/>
    <mergeCell ref="C69:F69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2023-11-28T10:45:55Z</cp:lastPrinted>
  <dcterms:created xsi:type="dcterms:W3CDTF">2017-12-11T08:54:46Z</dcterms:created>
  <dcterms:modified xsi:type="dcterms:W3CDTF">2023-11-28T10:46:03Z</dcterms:modified>
</cp:coreProperties>
</file>