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0E347FC8-A7C2-4275-9250-AA768167D1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E20" i="1" l="1"/>
  <c r="F20" i="1" s="1"/>
  <c r="I20" i="1" s="1"/>
  <c r="I26" i="1"/>
  <c r="E19" i="1"/>
  <c r="F19" i="1" s="1"/>
  <c r="E21" i="1"/>
  <c r="E22" i="1"/>
  <c r="F22" i="1" s="1"/>
  <c r="E23" i="1"/>
  <c r="F23" i="1" s="1"/>
  <c r="I23" i="1" s="1"/>
  <c r="E24" i="1"/>
  <c r="E25" i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E36" i="1"/>
  <c r="E18" i="1"/>
  <c r="F18" i="1" s="1"/>
  <c r="F31" i="1" l="1"/>
  <c r="I31" i="1" s="1"/>
  <c r="F34" i="1"/>
  <c r="I34" i="1" s="1"/>
  <c r="F25" i="1"/>
  <c r="I25" i="1" s="1"/>
  <c r="F21" i="1"/>
  <c r="I21" i="1" s="1"/>
  <c r="I30" i="1"/>
  <c r="I22" i="1"/>
  <c r="F35" i="1"/>
  <c r="I35" i="1" s="1"/>
  <c r="F33" i="1"/>
  <c r="I33" i="1" s="1"/>
  <c r="F24" i="1"/>
  <c r="I24" i="1" s="1"/>
  <c r="I18" i="1"/>
  <c r="I29" i="1"/>
  <c r="I27" i="1"/>
  <c r="F36" i="1"/>
  <c r="I36" i="1" s="1"/>
  <c r="F32" i="1"/>
  <c r="I32" i="1" s="1"/>
  <c r="I28" i="1"/>
  <c r="I19" i="1"/>
  <c r="I37" i="1" l="1"/>
</calcChain>
</file>

<file path=xl/sharedStrings.xml><?xml version="1.0" encoding="utf-8"?>
<sst xmlns="http://schemas.openxmlformats.org/spreadsheetml/2006/main" count="56" uniqueCount="43">
  <si>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</si>
  <si>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</si>
  <si>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</si>
  <si>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</si>
  <si>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</si>
  <si>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</si>
  <si>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</si>
  <si>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</si>
  <si>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Bilal Habib</t>
  </si>
  <si>
    <t>Tax 7.5%</t>
  </si>
  <si>
    <t>Labor Rate</t>
  </si>
  <si>
    <t>PES/VISA/010/07/23</t>
  </si>
  <si>
    <t>Supply and installation of Grills
650 x 250</t>
  </si>
  <si>
    <t>Supply and installation of ducting</t>
  </si>
  <si>
    <t>Supply and installation of insulation.</t>
  </si>
  <si>
    <t>Supply and installation of WCPU.</t>
  </si>
  <si>
    <t>Supply and installation of flexible pipe connector 1" Dia</t>
  </si>
  <si>
    <t xml:space="preserve">Supply and installation of power / Control wiring </t>
  </si>
  <si>
    <t>Supply and installation of valves and accessories.</t>
  </si>
  <si>
    <t>Ball Valve 1"</t>
  </si>
  <si>
    <t>Strainer 1"</t>
  </si>
  <si>
    <t>Balancing Valve 1"</t>
  </si>
  <si>
    <t>Flow Switch 1"</t>
  </si>
  <si>
    <t>Supply and installation of SCH- 40 M.S Pipe 1" Dia.</t>
  </si>
  <si>
    <t>Flushing, dismanting &amp; reinstallation of SCH- 40 M.S Pipe 1" &amp; 1-1/2" Dia for fire fighting system including supple and installation of M.S Fittings.</t>
  </si>
  <si>
    <t>Supply and installation of UPVC 1" Dia drain Pipe with insulation</t>
  </si>
  <si>
    <t>Painting on Chilled water &amp; Fire pipe.</t>
  </si>
  <si>
    <t>Interlocking with Existing system</t>
  </si>
  <si>
    <t>i</t>
  </si>
  <si>
    <t>ii</t>
  </si>
  <si>
    <t>iii</t>
  </si>
  <si>
    <t>iv</t>
  </si>
  <si>
    <t>Sqft</t>
  </si>
  <si>
    <t>No</t>
  </si>
  <si>
    <t>Nos</t>
  </si>
  <si>
    <t>Job</t>
  </si>
  <si>
    <t>Lot</t>
  </si>
  <si>
    <t>Attn: Mr. Salman Mughal</t>
  </si>
  <si>
    <t>Supply and installation of hangers &amp; supports</t>
  </si>
  <si>
    <t>OH profit 20%</t>
  </si>
  <si>
    <t>Variation order for Additional work in IT Room - VISA OFFICE DMC Karachi</t>
  </si>
  <si>
    <t>Supply and installation of back draft dampers
650 x 250</t>
  </si>
  <si>
    <t>Supply and installation of VCD
650 x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</si>
</sst>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164" fontId="6" fillId="0" borderId="3" xfId="1" applyNumberFormat="1" applyFont="1" applyBorder="1" applyAlignment="1">
      <alignment horizontal="right" vertical="center"/>
    </xf>
    <xf numFmtId="164" fontId="6" fillId="0" borderId="3" xfId="1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justify" vertical="center" wrapText="1"/>
    </xf>
    <xf numFmtId="164" fontId="6" fillId="2" borderId="3" xfId="1" applyNumberFormat="1" applyFont="1" applyFill="1" applyBorder="1" applyAlignment="1">
      <alignment horizontal="right" vertical="center"/>
    </xf>
    <xf numFmtId="164" fontId="6" fillId="2" borderId="1" xfId="1" applyNumberFormat="1" applyFont="1" applyFill="1" applyBorder="1" applyAlignment="1">
      <alignment horizontal="right"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center" vertical="center"/>
    </xf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1933575</xdr:colOff>
      <xdr:row>0</xdr:row>
      <xdr:rowOff>0</xdr:rowOff>
    </xdr:from>
    <xdr:to>
      <xdr:col>4</xdr:col>
      <xdr:colOff>648335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102870</xdr:rowOff>
    </xdr:from>
    <xdr:to>
      <xdr:col>1</xdr:col>
      <xdr:colOff>374015</xdr:colOff>
      <xdr:row>44</xdr:row>
      <xdr:rowOff>139650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092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79375</xdr:colOff>
      <xdr:row>8</xdr:row>
      <xdr:rowOff>190500</xdr:rowOff>
    </xdr:from>
    <xdr:to>
      <xdr:col>22</xdr:col>
      <xdr:colOff>140688</xdr:colOff>
      <xdr:row>34</xdr:row>
      <xdr:rowOff>13778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9E044-62A0-557C-2836-AA1792020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460500"/>
          <a:ext cx="7078063" cy="7725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4"/>
  <sheetViews>
    <sheetView tabSelected="1" topLeftCell="A19" zoomScaleNormal="100" workbookViewId="0">
      <selection activeCell="K37" sqref="K37"/>
    </sheetView>
  </sheetViews>
  <sheetFormatPr defaultRowHeight="15" x14ac:dyDescent="0.25"/>
  <cols>
    <col min="1" max="1" width="5.7109375" style="2" customWidth="1"/>
    <col min="2" max="2" width="37" customWidth="1"/>
    <col min="3" max="3" width="10.42578125" style="2" bestFit="1" customWidth="1"/>
    <col min="4" max="4" width="8.85546875" style="2" customWidth="1"/>
    <col min="5" max="5" width="10.28515625" style="2" customWidth="1"/>
    <col min="6" max="6" width="8.28515625" style="3" customWidth="1"/>
    <col min="7" max="7" width="5.140625" style="2" bestFit="1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6" customHeight="1" x14ac:dyDescent="0.25"/>
    <row r="8" spans="1:9" ht="3.75" customHeight="1" x14ac:dyDescent="0.25"/>
    <row r="9" spans="1:9" ht="22.9" customHeight="1" x14ac:dyDescent="0.25">
      <c r="A9" s="33" t="s">
        <v>11</v>
      </c>
      <c r="B9" s="33"/>
      <c r="I9" s="9">
        <v>45115</v>
      </c>
    </row>
    <row r="10" spans="1:9" ht="6" customHeight="1" x14ac:dyDescent="0.25"/>
    <row r="11" spans="1:9" ht="5.25" customHeight="1" x14ac:dyDescent="0.25">
      <c r="A11" s="4"/>
      <c r="B11" s="4"/>
    </row>
    <row r="12" spans="1:9" ht="18.75" customHeight="1" x14ac:dyDescent="0.35">
      <c r="A12" s="34" t="s">
        <v>37</v>
      </c>
      <c r="B12" s="34"/>
      <c r="C12" s="34"/>
      <c r="D12" s="34"/>
      <c r="E12" s="34"/>
      <c r="F12" s="34"/>
      <c r="G12" s="34"/>
      <c r="H12" s="34"/>
      <c r="I12" s="34"/>
    </row>
    <row r="13" spans="1:9" ht="4.5" customHeight="1" x14ac:dyDescent="0.35">
      <c r="A13" s="37"/>
      <c r="B13" s="37"/>
      <c r="C13" s="37"/>
      <c r="D13" s="37"/>
      <c r="E13" s="37"/>
      <c r="F13" s="37"/>
      <c r="G13" s="37"/>
      <c r="H13" s="37"/>
      <c r="I13" s="37"/>
    </row>
    <row r="14" spans="1:9" ht="3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1" x14ac:dyDescent="0.25">
      <c r="A15" s="35" t="s">
        <v>40</v>
      </c>
      <c r="B15" s="35"/>
      <c r="C15" s="35"/>
      <c r="D15" s="35"/>
      <c r="E15" s="35"/>
      <c r="F15" s="35"/>
      <c r="G15" s="35"/>
      <c r="H15" s="35"/>
      <c r="I15" s="35"/>
    </row>
    <row r="16" spans="1:9" ht="12" customHeight="1" x14ac:dyDescent="0.25"/>
    <row r="17" spans="1:9" ht="30" x14ac:dyDescent="0.25">
      <c r="A17" s="30" t="s">
        <v>0</v>
      </c>
      <c r="B17" s="30" t="s">
        <v>1</v>
      </c>
      <c r="C17" s="31" t="s">
        <v>7</v>
      </c>
      <c r="D17" s="31" t="s">
        <v>10</v>
      </c>
      <c r="E17" s="31" t="s">
        <v>39</v>
      </c>
      <c r="F17" s="31" t="s">
        <v>9</v>
      </c>
      <c r="G17" s="30" t="s">
        <v>2</v>
      </c>
      <c r="H17" s="30" t="s">
        <v>3</v>
      </c>
      <c r="I17" s="32" t="s">
        <v>4</v>
      </c>
    </row>
    <row r="18" spans="1:9" s="6" customFormat="1" ht="31.5" x14ac:dyDescent="0.3">
      <c r="A18" s="11">
        <v>1</v>
      </c>
      <c r="B18" s="10" t="s">
        <v>12</v>
      </c>
      <c r="C18" s="12">
        <v>5720</v>
      </c>
      <c r="D18" s="14">
        <v>1500</v>
      </c>
      <c r="E18" s="14">
        <f>SUM(C18+D18)*20%</f>
        <v>1444</v>
      </c>
      <c r="F18" s="13">
        <f>SUM(C18+D18+E18)*7.5%</f>
        <v>649.79999999999995</v>
      </c>
      <c r="G18" s="11" t="s">
        <v>34</v>
      </c>
      <c r="H18" s="11">
        <v>4</v>
      </c>
      <c r="I18" s="12">
        <f>SUM(C18+D18+E18+F18)*H18</f>
        <v>37255.199999999997</v>
      </c>
    </row>
    <row r="19" spans="1:9" s="6" customFormat="1" ht="47.25" x14ac:dyDescent="0.3">
      <c r="A19" s="26">
        <v>2</v>
      </c>
      <c r="B19" s="27" t="s">
        <v>41</v>
      </c>
      <c r="C19" s="28">
        <v>5200</v>
      </c>
      <c r="D19" s="29">
        <v>1500</v>
      </c>
      <c r="E19" s="14">
        <f t="shared" ref="E19:E36" si="0">SUM(C19+D19)*20%</f>
        <v>1340</v>
      </c>
      <c r="F19" s="13">
        <f t="shared" ref="F19:F36" si="1">SUM(C19+D19+E19)*7.5%</f>
        <v>603</v>
      </c>
      <c r="G19" s="11" t="s">
        <v>34</v>
      </c>
      <c r="H19" s="26">
        <v>4</v>
      </c>
      <c r="I19" s="12">
        <f t="shared" ref="I19:I36" si="2">SUM(C19+D19+E19+F19)*H19</f>
        <v>34572</v>
      </c>
    </row>
    <row r="20" spans="1:9" s="6" customFormat="1" ht="31.5" x14ac:dyDescent="0.3">
      <c r="A20" s="26">
        <v>2</v>
      </c>
      <c r="B20" s="27" t="s">
        <v>42</v>
      </c>
      <c r="C20" s="28"/>
      <c r="D20" s="29">
        <v>1500</v>
      </c>
      <c r="E20" s="14">
        <f t="shared" ref="E20" si="3">SUM(C20+D20)*20%</f>
        <v>300</v>
      </c>
      <c r="F20" s="13">
        <f t="shared" ref="F20" si="4">SUM(C20+D20+E20)*7.5%</f>
        <v>135</v>
      </c>
      <c r="G20" s="11" t="s">
        <v>34</v>
      </c>
      <c r="H20" s="26">
        <v>1</v>
      </c>
      <c r="I20" s="12">
        <f t="shared" ref="I20" si="5">SUM(C20+D20+E20+F20)*H20</f>
        <v>1935</v>
      </c>
    </row>
    <row r="21" spans="1:9" s="6" customFormat="1" ht="18.75" x14ac:dyDescent="0.3">
      <c r="A21" s="26">
        <v>3</v>
      </c>
      <c r="B21" s="27" t="s">
        <v>13</v>
      </c>
      <c r="C21" s="28">
        <v>450</v>
      </c>
      <c r="D21" s="29">
        <v>85</v>
      </c>
      <c r="E21" s="14">
        <f t="shared" si="0"/>
        <v>107</v>
      </c>
      <c r="F21" s="13">
        <f t="shared" si="1"/>
        <v>48.15</v>
      </c>
      <c r="G21" s="11" t="s">
        <v>32</v>
      </c>
      <c r="H21" s="11">
        <v>200</v>
      </c>
      <c r="I21" s="12">
        <f t="shared" si="2"/>
        <v>138030</v>
      </c>
    </row>
    <row r="22" spans="1:9" s="6" customFormat="1" ht="18.75" x14ac:dyDescent="0.3">
      <c r="A22" s="11">
        <v>4</v>
      </c>
      <c r="B22" s="27" t="s">
        <v>14</v>
      </c>
      <c r="C22" s="28">
        <v>500</v>
      </c>
      <c r="D22" s="29">
        <v>60</v>
      </c>
      <c r="E22" s="14">
        <f t="shared" si="0"/>
        <v>112</v>
      </c>
      <c r="F22" s="13">
        <f t="shared" si="1"/>
        <v>50.4</v>
      </c>
      <c r="G22" s="11" t="s">
        <v>32</v>
      </c>
      <c r="H22" s="11">
        <v>200</v>
      </c>
      <c r="I22" s="12">
        <f t="shared" si="2"/>
        <v>144480</v>
      </c>
    </row>
    <row r="23" spans="1:9" s="6" customFormat="1" ht="18.75" x14ac:dyDescent="0.3">
      <c r="A23" s="26">
        <v>5</v>
      </c>
      <c r="B23" s="27" t="s">
        <v>15</v>
      </c>
      <c r="C23" s="28">
        <v>700000</v>
      </c>
      <c r="D23" s="29">
        <v>25000</v>
      </c>
      <c r="E23" s="14">
        <f t="shared" si="0"/>
        <v>145000</v>
      </c>
      <c r="F23" s="13">
        <f t="shared" si="1"/>
        <v>65250</v>
      </c>
      <c r="G23" s="11" t="s">
        <v>33</v>
      </c>
      <c r="H23" s="11">
        <v>1</v>
      </c>
      <c r="I23" s="12">
        <f t="shared" si="2"/>
        <v>935250</v>
      </c>
    </row>
    <row r="24" spans="1:9" s="6" customFormat="1" ht="31.5" x14ac:dyDescent="0.3">
      <c r="A24" s="26">
        <v>6</v>
      </c>
      <c r="B24" s="27" t="s">
        <v>16</v>
      </c>
      <c r="C24" s="28">
        <v>11000</v>
      </c>
      <c r="D24" s="29">
        <v>1500</v>
      </c>
      <c r="E24" s="14">
        <f t="shared" si="0"/>
        <v>2500</v>
      </c>
      <c r="F24" s="13">
        <f t="shared" si="1"/>
        <v>1125</v>
      </c>
      <c r="G24" s="11" t="s">
        <v>34</v>
      </c>
      <c r="H24" s="11">
        <v>2</v>
      </c>
      <c r="I24" s="12">
        <f t="shared" si="2"/>
        <v>32250</v>
      </c>
    </row>
    <row r="25" spans="1:9" s="6" customFormat="1" ht="31.5" x14ac:dyDescent="0.3">
      <c r="A25" s="11">
        <v>7</v>
      </c>
      <c r="B25" s="27" t="s">
        <v>17</v>
      </c>
      <c r="C25" s="28">
        <v>25000</v>
      </c>
      <c r="D25" s="29">
        <v>8000</v>
      </c>
      <c r="E25" s="14">
        <f t="shared" si="0"/>
        <v>6600</v>
      </c>
      <c r="F25" s="13">
        <f t="shared" si="1"/>
        <v>2970</v>
      </c>
      <c r="G25" s="11" t="s">
        <v>35</v>
      </c>
      <c r="H25" s="11">
        <v>1</v>
      </c>
      <c r="I25" s="12">
        <f t="shared" si="2"/>
        <v>42570</v>
      </c>
    </row>
    <row r="26" spans="1:9" s="6" customFormat="1" ht="31.5" x14ac:dyDescent="0.3">
      <c r="A26" s="26">
        <v>8</v>
      </c>
      <c r="B26" s="27" t="s">
        <v>18</v>
      </c>
      <c r="C26" s="28"/>
      <c r="D26" s="29"/>
      <c r="E26" s="14"/>
      <c r="F26" s="13"/>
      <c r="G26" s="26"/>
      <c r="H26" s="26"/>
      <c r="I26" s="12">
        <f t="shared" si="2"/>
        <v>0</v>
      </c>
    </row>
    <row r="27" spans="1:9" s="6" customFormat="1" ht="18.75" x14ac:dyDescent="0.3">
      <c r="A27" s="26" t="s">
        <v>28</v>
      </c>
      <c r="B27" s="27" t="s">
        <v>19</v>
      </c>
      <c r="C27" s="28">
        <v>4910</v>
      </c>
      <c r="D27" s="29">
        <v>1500</v>
      </c>
      <c r="E27" s="14">
        <f t="shared" si="0"/>
        <v>1282</v>
      </c>
      <c r="F27" s="13">
        <f t="shared" si="1"/>
        <v>576.9</v>
      </c>
      <c r="G27" s="26" t="s">
        <v>34</v>
      </c>
      <c r="H27" s="26">
        <v>2</v>
      </c>
      <c r="I27" s="12">
        <f t="shared" si="2"/>
        <v>16537.8</v>
      </c>
    </row>
    <row r="28" spans="1:9" s="6" customFormat="1" ht="18.75" x14ac:dyDescent="0.3">
      <c r="A28" s="11" t="s">
        <v>29</v>
      </c>
      <c r="B28" s="27" t="s">
        <v>20</v>
      </c>
      <c r="C28" s="28">
        <v>4310</v>
      </c>
      <c r="D28" s="29">
        <v>1500</v>
      </c>
      <c r="E28" s="14">
        <f t="shared" si="0"/>
        <v>1162</v>
      </c>
      <c r="F28" s="13">
        <f t="shared" si="1"/>
        <v>522.9</v>
      </c>
      <c r="G28" s="26" t="s">
        <v>33</v>
      </c>
      <c r="H28" s="26">
        <v>1</v>
      </c>
      <c r="I28" s="12">
        <f t="shared" si="2"/>
        <v>7494.9</v>
      </c>
    </row>
    <row r="29" spans="1:9" s="6" customFormat="1" ht="18.75" x14ac:dyDescent="0.3">
      <c r="A29" s="26" t="s">
        <v>30</v>
      </c>
      <c r="B29" s="27" t="s">
        <v>21</v>
      </c>
      <c r="C29" s="28">
        <v>12640</v>
      </c>
      <c r="D29" s="29">
        <v>1500</v>
      </c>
      <c r="E29" s="14">
        <f t="shared" si="0"/>
        <v>2828</v>
      </c>
      <c r="F29" s="13">
        <f t="shared" si="1"/>
        <v>1272.5999999999999</v>
      </c>
      <c r="G29" s="26" t="s">
        <v>33</v>
      </c>
      <c r="H29" s="26">
        <v>1</v>
      </c>
      <c r="I29" s="12">
        <f t="shared" si="2"/>
        <v>18240.599999999999</v>
      </c>
    </row>
    <row r="30" spans="1:9" s="6" customFormat="1" ht="18.75" x14ac:dyDescent="0.3">
      <c r="A30" s="26" t="s">
        <v>31</v>
      </c>
      <c r="B30" s="27" t="s">
        <v>22</v>
      </c>
      <c r="C30" s="28">
        <v>20000</v>
      </c>
      <c r="D30" s="29">
        <v>1500</v>
      </c>
      <c r="E30" s="14">
        <f t="shared" si="0"/>
        <v>4300</v>
      </c>
      <c r="F30" s="13">
        <f t="shared" si="1"/>
        <v>1935</v>
      </c>
      <c r="G30" s="26" t="s">
        <v>33</v>
      </c>
      <c r="H30" s="26">
        <v>1</v>
      </c>
      <c r="I30" s="12">
        <f t="shared" si="2"/>
        <v>27735</v>
      </c>
    </row>
    <row r="31" spans="1:9" s="6" customFormat="1" ht="31.5" x14ac:dyDescent="0.3">
      <c r="A31" s="11">
        <v>9</v>
      </c>
      <c r="B31" s="27" t="s">
        <v>23</v>
      </c>
      <c r="C31" s="28">
        <v>40000</v>
      </c>
      <c r="D31" s="29">
        <v>15000</v>
      </c>
      <c r="E31" s="14">
        <f t="shared" si="0"/>
        <v>11000</v>
      </c>
      <c r="F31" s="13">
        <f t="shared" si="1"/>
        <v>4950</v>
      </c>
      <c r="G31" s="26" t="s">
        <v>36</v>
      </c>
      <c r="H31" s="26">
        <v>1</v>
      </c>
      <c r="I31" s="12">
        <f t="shared" si="2"/>
        <v>70950</v>
      </c>
    </row>
    <row r="32" spans="1:9" s="6" customFormat="1" ht="69.75" customHeight="1" x14ac:dyDescent="0.3">
      <c r="A32" s="26">
        <v>10</v>
      </c>
      <c r="B32" s="27" t="s">
        <v>24</v>
      </c>
      <c r="C32" s="28">
        <v>50000</v>
      </c>
      <c r="D32" s="29">
        <v>15000</v>
      </c>
      <c r="E32" s="14">
        <f t="shared" si="0"/>
        <v>13000</v>
      </c>
      <c r="F32" s="13">
        <f t="shared" si="1"/>
        <v>5850</v>
      </c>
      <c r="G32" s="26" t="s">
        <v>36</v>
      </c>
      <c r="H32" s="26">
        <v>1</v>
      </c>
      <c r="I32" s="12">
        <f t="shared" si="2"/>
        <v>83850</v>
      </c>
    </row>
    <row r="33" spans="1:15" s="6" customFormat="1" ht="31.5" x14ac:dyDescent="0.3">
      <c r="A33" s="26">
        <v>11</v>
      </c>
      <c r="B33" s="27" t="s">
        <v>25</v>
      </c>
      <c r="C33" s="28">
        <v>15000</v>
      </c>
      <c r="D33" s="29">
        <v>5000</v>
      </c>
      <c r="E33" s="14">
        <f t="shared" si="0"/>
        <v>4000</v>
      </c>
      <c r="F33" s="13">
        <f t="shared" si="1"/>
        <v>1800</v>
      </c>
      <c r="G33" s="26" t="s">
        <v>36</v>
      </c>
      <c r="H33" s="26">
        <v>1</v>
      </c>
      <c r="I33" s="12">
        <f t="shared" si="2"/>
        <v>25800</v>
      </c>
    </row>
    <row r="34" spans="1:15" s="6" customFormat="1" ht="31.5" x14ac:dyDescent="0.3">
      <c r="A34" s="11">
        <v>12</v>
      </c>
      <c r="B34" s="27" t="s">
        <v>38</v>
      </c>
      <c r="C34" s="28">
        <v>50000</v>
      </c>
      <c r="D34" s="29">
        <v>15000</v>
      </c>
      <c r="E34" s="14">
        <f t="shared" si="0"/>
        <v>13000</v>
      </c>
      <c r="F34" s="13">
        <f t="shared" si="1"/>
        <v>5850</v>
      </c>
      <c r="G34" s="26" t="s">
        <v>35</v>
      </c>
      <c r="H34" s="26">
        <v>1</v>
      </c>
      <c r="I34" s="12">
        <f t="shared" si="2"/>
        <v>83850</v>
      </c>
    </row>
    <row r="35" spans="1:15" s="6" customFormat="1" ht="18.75" x14ac:dyDescent="0.3">
      <c r="A35" s="26">
        <v>13</v>
      </c>
      <c r="B35" s="27" t="s">
        <v>26</v>
      </c>
      <c r="C35" s="28">
        <v>15000</v>
      </c>
      <c r="D35" s="29">
        <v>5000</v>
      </c>
      <c r="E35" s="14">
        <f t="shared" si="0"/>
        <v>4000</v>
      </c>
      <c r="F35" s="13">
        <f t="shared" si="1"/>
        <v>1800</v>
      </c>
      <c r="G35" s="26" t="s">
        <v>35</v>
      </c>
      <c r="H35" s="26">
        <v>1</v>
      </c>
      <c r="I35" s="12">
        <f t="shared" si="2"/>
        <v>25800</v>
      </c>
    </row>
    <row r="36" spans="1:15" s="44" customFormat="1" ht="18.75" x14ac:dyDescent="0.3">
      <c r="A36" s="38">
        <v>14</v>
      </c>
      <c r="B36" s="39" t="s">
        <v>27</v>
      </c>
      <c r="C36" s="40">
        <v>150000</v>
      </c>
      <c r="D36" s="40">
        <v>20000</v>
      </c>
      <c r="E36" s="41">
        <f t="shared" si="0"/>
        <v>34000</v>
      </c>
      <c r="F36" s="42">
        <f t="shared" si="1"/>
        <v>15300</v>
      </c>
      <c r="G36" s="43" t="s">
        <v>35</v>
      </c>
      <c r="H36" s="43">
        <v>1</v>
      </c>
      <c r="I36" s="41">
        <f t="shared" si="2"/>
        <v>219300</v>
      </c>
    </row>
    <row r="37" spans="1:15" s="24" customFormat="1" ht="25.5" customHeight="1" thickBot="1" x14ac:dyDescent="0.3">
      <c r="A37" s="36" t="s">
        <v>5</v>
      </c>
      <c r="B37" s="36"/>
      <c r="C37" s="36"/>
      <c r="D37" s="36"/>
      <c r="E37" s="36"/>
      <c r="F37" s="36"/>
      <c r="G37" s="36"/>
      <c r="H37" s="36"/>
      <c r="I37" s="23">
        <f>SUM(I18:I36)</f>
        <v>1945900.5</v>
      </c>
      <c r="K37" s="20"/>
      <c r="L37" s="25"/>
      <c r="M37" s="5"/>
      <c r="O37" s="7"/>
    </row>
    <row r="38" spans="1:15" ht="9.6" customHeight="1" thickTop="1" x14ac:dyDescent="0.25"/>
    <row r="39" spans="1:15" s="6" customFormat="1" ht="18.75" x14ac:dyDescent="0.3">
      <c r="A39" s="17" t="s">
        <v>6</v>
      </c>
      <c r="B39" s="18"/>
      <c r="C39" s="19"/>
      <c r="D39" s="19"/>
      <c r="E39" s="19"/>
      <c r="F39" s="20"/>
      <c r="G39" s="19"/>
      <c r="H39" s="19"/>
      <c r="I39" s="20"/>
    </row>
    <row r="40" spans="1:15" s="6" customFormat="1" ht="10.15" customHeight="1" x14ac:dyDescent="0.3">
      <c r="A40" s="17"/>
      <c r="B40" s="17"/>
      <c r="C40" s="19"/>
      <c r="D40" s="19"/>
      <c r="E40" s="19"/>
      <c r="F40" s="20"/>
      <c r="G40" s="19"/>
      <c r="H40" s="19"/>
      <c r="I40" s="20"/>
      <c r="K40" s="16"/>
    </row>
    <row r="41" spans="1:15" s="6" customFormat="1" ht="18.75" x14ac:dyDescent="0.3">
      <c r="A41" s="21" t="s">
        <v>8</v>
      </c>
      <c r="B41" s="22"/>
      <c r="C41" s="19"/>
      <c r="D41" s="19"/>
      <c r="E41" s="19"/>
      <c r="F41" s="20"/>
      <c r="G41" s="19"/>
      <c r="H41" s="19"/>
      <c r="I41" s="20"/>
      <c r="K41" s="16"/>
    </row>
    <row r="42" spans="1:15" x14ac:dyDescent="0.25">
      <c r="K42" s="1"/>
    </row>
    <row r="43" spans="1:15" x14ac:dyDescent="0.25">
      <c r="K43" s="1"/>
    </row>
    <row r="44" spans="1:15" x14ac:dyDescent="0.25">
      <c r="K44" s="8"/>
    </row>
  </sheetData>
  <mergeCells count="5">
    <mergeCell ref="A9:B9"/>
    <mergeCell ref="A12:I12"/>
    <mergeCell ref="A15:I15"/>
    <mergeCell ref="A37:H37"/>
    <mergeCell ref="A13:I13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2023-07-17T10:14:35Z</dcterms:modified>
</cp:coreProperties>
</file>