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1302B4FD-3C49-4513-AA5E-9C7660216EB4}" xr6:coauthVersionLast="3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Justification (2)" sheetId="3" r:id="rId2"/>
    <sheet name="Justification" sheetId="2" r:id="rId3"/>
  </sheets>
  <definedNames>
    <definedName name="_xlnm.Print_Area" localSheetId="0">Sheet1!$A$1:$I$39</definedName>
  </definedNames>
  <calcPr calcId="191029" iterate="1"/>
</workbook>
</file>

<file path=xl/calcChain.xml><?xml version="1.0" encoding="utf-8"?>
<calcChain xmlns="http://schemas.openxmlformats.org/spreadsheetml/2006/main">
  <c r="I25" i="1" l="1"/>
  <c r="E24" i="1" l="1"/>
  <c r="F24" i="1" s="1"/>
  <c r="I24" i="1" s="1"/>
  <c r="E23" i="1" l="1"/>
  <c r="F23" i="1" s="1"/>
  <c r="I23" i="1" s="1"/>
  <c r="K23" i="1"/>
  <c r="K20" i="1"/>
  <c r="K21" i="1"/>
  <c r="K22" i="1"/>
  <c r="K19" i="1"/>
  <c r="E19" i="1"/>
  <c r="E20" i="1"/>
  <c r="F20" i="1" s="1"/>
  <c r="I20" i="1" s="1"/>
  <c r="E21" i="1"/>
  <c r="F21" i="1" s="1"/>
  <c r="I21" i="1" s="1"/>
  <c r="E22" i="1"/>
  <c r="F22" i="1" l="1"/>
  <c r="I22" i="1" s="1"/>
  <c r="F19" i="1" l="1"/>
  <c r="I19" i="1" s="1"/>
</calcChain>
</file>

<file path=xl/sharedStrings.xml><?xml version="1.0" encoding="utf-8"?>
<sst xmlns="http://schemas.openxmlformats.org/spreadsheetml/2006/main" count="84" uniqueCount="57">
  <si>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</si>
  <si>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</si>
  <si>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</si>
  <si>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</si>
  <si>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</si>
  <si>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</si>
  <si>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</si>
  <si>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Bilal Habib</t>
  </si>
  <si>
    <t>M/S IK Associates</t>
  </si>
  <si>
    <t>Material Rate</t>
  </si>
  <si>
    <t>Labour Rate</t>
  </si>
  <si>
    <t>Total Rate</t>
  </si>
  <si>
    <t>Note: Supplier's quotation attached</t>
  </si>
  <si>
    <t>Over Head profit 28%</t>
  </si>
  <si>
    <t>Project: Khaadi Kanteen F-6, Islamabad</t>
  </si>
  <si>
    <t>No</t>
  </si>
  <si>
    <t>Attn: Salman Mughal</t>
  </si>
  <si>
    <t>Variation # 3</t>
  </si>
  <si>
    <t>Supply &amp; installation of Exhaust Fans</t>
  </si>
  <si>
    <r>
      <t xml:space="preserve">Supply and installation of Centrifugal Fan with G4 Filter.
</t>
    </r>
    <r>
      <rPr>
        <b/>
        <sz val="12"/>
        <rFont val="Calibri"/>
        <family val="2"/>
        <scheme val="minor"/>
      </rPr>
      <t>Make: SISTEVEN
Model: CADT-18/18-3 IE3</t>
    </r>
  </si>
  <si>
    <r>
      <t xml:space="preserve">Supply and installation of Centrifugal Fan with G4 Filter.
</t>
    </r>
    <r>
      <rPr>
        <b/>
        <sz val="12"/>
        <rFont val="Calibri"/>
        <family val="2"/>
        <scheme val="minor"/>
      </rPr>
      <t>Make: SISTEVEN
Model: CADT-15/15-1.5 IE3</t>
    </r>
  </si>
  <si>
    <r>
      <t xml:space="preserve">Supply and installation of   Centrifugal Kitchen Fan with Motor Canopy
</t>
    </r>
    <r>
      <rPr>
        <b/>
        <sz val="12"/>
        <rFont val="Calibri"/>
        <family val="2"/>
        <scheme val="minor"/>
      </rPr>
      <t>Make: SISTEVEN
Model: STC-350-4T-4 IE3</t>
    </r>
  </si>
  <si>
    <r>
      <t xml:space="preserve">Supply and installation of centrifugal Kitchen Fan with  Motor Canopy
</t>
    </r>
    <r>
      <rPr>
        <b/>
        <sz val="12"/>
        <rFont val="Calibri"/>
        <family val="2"/>
        <scheme val="minor"/>
      </rPr>
      <t>Make: SISTEVEN
Model: STC-300-4T-3 IE3</t>
    </r>
  </si>
  <si>
    <t>Supply and installation of hangers and supports.</t>
  </si>
  <si>
    <t>Transportation cost.</t>
  </si>
  <si>
    <t>Job</t>
  </si>
  <si>
    <t>BOQ Item #</t>
  </si>
  <si>
    <t>CFM</t>
  </si>
  <si>
    <t xml:space="preserve">Brand </t>
  </si>
  <si>
    <t>SASA</t>
  </si>
  <si>
    <t>BILL OF QUANTITY</t>
  </si>
  <si>
    <t xml:space="preserve">EAF-01 </t>
  </si>
  <si>
    <t>EAF-02</t>
  </si>
  <si>
    <t xml:space="preserve">FAF-01 </t>
  </si>
  <si>
    <t>FAF-02</t>
  </si>
  <si>
    <t>EXHAUST FANS SCOPE</t>
  </si>
  <si>
    <t>SISTEVEN</t>
  </si>
  <si>
    <t>VARIATION</t>
  </si>
  <si>
    <t>KITCHEN HOOD</t>
  </si>
  <si>
    <t>Size</t>
  </si>
  <si>
    <t>EH-01 Wall Mounted Canopy Type</t>
  </si>
  <si>
    <t>10' 6" x 4' 1"</t>
  </si>
  <si>
    <t>EH-02 Back Shelf Low Proximity Type</t>
  </si>
  <si>
    <t>22' 0" x 2' 4"</t>
  </si>
  <si>
    <t xml:space="preserve"> Moon Steel Fabricators</t>
  </si>
  <si>
    <t xml:space="preserve">11'6"x 4'x 1'6" </t>
  </si>
  <si>
    <t xml:space="preserve"> 27'x 3'6"x 2'4" </t>
  </si>
  <si>
    <t xml:space="preserve">Exhuast Fan </t>
  </si>
  <si>
    <t>Kitchen Hood</t>
  </si>
  <si>
    <t>Split AC</t>
  </si>
  <si>
    <t>Air Curtains</t>
  </si>
  <si>
    <t>Remarks</t>
  </si>
  <si>
    <t>PES Remarks</t>
  </si>
  <si>
    <t>Accepted</t>
  </si>
  <si>
    <t>Part of BOQ</t>
  </si>
  <si>
    <t xml:space="preserve">KANTEEN VOS - Acknowledgement </t>
  </si>
  <si>
    <t>Conditionally accepted, Split AC scope accepted, whereas Copper pipe, insulation, wire etc will be claimed as per BOQ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</si>
</sst>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165" fontId="7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165" fontId="8" fillId="0" borderId="2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64" fontId="0" fillId="0" borderId="0" xfId="1" applyFont="1"/>
    <xf numFmtId="165" fontId="7" fillId="0" borderId="3" xfId="1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3" fontId="0" fillId="0" borderId="0" xfId="0" applyNumberFormat="1"/>
    <xf numFmtId="165" fontId="7" fillId="0" borderId="3" xfId="1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5" fontId="0" fillId="0" borderId="0" xfId="0" applyNumberFormat="1"/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right" vertical="center"/>
    </xf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1781175</xdr:colOff>
      <xdr:row>0</xdr:row>
      <xdr:rowOff>0</xdr:rowOff>
    </xdr:from>
    <xdr:to>
      <xdr:col>5</xdr:col>
      <xdr:colOff>248285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35</xdr:row>
      <xdr:rowOff>45720</xdr:rowOff>
    </xdr:from>
    <xdr:to>
      <xdr:col>1</xdr:col>
      <xdr:colOff>561975</xdr:colOff>
      <xdr:row>38</xdr:row>
      <xdr:rowOff>111149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808845"/>
          <a:ext cx="790575" cy="636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514350</xdr:colOff>
      <xdr:row>9</xdr:row>
      <xdr:rowOff>95250</xdr:rowOff>
    </xdr:from>
    <xdr:to>
      <xdr:col>26</xdr:col>
      <xdr:colOff>439473</xdr:colOff>
      <xdr:row>38</xdr:row>
      <xdr:rowOff>1177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85DB0C-9EFC-400B-8173-C2304BC29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10600" y="1638300"/>
          <a:ext cx="9478698" cy="84308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1035456</xdr:colOff>
      <xdr:row>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5535A9-C558-43F1-B3DF-3C62E09B0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578381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1035456</xdr:colOff>
      <xdr:row>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1DEA81-5EAA-4156-9C7D-78EA988C3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578381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38"/>
  <sheetViews>
    <sheetView topLeftCell="A22" zoomScaleNormal="100" workbookViewId="0">
      <selection activeCell="I25" sqref="I25"/>
    </sheetView>
  </sheetViews>
  <sheetFormatPr defaultRowHeight="15" x14ac:dyDescent="0.25"/>
  <cols>
    <col min="1" max="1" width="4.28515625" style="2" customWidth="1"/>
    <col min="2" max="2" width="28" customWidth="1"/>
    <col min="3" max="3" width="10.42578125" style="2" bestFit="1" customWidth="1"/>
    <col min="4" max="4" width="9" style="2" bestFit="1" customWidth="1"/>
    <col min="5" max="5" width="12.5703125" style="2" customWidth="1"/>
    <col min="6" max="6" width="10.42578125" style="2" customWidth="1"/>
    <col min="7" max="7" width="5.140625" style="2" bestFit="1" customWidth="1"/>
    <col min="8" max="8" width="6.5703125" style="2" customWidth="1"/>
    <col min="9" max="9" width="14.28515625" style="3" customWidth="1"/>
    <col min="11" max="11" width="11.5703125" bestFit="1" customWidth="1"/>
    <col min="12" max="12" width="15.28515625" customWidth="1"/>
  </cols>
  <sheetData>
    <row r="7" spans="1:9" ht="10.9" customHeight="1" x14ac:dyDescent="0.25"/>
    <row r="8" spans="1:9" ht="10.9" customHeight="1" x14ac:dyDescent="0.25"/>
    <row r="9" spans="1:9" ht="10.9" customHeight="1" x14ac:dyDescent="0.25"/>
    <row r="10" spans="1:9" ht="22.9" customHeight="1" x14ac:dyDescent="0.35">
      <c r="A10" s="45" t="s">
        <v>8</v>
      </c>
      <c r="B10" s="45"/>
      <c r="I10" s="8">
        <v>45735</v>
      </c>
    </row>
    <row r="11" spans="1:9" ht="10.5" customHeight="1" x14ac:dyDescent="0.35">
      <c r="A11" s="26"/>
      <c r="B11" s="27"/>
    </row>
    <row r="12" spans="1:9" ht="21" x14ac:dyDescent="0.35">
      <c r="A12" s="25" t="s">
        <v>14</v>
      </c>
      <c r="B12" s="25"/>
    </row>
    <row r="13" spans="1:9" ht="7.5" customHeight="1" x14ac:dyDescent="0.25">
      <c r="A13" s="5"/>
      <c r="B13" s="5"/>
    </row>
    <row r="14" spans="1:9" ht="18.75" x14ac:dyDescent="0.3">
      <c r="A14" s="46" t="s">
        <v>16</v>
      </c>
      <c r="B14" s="46"/>
      <c r="C14" s="46"/>
      <c r="D14" s="46"/>
      <c r="E14" s="46"/>
      <c r="F14" s="46"/>
      <c r="G14" s="46"/>
      <c r="H14" s="46"/>
      <c r="I14" s="46"/>
    </row>
    <row r="15" spans="1:9" ht="11.25" hidden="1" customHeight="1" x14ac:dyDescent="0.35">
      <c r="A15" s="15"/>
      <c r="B15" s="15"/>
      <c r="C15" s="15"/>
      <c r="D15" s="15"/>
      <c r="E15" s="15"/>
      <c r="F15" s="15"/>
      <c r="G15" s="15"/>
      <c r="H15" s="15"/>
      <c r="I15" s="15"/>
    </row>
    <row r="16" spans="1:9" ht="18.75" x14ac:dyDescent="0.3">
      <c r="A16" s="46" t="s">
        <v>17</v>
      </c>
      <c r="B16" s="46"/>
      <c r="C16" s="46"/>
      <c r="D16" s="46"/>
      <c r="E16" s="46"/>
      <c r="F16" s="46"/>
      <c r="G16" s="46"/>
      <c r="H16" s="46"/>
      <c r="I16" s="46"/>
    </row>
    <row r="17" spans="1:12" ht="29.25" customHeight="1" x14ac:dyDescent="0.25">
      <c r="A17" s="47" t="s">
        <v>18</v>
      </c>
      <c r="B17" s="47"/>
      <c r="C17" s="47"/>
      <c r="D17" s="47"/>
      <c r="E17" s="47"/>
      <c r="F17" s="47"/>
      <c r="G17" s="47"/>
      <c r="H17" s="47"/>
      <c r="I17" s="47"/>
    </row>
    <row r="18" spans="1:12" ht="40.5" customHeight="1" x14ac:dyDescent="0.25">
      <c r="A18" s="9" t="s">
        <v>0</v>
      </c>
      <c r="B18" s="9" t="s">
        <v>1</v>
      </c>
      <c r="C18" s="10" t="s">
        <v>9</v>
      </c>
      <c r="D18" s="10" t="s">
        <v>10</v>
      </c>
      <c r="E18" s="10" t="s">
        <v>13</v>
      </c>
      <c r="F18" s="10" t="s">
        <v>11</v>
      </c>
      <c r="G18" s="9" t="s">
        <v>2</v>
      </c>
      <c r="H18" s="9" t="s">
        <v>3</v>
      </c>
      <c r="I18" s="11" t="s">
        <v>4</v>
      </c>
    </row>
    <row r="19" spans="1:12" ht="78.75" x14ac:dyDescent="0.25">
      <c r="A19" s="33">
        <v>1</v>
      </c>
      <c r="B19" s="30" t="s">
        <v>22</v>
      </c>
      <c r="C19" s="32">
        <v>395064</v>
      </c>
      <c r="D19" s="32">
        <v>25000</v>
      </c>
      <c r="E19" s="14">
        <f>SUM(C19+D19)*28%</f>
        <v>117617.92000000001</v>
      </c>
      <c r="F19" s="14">
        <f t="shared" ref="F19:F20" si="0">E19+D19+C19</f>
        <v>537681.92000000004</v>
      </c>
      <c r="G19" s="12" t="s">
        <v>15</v>
      </c>
      <c r="H19" s="12">
        <v>1</v>
      </c>
      <c r="I19" s="13">
        <f t="shared" ref="I19:I23" si="1">H19*F19</f>
        <v>537681.92000000004</v>
      </c>
      <c r="K19" s="34">
        <f>C19*1.18</f>
        <v>466175.51999999996</v>
      </c>
      <c r="L19" s="31"/>
    </row>
    <row r="20" spans="1:12" ht="78.75" x14ac:dyDescent="0.25">
      <c r="A20" s="33">
        <v>2</v>
      </c>
      <c r="B20" s="30" t="s">
        <v>21</v>
      </c>
      <c r="C20" s="32">
        <v>661073.76</v>
      </c>
      <c r="D20" s="32">
        <v>35000</v>
      </c>
      <c r="E20" s="14">
        <f t="shared" ref="E20" si="2">SUM(C20+D20)*28%</f>
        <v>194900.65280000001</v>
      </c>
      <c r="F20" s="14">
        <f t="shared" si="0"/>
        <v>890974.41280000005</v>
      </c>
      <c r="G20" s="12" t="s">
        <v>15</v>
      </c>
      <c r="H20" s="12">
        <v>1</v>
      </c>
      <c r="I20" s="13">
        <f t="shared" si="1"/>
        <v>890974.41280000005</v>
      </c>
      <c r="K20" s="34">
        <f t="shared" ref="K20:K23" si="3">C20*1.18</f>
        <v>780067.0368</v>
      </c>
      <c r="L20" s="31"/>
    </row>
    <row r="21" spans="1:12" ht="78.75" x14ac:dyDescent="0.25">
      <c r="A21" s="33">
        <v>3</v>
      </c>
      <c r="B21" s="30" t="s">
        <v>20</v>
      </c>
      <c r="C21" s="32">
        <v>508315.68</v>
      </c>
      <c r="D21" s="32">
        <v>25000</v>
      </c>
      <c r="E21" s="14">
        <f t="shared" ref="E21" si="4">SUM(C21+D21)*28%</f>
        <v>149328.3904</v>
      </c>
      <c r="F21" s="14">
        <f t="shared" ref="F21" si="5">E21+D21+C21</f>
        <v>682644.07039999997</v>
      </c>
      <c r="G21" s="12" t="s">
        <v>15</v>
      </c>
      <c r="H21" s="12">
        <v>1</v>
      </c>
      <c r="I21" s="13">
        <f t="shared" ref="I21" si="6">H21*F21</f>
        <v>682644.07039999997</v>
      </c>
      <c r="K21" s="34">
        <f t="shared" si="3"/>
        <v>599812.5024</v>
      </c>
      <c r="L21" s="31"/>
    </row>
    <row r="22" spans="1:12" ht="78.75" x14ac:dyDescent="0.25">
      <c r="A22" s="33">
        <v>4</v>
      </c>
      <c r="B22" s="30" t="s">
        <v>19</v>
      </c>
      <c r="C22" s="32">
        <v>704091.84</v>
      </c>
      <c r="D22" s="32">
        <v>40000</v>
      </c>
      <c r="E22" s="14">
        <f t="shared" ref="E22:E23" si="7">SUM(C22+D22)*28%</f>
        <v>208345.71520000001</v>
      </c>
      <c r="F22" s="14">
        <f t="shared" ref="F22:F23" si="8">E22+D22+C22</f>
        <v>952437.55519999994</v>
      </c>
      <c r="G22" s="12" t="s">
        <v>15</v>
      </c>
      <c r="H22" s="12">
        <v>1</v>
      </c>
      <c r="I22" s="13">
        <f t="shared" si="1"/>
        <v>952437.55519999994</v>
      </c>
      <c r="K22" s="34">
        <f t="shared" si="3"/>
        <v>830828.37119999994</v>
      </c>
      <c r="L22" s="31"/>
    </row>
    <row r="23" spans="1:12" ht="31.5" x14ac:dyDescent="0.25">
      <c r="A23" s="33">
        <v>5</v>
      </c>
      <c r="B23" s="30" t="s">
        <v>23</v>
      </c>
      <c r="C23" s="32">
        <v>100000</v>
      </c>
      <c r="D23" s="32">
        <v>15000</v>
      </c>
      <c r="E23" s="35">
        <f t="shared" si="7"/>
        <v>32200.000000000004</v>
      </c>
      <c r="F23" s="35">
        <f t="shared" si="8"/>
        <v>147200</v>
      </c>
      <c r="G23" s="12" t="s">
        <v>15</v>
      </c>
      <c r="H23" s="12">
        <v>1</v>
      </c>
      <c r="I23" s="13">
        <f t="shared" si="1"/>
        <v>147200</v>
      </c>
      <c r="K23" s="34">
        <f t="shared" si="3"/>
        <v>118000</v>
      </c>
      <c r="L23" s="31"/>
    </row>
    <row r="24" spans="1:12" ht="15.75" x14ac:dyDescent="0.25">
      <c r="A24" s="33">
        <v>6</v>
      </c>
      <c r="B24" s="30" t="s">
        <v>24</v>
      </c>
      <c r="C24" s="32"/>
      <c r="D24" s="32">
        <v>75000</v>
      </c>
      <c r="E24" s="35">
        <f t="shared" ref="E24" si="9">SUM(C24+D24)*28%</f>
        <v>21000.000000000004</v>
      </c>
      <c r="F24" s="35">
        <f t="shared" ref="F24" si="10">E24+D24+C24</f>
        <v>96000</v>
      </c>
      <c r="G24" s="12" t="s">
        <v>25</v>
      </c>
      <c r="H24" s="12">
        <v>1</v>
      </c>
      <c r="I24" s="13">
        <f t="shared" ref="I24" si="11">H24*F24</f>
        <v>96000</v>
      </c>
      <c r="K24" s="34"/>
      <c r="L24" s="31"/>
    </row>
    <row r="25" spans="1:12" s="24" customFormat="1" ht="19.5" thickBot="1" x14ac:dyDescent="0.3">
      <c r="A25" s="48" t="s">
        <v>5</v>
      </c>
      <c r="B25" s="48"/>
      <c r="C25" s="48"/>
      <c r="D25" s="48"/>
      <c r="E25" s="48"/>
      <c r="F25" s="48"/>
      <c r="G25" s="48"/>
      <c r="H25" s="48"/>
      <c r="I25" s="29">
        <f>SUM(I19:I24)</f>
        <v>3306937.9583999999</v>
      </c>
      <c r="K25" s="20"/>
    </row>
    <row r="26" spans="1:12" ht="6.75" customHeight="1" thickTop="1" x14ac:dyDescent="0.25"/>
    <row r="27" spans="1:12" ht="7.5" hidden="1" customHeight="1" thickTop="1" x14ac:dyDescent="0.25"/>
    <row r="28" spans="1:12" ht="6" hidden="1" customHeight="1" x14ac:dyDescent="0.25">
      <c r="A28" s="23"/>
      <c r="B28" s="4"/>
    </row>
    <row r="29" spans="1:12" ht="6" hidden="1" customHeight="1" x14ac:dyDescent="0.25">
      <c r="A29" s="23"/>
      <c r="B29" s="4"/>
    </row>
    <row r="30" spans="1:12" ht="18.75" x14ac:dyDescent="0.25">
      <c r="A30" s="28" t="s">
        <v>12</v>
      </c>
      <c r="B30" s="4"/>
    </row>
    <row r="31" spans="1:12" ht="3" customHeight="1" x14ac:dyDescent="0.25">
      <c r="A31" s="23"/>
      <c r="B31" s="4"/>
    </row>
    <row r="32" spans="1:12" ht="4.5" hidden="1" customHeight="1" x14ac:dyDescent="0.25">
      <c r="A32" s="23"/>
      <c r="B32" s="4"/>
    </row>
    <row r="33" spans="1:11" s="6" customFormat="1" ht="18.75" x14ac:dyDescent="0.3">
      <c r="A33" s="17" t="s">
        <v>6</v>
      </c>
      <c r="B33" s="18"/>
      <c r="C33" s="19"/>
      <c r="D33" s="19"/>
      <c r="E33" s="19"/>
      <c r="F33" s="19"/>
      <c r="G33" s="19"/>
      <c r="H33" s="19"/>
      <c r="I33" s="20"/>
    </row>
    <row r="34" spans="1:11" s="6" customFormat="1" ht="10.15" customHeight="1" x14ac:dyDescent="0.3">
      <c r="A34" s="17"/>
      <c r="B34" s="17"/>
      <c r="C34" s="19"/>
      <c r="D34" s="19"/>
      <c r="E34" s="19"/>
      <c r="F34" s="19"/>
      <c r="G34" s="19"/>
      <c r="H34" s="19"/>
      <c r="I34" s="20"/>
      <c r="K34" s="16"/>
    </row>
    <row r="35" spans="1:11" s="6" customFormat="1" ht="18.75" x14ac:dyDescent="0.3">
      <c r="A35" s="21" t="s">
        <v>7</v>
      </c>
      <c r="B35" s="22"/>
      <c r="C35" s="19"/>
      <c r="D35" s="19"/>
      <c r="E35" s="19"/>
      <c r="F35" s="19"/>
      <c r="G35" s="19"/>
      <c r="H35" s="19"/>
      <c r="I35" s="20"/>
      <c r="K35" s="16"/>
    </row>
    <row r="36" spans="1:11" x14ac:dyDescent="0.25">
      <c r="K36" s="1"/>
    </row>
    <row r="37" spans="1:11" x14ac:dyDescent="0.25">
      <c r="K37" s="1"/>
    </row>
    <row r="38" spans="1:11" x14ac:dyDescent="0.25">
      <c r="K38" s="7"/>
    </row>
  </sheetData>
  <mergeCells count="5">
    <mergeCell ref="A10:B10"/>
    <mergeCell ref="A14:I14"/>
    <mergeCell ref="A17:I17"/>
    <mergeCell ref="A25:H25"/>
    <mergeCell ref="A16:I16"/>
  </mergeCells>
  <printOptions horizontalCentered="1"/>
  <pageMargins left="0" right="0" top="0" bottom="0.75" header="0.3" footer="0.3"/>
  <pageSetup paperSize="9" scale="9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7DF8-27E2-494D-A577-DD407DD0972B}">
  <dimension ref="A6:G24"/>
  <sheetViews>
    <sheetView workbookViewId="0">
      <selection activeCell="G6" sqref="G6"/>
    </sheetView>
  </sheetViews>
  <sheetFormatPr defaultRowHeight="15" x14ac:dyDescent="0.25"/>
  <cols>
    <col min="1" max="1" width="8.7109375" customWidth="1"/>
    <col min="2" max="2" width="21.140625" customWidth="1"/>
    <col min="3" max="3" width="13.85546875" customWidth="1"/>
    <col min="4" max="4" width="13" customWidth="1"/>
    <col min="5" max="5" width="1.140625" customWidth="1"/>
    <col min="6" max="6" width="15.85546875" customWidth="1"/>
    <col min="7" max="7" width="15.140625" customWidth="1"/>
  </cols>
  <sheetData>
    <row r="6" spans="1:7" x14ac:dyDescent="0.25">
      <c r="G6" s="44">
        <v>45736</v>
      </c>
    </row>
    <row r="9" spans="1:7" ht="23.25" x14ac:dyDescent="0.35">
      <c r="A9" s="51" t="s">
        <v>35</v>
      </c>
      <c r="B9" s="51"/>
      <c r="C9" s="51"/>
      <c r="D9" s="51"/>
      <c r="E9" s="51"/>
      <c r="F9" s="51"/>
      <c r="G9" s="51"/>
    </row>
    <row r="11" spans="1:7" ht="23.25" x14ac:dyDescent="0.35">
      <c r="A11" s="49" t="s">
        <v>30</v>
      </c>
      <c r="B11" s="49"/>
      <c r="C11" s="49"/>
      <c r="D11" s="49"/>
      <c r="E11" s="41"/>
      <c r="F11" s="50" t="s">
        <v>37</v>
      </c>
      <c r="G11" s="50"/>
    </row>
    <row r="12" spans="1:7" s="37" customFormat="1" ht="39" customHeight="1" x14ac:dyDescent="0.25">
      <c r="A12" s="40" t="s">
        <v>26</v>
      </c>
      <c r="B12" s="38" t="s">
        <v>1</v>
      </c>
      <c r="C12" s="38" t="s">
        <v>27</v>
      </c>
      <c r="D12" s="38" t="s">
        <v>28</v>
      </c>
      <c r="E12" s="42"/>
      <c r="F12" s="38" t="s">
        <v>27</v>
      </c>
      <c r="G12" s="38" t="s">
        <v>28</v>
      </c>
    </row>
    <row r="13" spans="1:7" s="37" customFormat="1" ht="31.5" customHeight="1" x14ac:dyDescent="0.25">
      <c r="A13" s="36">
        <v>10</v>
      </c>
      <c r="B13" s="36" t="s">
        <v>31</v>
      </c>
      <c r="C13" s="36">
        <v>3900</v>
      </c>
      <c r="D13" s="36" t="s">
        <v>29</v>
      </c>
      <c r="E13" s="43"/>
      <c r="F13" s="36">
        <v>4200</v>
      </c>
      <c r="G13" s="36" t="s">
        <v>36</v>
      </c>
    </row>
    <row r="14" spans="1:7" s="37" customFormat="1" ht="31.5" customHeight="1" x14ac:dyDescent="0.25">
      <c r="A14" s="36">
        <v>10</v>
      </c>
      <c r="B14" s="36" t="s">
        <v>32</v>
      </c>
      <c r="C14" s="36">
        <v>5500</v>
      </c>
      <c r="D14" s="36" t="s">
        <v>29</v>
      </c>
      <c r="E14" s="43"/>
      <c r="F14" s="36">
        <v>6750</v>
      </c>
      <c r="G14" s="36" t="s">
        <v>36</v>
      </c>
    </row>
    <row r="15" spans="1:7" s="37" customFormat="1" ht="31.5" customHeight="1" x14ac:dyDescent="0.25">
      <c r="A15" s="36">
        <v>10</v>
      </c>
      <c r="B15" s="36" t="s">
        <v>33</v>
      </c>
      <c r="C15" s="36">
        <v>3500</v>
      </c>
      <c r="D15" s="36" t="s">
        <v>29</v>
      </c>
      <c r="E15" s="43"/>
      <c r="F15" s="36">
        <v>3450</v>
      </c>
      <c r="G15" s="36" t="s">
        <v>36</v>
      </c>
    </row>
    <row r="16" spans="1:7" s="37" customFormat="1" ht="31.5" customHeight="1" x14ac:dyDescent="0.25">
      <c r="A16" s="36">
        <v>10</v>
      </c>
      <c r="B16" s="36" t="s">
        <v>34</v>
      </c>
      <c r="C16" s="36">
        <v>4950</v>
      </c>
      <c r="D16" s="36" t="s">
        <v>29</v>
      </c>
      <c r="E16" s="43"/>
      <c r="F16" s="36">
        <v>5760</v>
      </c>
      <c r="G16" s="36" t="s">
        <v>36</v>
      </c>
    </row>
    <row r="19" spans="1:7" ht="23.25" x14ac:dyDescent="0.35">
      <c r="A19" s="51" t="s">
        <v>38</v>
      </c>
      <c r="B19" s="51"/>
      <c r="C19" s="51"/>
      <c r="D19" s="51"/>
      <c r="E19" s="51"/>
      <c r="F19" s="51"/>
      <c r="G19" s="51"/>
    </row>
    <row r="21" spans="1:7" ht="23.25" x14ac:dyDescent="0.35">
      <c r="A21" s="49" t="s">
        <v>30</v>
      </c>
      <c r="B21" s="49"/>
      <c r="C21" s="49"/>
      <c r="D21" s="49"/>
      <c r="E21" s="41"/>
      <c r="F21" s="50" t="s">
        <v>37</v>
      </c>
      <c r="G21" s="50"/>
    </row>
    <row r="22" spans="1:7" s="37" customFormat="1" ht="31.5" customHeight="1" x14ac:dyDescent="0.25">
      <c r="A22" s="40" t="s">
        <v>26</v>
      </c>
      <c r="B22" s="38" t="s">
        <v>1</v>
      </c>
      <c r="C22" s="38" t="s">
        <v>39</v>
      </c>
      <c r="D22" s="38" t="s">
        <v>28</v>
      </c>
      <c r="E22" s="42"/>
      <c r="F22" s="38" t="s">
        <v>39</v>
      </c>
      <c r="G22" s="38" t="s">
        <v>28</v>
      </c>
    </row>
    <row r="23" spans="1:7" s="37" customFormat="1" ht="53.25" customHeight="1" x14ac:dyDescent="0.25">
      <c r="A23" s="36">
        <v>11</v>
      </c>
      <c r="B23" s="39" t="s">
        <v>40</v>
      </c>
      <c r="C23" s="36" t="s">
        <v>41</v>
      </c>
      <c r="D23" s="39" t="s">
        <v>44</v>
      </c>
      <c r="E23" s="43"/>
      <c r="F23" s="36" t="s">
        <v>45</v>
      </c>
      <c r="G23" s="39" t="s">
        <v>44</v>
      </c>
    </row>
    <row r="24" spans="1:7" s="37" customFormat="1" ht="57" customHeight="1" x14ac:dyDescent="0.25">
      <c r="A24" s="36">
        <v>11</v>
      </c>
      <c r="B24" s="39" t="s">
        <v>42</v>
      </c>
      <c r="C24" s="36" t="s">
        <v>43</v>
      </c>
      <c r="D24" s="39" t="s">
        <v>44</v>
      </c>
      <c r="E24" s="43"/>
      <c r="F24" s="36" t="s">
        <v>46</v>
      </c>
      <c r="G24" s="39" t="s">
        <v>44</v>
      </c>
    </row>
  </sheetData>
  <mergeCells count="6">
    <mergeCell ref="A9:G9"/>
    <mergeCell ref="A11:D11"/>
    <mergeCell ref="F11:G11"/>
    <mergeCell ref="A19:G19"/>
    <mergeCell ref="A21:D21"/>
    <mergeCell ref="F21:G21"/>
  </mergeCells>
  <pageMargins left="0.70866141732283472" right="0.70866141732283472" top="0" bottom="0.74803149606299213" header="0.31496062992125984" footer="0.31496062992125984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D25E-9531-4BCE-BB82-63E9CA75E71A}">
  <dimension ref="A6:D15"/>
  <sheetViews>
    <sheetView tabSelected="1" workbookViewId="0">
      <selection activeCell="P14" sqref="P14"/>
    </sheetView>
  </sheetViews>
  <sheetFormatPr defaultRowHeight="15" x14ac:dyDescent="0.25"/>
  <cols>
    <col min="1" max="1" width="8.7109375" customWidth="1"/>
    <col min="2" max="2" width="32.5703125" customWidth="1"/>
    <col min="3" max="3" width="15.85546875" customWidth="1"/>
    <col min="4" max="4" width="18.7109375" customWidth="1"/>
  </cols>
  <sheetData>
    <row r="6" spans="1:4" x14ac:dyDescent="0.25">
      <c r="D6" s="44">
        <v>45743</v>
      </c>
    </row>
    <row r="9" spans="1:4" ht="23.25" x14ac:dyDescent="0.35">
      <c r="A9" s="51" t="s">
        <v>55</v>
      </c>
      <c r="B9" s="51"/>
      <c r="C9" s="51"/>
      <c r="D9" s="51"/>
    </row>
    <row r="11" spans="1:4" s="37" customFormat="1" ht="39" customHeight="1" x14ac:dyDescent="0.25">
      <c r="A11" s="40" t="s">
        <v>26</v>
      </c>
      <c r="B11" s="38" t="s">
        <v>1</v>
      </c>
      <c r="C11" s="38" t="s">
        <v>51</v>
      </c>
      <c r="D11" s="38" t="s">
        <v>52</v>
      </c>
    </row>
    <row r="12" spans="1:4" s="37" customFormat="1" ht="31.5" customHeight="1" x14ac:dyDescent="0.25">
      <c r="A12" s="36">
        <v>1</v>
      </c>
      <c r="B12" s="36" t="s">
        <v>48</v>
      </c>
      <c r="C12" s="36"/>
      <c r="D12" s="36" t="s">
        <v>53</v>
      </c>
    </row>
    <row r="13" spans="1:4" s="37" customFormat="1" ht="25.5" customHeight="1" x14ac:dyDescent="0.25">
      <c r="A13" s="36">
        <v>2</v>
      </c>
      <c r="B13" s="36" t="s">
        <v>47</v>
      </c>
      <c r="C13" s="36"/>
      <c r="D13" s="36" t="s">
        <v>53</v>
      </c>
    </row>
    <row r="14" spans="1:4" s="37" customFormat="1" ht="134.25" customHeight="1" x14ac:dyDescent="0.25">
      <c r="A14" s="36">
        <v>3</v>
      </c>
      <c r="B14" s="36" t="s">
        <v>49</v>
      </c>
      <c r="C14" s="36"/>
      <c r="D14" s="39" t="s">
        <v>56</v>
      </c>
    </row>
    <row r="15" spans="1:4" s="37" customFormat="1" ht="31.5" customHeight="1" x14ac:dyDescent="0.25">
      <c r="A15" s="36">
        <v>4</v>
      </c>
      <c r="B15" s="36" t="s">
        <v>50</v>
      </c>
      <c r="C15" s="36" t="s">
        <v>54</v>
      </c>
      <c r="D15" s="36" t="s">
        <v>53</v>
      </c>
    </row>
  </sheetData>
  <mergeCells count="1">
    <mergeCell ref="A9:D9"/>
  </mergeCells>
  <pageMargins left="0.70866141732283472" right="0.70866141732283472" top="0" bottom="0.74803149606299213" header="0.31496062992125984" footer="0.31496062992125984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Justification (2)</vt:lpstr>
      <vt:lpstr>Justification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2025-03-27T08:59:22Z</dcterms:modified>
</cp:coreProperties>
</file>