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updateLinks="never" defaultThemeVersion="124226"/>
  <xr:revisionPtr revIDLastSave="0" documentId="13_ncr:1_{582D6B1B-CEB4-4908-ADD4-F46165762F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/>
</workbook>
</file>

<file path=xl/calcChain.xml><?xml version="1.0" encoding="utf-8"?>
<calcChain xmlns="http://schemas.openxmlformats.org/spreadsheetml/2006/main">
  <c r="K561" i="3" l="1"/>
  <c r="J562" i="3"/>
  <c r="J561" i="3"/>
  <c r="J560" i="3"/>
  <c r="J559" i="3"/>
  <c r="O693" i="12"/>
  <c r="O692" i="12"/>
  <c r="G638" i="12" l="1"/>
  <c r="G639" i="12" s="1"/>
  <c r="G637" i="12"/>
  <c r="G636" i="12"/>
  <c r="O690" i="12"/>
  <c r="O691" i="12" s="1"/>
  <c r="O689" i="12"/>
  <c r="O688" i="12" l="1"/>
  <c r="G635" i="12"/>
  <c r="G634" i="12"/>
  <c r="O687" i="12" l="1"/>
  <c r="O686" i="12" l="1"/>
  <c r="O685" i="12"/>
  <c r="G633" i="12" l="1"/>
  <c r="G632" i="12"/>
  <c r="G631" i="12"/>
  <c r="G630" i="12"/>
  <c r="G629" i="12"/>
  <c r="G628" i="12"/>
  <c r="G627" i="12"/>
  <c r="N12" i="6" l="1"/>
  <c r="G626" i="12"/>
  <c r="O668" i="12" l="1"/>
  <c r="O669" i="12" s="1"/>
  <c r="O670" i="12" s="1"/>
  <c r="O671" i="12" s="1"/>
  <c r="O672" i="12" s="1"/>
  <c r="O673" i="12" s="1"/>
  <c r="O674" i="12" s="1"/>
  <c r="O675" i="12" s="1"/>
  <c r="O676" i="12" s="1"/>
  <c r="O677" i="12" l="1"/>
  <c r="O678" i="12" s="1"/>
  <c r="O679" i="12" s="1"/>
  <c r="O680" i="12" s="1"/>
  <c r="O681" i="12" s="1"/>
  <c r="O682" i="12" s="1"/>
  <c r="O683" i="12" s="1"/>
  <c r="O684" i="12" s="1"/>
  <c r="E568" i="3" l="1"/>
  <c r="F568" i="3" s="1"/>
  <c r="C550" i="3" l="1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H551" i="3"/>
  <c r="S17" i="6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66" i="3"/>
  <c r="F566" i="3" s="1"/>
  <c r="E565" i="3"/>
  <c r="F565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<sst xmlns="http://schemas.openxmlformats.org/spreadsheetml/2006/main" count="11396" uniqueCount="8625">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</sst>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abSelected="1" topLeftCell="A2680" workbookViewId="0">
      <selection activeCell="B2700" sqref="B2700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8"/>
      <c r="B1" s="768"/>
      <c r="C1" s="768"/>
      <c r="D1" s="768"/>
      <c r="E1" s="769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70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1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1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1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2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3" t="s">
        <v>3196</v>
      </c>
      <c r="F1120" s="773"/>
      <c r="G1120" s="773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4" t="s">
        <v>4117</v>
      </c>
      <c r="B1490" s="776"/>
      <c r="C1490" s="778" t="s">
        <v>4118</v>
      </c>
      <c r="D1490" s="780"/>
      <c r="E1490" s="780"/>
    </row>
    <row r="1491" spans="1:5" ht="26.45" customHeight="1" x14ac:dyDescent="0.25">
      <c r="A1491" s="775"/>
      <c r="B1491" s="777"/>
      <c r="C1491" s="779"/>
      <c r="D1491" s="781"/>
      <c r="E1491" s="781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2" t="s">
        <v>4925</v>
      </c>
      <c r="D1803" s="782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3" t="s">
        <v>5164</v>
      </c>
      <c r="I1893" s="783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4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4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5" t="s">
        <v>5481</v>
      </c>
      <c r="E2010" s="786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7" t="s">
        <v>5573</v>
      </c>
      <c r="G2048" s="787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7" t="s">
        <v>5904</v>
      </c>
      <c r="D2183" s="767"/>
      <c r="E2183" s="767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9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9"/>
      <c r="B2303" s="63" t="s">
        <v>6193</v>
      </c>
      <c r="C2303" s="241"/>
      <c r="D2303" s="289"/>
      <c r="E2303" s="200"/>
    </row>
    <row r="2304" spans="1:5" ht="20.25" customHeight="1" x14ac:dyDescent="0.3">
      <c r="A2304" s="759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60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60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61" t="s">
        <v>6516</v>
      </c>
      <c r="E2443" s="761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2" t="s">
        <v>6524</v>
      </c>
      <c r="C2446" s="762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63" t="s">
        <v>8123</v>
      </c>
      <c r="C2687" s="763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8" t="s">
        <v>7380</v>
      </c>
      <c r="B1" s="789"/>
      <c r="C1" s="541"/>
      <c r="D1" s="788" t="s">
        <v>7379</v>
      </c>
      <c r="E1" s="789"/>
      <c r="F1" s="541"/>
      <c r="G1" s="788" t="s">
        <v>7370</v>
      </c>
      <c r="H1" s="789"/>
      <c r="I1" s="541"/>
      <c r="J1" s="788" t="s">
        <v>7364</v>
      </c>
      <c r="K1" s="789"/>
      <c r="L1" s="541"/>
      <c r="M1" s="788" t="s">
        <v>7351</v>
      </c>
      <c r="N1" s="789"/>
      <c r="O1" s="541"/>
      <c r="P1" s="788" t="s">
        <v>7350</v>
      </c>
      <c r="Q1" s="789"/>
      <c r="R1" s="541"/>
      <c r="S1" s="788" t="s">
        <v>7340</v>
      </c>
      <c r="T1" s="789"/>
      <c r="U1" s="541"/>
      <c r="V1" s="788" t="s">
        <v>7316</v>
      </c>
      <c r="W1" s="789"/>
      <c r="X1" s="541"/>
      <c r="Y1" s="788" t="s">
        <v>7301</v>
      </c>
      <c r="Z1" s="789"/>
      <c r="AA1" s="541"/>
      <c r="AB1" s="788" t="s">
        <v>7298</v>
      </c>
      <c r="AC1" s="789"/>
      <c r="AD1" s="541"/>
      <c r="AE1" s="788" t="s">
        <v>7295</v>
      </c>
      <c r="AF1" s="789"/>
      <c r="AG1" s="541"/>
      <c r="AH1" s="788" t="s">
        <v>7282</v>
      </c>
      <c r="AI1" s="789"/>
      <c r="AJ1" s="541"/>
      <c r="AK1" s="788" t="s">
        <v>7262</v>
      </c>
      <c r="AL1" s="789"/>
      <c r="AM1" s="541"/>
      <c r="AN1" s="788" t="s">
        <v>7258</v>
      </c>
      <c r="AO1" s="789"/>
      <c r="AP1" s="541"/>
      <c r="AQ1" s="788" t="s">
        <v>7255</v>
      </c>
      <c r="AR1" s="789"/>
      <c r="AS1" s="541"/>
      <c r="AT1" s="788" t="s">
        <v>7185</v>
      </c>
      <c r="AU1" s="789"/>
      <c r="AV1" s="541"/>
      <c r="AW1" s="788" t="s">
        <v>7186</v>
      </c>
      <c r="AX1" s="789"/>
      <c r="AY1" s="542"/>
      <c r="AZ1" s="788" t="s">
        <v>7187</v>
      </c>
      <c r="BA1" s="789"/>
      <c r="BC1" s="788" t="s">
        <v>7188</v>
      </c>
      <c r="BD1" s="789"/>
      <c r="BE1" s="542"/>
      <c r="BF1" s="788" t="s">
        <v>7189</v>
      </c>
      <c r="BG1" s="789"/>
      <c r="BI1" s="788" t="s">
        <v>7190</v>
      </c>
      <c r="BJ1" s="789"/>
      <c r="BK1" s="543"/>
      <c r="BL1" s="792" t="s">
        <v>7191</v>
      </c>
      <c r="BM1" s="793"/>
      <c r="BN1" s="543"/>
      <c r="BO1" s="543"/>
      <c r="BP1" s="792" t="s">
        <v>7191</v>
      </c>
      <c r="BQ1" s="793"/>
      <c r="BS1" s="792" t="s">
        <v>7192</v>
      </c>
      <c r="BT1" s="793"/>
      <c r="BV1" s="792" t="s">
        <v>7192</v>
      </c>
      <c r="BW1" s="793"/>
      <c r="BY1" s="792" t="s">
        <v>7192</v>
      </c>
      <c r="BZ1" s="793"/>
    </row>
    <row r="2" spans="1:78" s="449" customFormat="1" ht="18" customHeight="1" x14ac:dyDescent="0.35">
      <c r="A2" s="790"/>
      <c r="B2" s="791"/>
      <c r="C2" s="544"/>
      <c r="D2" s="790"/>
      <c r="E2" s="791"/>
      <c r="F2" s="544"/>
      <c r="G2" s="790"/>
      <c r="H2" s="791"/>
      <c r="I2" s="544"/>
      <c r="J2" s="790"/>
      <c r="K2" s="791"/>
      <c r="L2" s="544"/>
      <c r="M2" s="790"/>
      <c r="N2" s="791"/>
      <c r="O2" s="544"/>
      <c r="P2" s="790"/>
      <c r="Q2" s="791"/>
      <c r="R2" s="544"/>
      <c r="S2" s="790"/>
      <c r="T2" s="791"/>
      <c r="U2" s="544"/>
      <c r="V2" s="790"/>
      <c r="W2" s="791"/>
      <c r="X2" s="544"/>
      <c r="Y2" s="790"/>
      <c r="Z2" s="791"/>
      <c r="AA2" s="544"/>
      <c r="AB2" s="790"/>
      <c r="AC2" s="791"/>
      <c r="AD2" s="544"/>
      <c r="AE2" s="790"/>
      <c r="AF2" s="791"/>
      <c r="AG2" s="544"/>
      <c r="AH2" s="790"/>
      <c r="AI2" s="791"/>
      <c r="AJ2" s="544"/>
      <c r="AK2" s="790"/>
      <c r="AL2" s="791"/>
      <c r="AM2" s="544"/>
      <c r="AN2" s="790"/>
      <c r="AO2" s="791"/>
      <c r="AP2" s="544"/>
      <c r="AQ2" s="790"/>
      <c r="AR2" s="791"/>
      <c r="AS2" s="544"/>
      <c r="AT2" s="790"/>
      <c r="AU2" s="791"/>
      <c r="AV2" s="544"/>
      <c r="AW2" s="790"/>
      <c r="AX2" s="791"/>
      <c r="AY2" s="545"/>
      <c r="AZ2" s="790"/>
      <c r="BA2" s="791"/>
      <c r="BC2" s="790"/>
      <c r="BD2" s="791"/>
      <c r="BE2" s="545"/>
      <c r="BF2" s="790"/>
      <c r="BG2" s="791"/>
      <c r="BI2" s="790"/>
      <c r="BJ2" s="791"/>
      <c r="BK2" s="546"/>
      <c r="BL2" s="794"/>
      <c r="BM2" s="795"/>
      <c r="BN2" s="546"/>
      <c r="BO2" s="546"/>
      <c r="BP2" s="794"/>
      <c r="BQ2" s="795"/>
      <c r="BS2" s="794"/>
      <c r="BT2" s="795"/>
      <c r="BV2" s="794"/>
      <c r="BW2" s="795"/>
      <c r="BY2" s="794"/>
      <c r="BZ2" s="795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1"/>
  <sheetViews>
    <sheetView zoomScaleNormal="100" workbookViewId="0">
      <pane ySplit="2" topLeftCell="A676" activePane="bottomLeft" state="frozen"/>
      <selection pane="bottomLeft" activeCell="K694" sqref="K694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6" t="s">
        <v>7387</v>
      </c>
      <c r="B1" s="796"/>
      <c r="C1" s="796"/>
      <c r="D1" s="796"/>
      <c r="E1" s="796"/>
      <c r="F1" s="796"/>
      <c r="G1" s="796"/>
      <c r="I1" s="796" t="s">
        <v>7489</v>
      </c>
      <c r="J1" s="796"/>
      <c r="K1" s="796"/>
      <c r="L1" s="796"/>
      <c r="M1" s="796"/>
      <c r="N1" s="796"/>
      <c r="O1" s="796"/>
      <c r="R1" s="797" t="s">
        <v>7529</v>
      </c>
      <c r="S1" s="797"/>
      <c r="T1" s="797"/>
      <c r="U1" s="797"/>
      <c r="V1" s="79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SUM(E288:E1149)</f>
        <v>93017569.849999994</v>
      </c>
      <c r="Q4" s="373">
        <f>P4+P5</f>
        <v>204226901.53999999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SUM(M93:M1915)</f>
        <v>111209331.69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139949187.84999999</v>
      </c>
      <c r="Q8" s="9">
        <f>SUM(M:M)</f>
        <v>134896336.01999998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144717772</v>
      </c>
      <c r="Q9" s="9">
        <f>SUM(N:N)</f>
        <v>135777426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4768584.150000006</v>
      </c>
      <c r="Q11" s="373">
        <f>Q9-Q8</f>
        <v>881089.98000001907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SUM(F374:F35002)</f>
        <v>60382933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SUM(N262:N26506)</f>
        <v>73318850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133701783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6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45668</v>
      </c>
      <c r="B626" s="739" t="s">
        <v>8031</v>
      </c>
      <c r="C626" s="739" t="s">
        <v>1935</v>
      </c>
      <c r="D626" s="719" t="s">
        <v>8600</v>
      </c>
      <c r="E626" s="709">
        <v>13500</v>
      </c>
      <c r="F626" s="737"/>
      <c r="G626" s="711">
        <f t="shared" si="34"/>
        <v>4986586.1500000004</v>
      </c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ht="24" x14ac:dyDescent="0.3">
      <c r="A627" s="707">
        <v>45668</v>
      </c>
      <c r="B627" s="739" t="s">
        <v>8112</v>
      </c>
      <c r="C627" s="739" t="s">
        <v>8075</v>
      </c>
      <c r="D627" s="719" t="s">
        <v>8603</v>
      </c>
      <c r="E627" s="709">
        <v>55175</v>
      </c>
      <c r="F627" s="737"/>
      <c r="G627" s="711">
        <f t="shared" ref="G627" si="39">G626-E627+F627</f>
        <v>4931411.1500000004</v>
      </c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8508</v>
      </c>
      <c r="C628" s="739" t="s">
        <v>8075</v>
      </c>
      <c r="D628" s="719" t="s">
        <v>8604</v>
      </c>
      <c r="E628" s="709">
        <v>45000</v>
      </c>
      <c r="F628" s="737"/>
      <c r="G628" s="711">
        <f t="shared" ref="G628" si="40">G627-E628+F628</f>
        <v>4886411.1500000004</v>
      </c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1">N628+O627-M628</f>
        <v>-747805.02000000048</v>
      </c>
    </row>
    <row r="629" spans="1:17" ht="24" x14ac:dyDescent="0.3">
      <c r="A629" s="707">
        <v>45670</v>
      </c>
      <c r="B629" s="739" t="s">
        <v>8031</v>
      </c>
      <c r="C629" s="739" t="s">
        <v>8075</v>
      </c>
      <c r="D629" s="719" t="s">
        <v>8605</v>
      </c>
      <c r="E629" s="709">
        <v>17960</v>
      </c>
      <c r="F629" s="737"/>
      <c r="G629" s="711">
        <f t="shared" ref="G629" si="42">G628-E629+F629</f>
        <v>4868451.1500000004</v>
      </c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3">N629+O628-M629</f>
        <v>-797805.02000000048</v>
      </c>
      <c r="P629" s="9"/>
    </row>
    <row r="630" spans="1:17" x14ac:dyDescent="0.3">
      <c r="A630" s="707">
        <v>45670</v>
      </c>
      <c r="B630" s="739" t="s">
        <v>8112</v>
      </c>
      <c r="C630" s="739" t="s">
        <v>8506</v>
      </c>
      <c r="D630" s="719" t="s">
        <v>8606</v>
      </c>
      <c r="E630" s="709">
        <v>1000000</v>
      </c>
      <c r="F630" s="737"/>
      <c r="G630" s="711">
        <f t="shared" ref="G630" si="44">G629-E630+F630</f>
        <v>3868451.1500000004</v>
      </c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3"/>
        <v>7710864.9799999995</v>
      </c>
    </row>
    <row r="631" spans="1:17" x14ac:dyDescent="0.3">
      <c r="A631" s="707">
        <v>45670</v>
      </c>
      <c r="B631" s="739"/>
      <c r="C631" s="739" t="s">
        <v>8607</v>
      </c>
      <c r="D631" s="719" t="s">
        <v>8608</v>
      </c>
      <c r="E631" s="709">
        <v>25000</v>
      </c>
      <c r="F631" s="737"/>
      <c r="G631" s="711">
        <f t="shared" ref="G631:G632" si="45">G630-E631+F631</f>
        <v>3843451.1500000004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3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 t="s">
        <v>8341</v>
      </c>
      <c r="C632" s="739" t="s">
        <v>8609</v>
      </c>
      <c r="D632" s="719" t="s">
        <v>8610</v>
      </c>
      <c r="E632" s="709">
        <v>50000</v>
      </c>
      <c r="F632" s="737"/>
      <c r="G632" s="711">
        <f t="shared" si="45"/>
        <v>3793451.1500000004</v>
      </c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3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8527</v>
      </c>
      <c r="C633" s="739" t="s">
        <v>8232</v>
      </c>
      <c r="D633" s="719" t="s">
        <v>8233</v>
      </c>
      <c r="E633" s="709">
        <v>20000</v>
      </c>
      <c r="F633" s="737"/>
      <c r="G633" s="711">
        <f t="shared" ref="G633:G640" si="46">G632-E633+F633</f>
        <v>3773451.1500000004</v>
      </c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3"/>
        <v>7033778.9799999995</v>
      </c>
    </row>
    <row r="634" spans="1:17" x14ac:dyDescent="0.3">
      <c r="A634" s="707">
        <v>45672</v>
      </c>
      <c r="B634" s="745" t="s">
        <v>8614</v>
      </c>
      <c r="C634" s="745" t="s">
        <v>1935</v>
      </c>
      <c r="D634" s="719" t="s">
        <v>8600</v>
      </c>
      <c r="E634" s="709">
        <v>34000</v>
      </c>
      <c r="F634" s="737"/>
      <c r="G634" s="711">
        <f t="shared" si="46"/>
        <v>3739451.1500000004</v>
      </c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3"/>
        <v>6933778.9799999995</v>
      </c>
    </row>
    <row r="635" spans="1:17" x14ac:dyDescent="0.3">
      <c r="A635" s="707">
        <v>45672</v>
      </c>
      <c r="B635" s="745"/>
      <c r="C635" s="745" t="s">
        <v>8000</v>
      </c>
      <c r="D635" s="717" t="s">
        <v>8615</v>
      </c>
      <c r="E635" s="709">
        <v>1100000</v>
      </c>
      <c r="F635" s="737"/>
      <c r="G635" s="711">
        <f t="shared" si="46"/>
        <v>2639451.1500000004</v>
      </c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45673</v>
      </c>
      <c r="B636" s="745"/>
      <c r="C636" s="745" t="s">
        <v>8619</v>
      </c>
      <c r="D636" s="717" t="s">
        <v>8620</v>
      </c>
      <c r="E636" s="709">
        <v>25000</v>
      </c>
      <c r="F636" s="737"/>
      <c r="G636" s="711">
        <f t="shared" si="46"/>
        <v>2614451.1500000004</v>
      </c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8607</v>
      </c>
      <c r="D637" s="717" t="s">
        <v>8621</v>
      </c>
      <c r="E637" s="709">
        <v>25000</v>
      </c>
      <c r="F637" s="737"/>
      <c r="G637" s="711">
        <f t="shared" si="46"/>
        <v>2589451.1500000004</v>
      </c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45674</v>
      </c>
      <c r="B638" s="745"/>
      <c r="C638" s="745" t="s">
        <v>8000</v>
      </c>
      <c r="D638" s="717" t="s">
        <v>8615</v>
      </c>
      <c r="E638" s="709">
        <v>500000</v>
      </c>
      <c r="F638" s="737"/>
      <c r="G638" s="711">
        <f t="shared" si="46"/>
        <v>2089451.1500000004</v>
      </c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45675</v>
      </c>
      <c r="B639" s="739"/>
      <c r="C639" s="739"/>
      <c r="D639" s="719" t="s">
        <v>8622</v>
      </c>
      <c r="E639" s="709"/>
      <c r="F639" s="709">
        <v>2679142</v>
      </c>
      <c r="G639" s="711">
        <f t="shared" si="46"/>
        <v>4768593.1500000004</v>
      </c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/>
      <c r="B640" s="739"/>
      <c r="C640" s="739"/>
      <c r="D640" s="719"/>
      <c r="E640" s="709"/>
      <c r="F640" s="709"/>
      <c r="G640" s="711"/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37"/>
      <c r="B641" s="745"/>
      <c r="C641" s="745"/>
      <c r="D641" s="717"/>
      <c r="E641" s="709"/>
      <c r="F641" s="737"/>
      <c r="G641" s="737"/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37"/>
      <c r="B642" s="745"/>
      <c r="C642" s="745"/>
      <c r="D642" s="717"/>
      <c r="E642" s="709"/>
      <c r="F642" s="737"/>
      <c r="G642" s="737"/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37"/>
      <c r="B643" s="745"/>
      <c r="C643" s="745"/>
      <c r="D643" s="717"/>
      <c r="E643" s="709"/>
      <c r="F643" s="737"/>
      <c r="G643" s="737"/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37"/>
      <c r="B644" s="745"/>
      <c r="C644" s="745"/>
      <c r="D644" s="717"/>
      <c r="E644" s="709"/>
      <c r="F644" s="737"/>
      <c r="G644" s="737"/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37"/>
      <c r="B645" s="745"/>
      <c r="C645" s="745"/>
      <c r="D645" s="717"/>
      <c r="E645" s="709"/>
      <c r="F645" s="737"/>
      <c r="G645" s="737"/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37"/>
      <c r="B646" s="745"/>
      <c r="C646" s="745"/>
      <c r="D646" s="717"/>
      <c r="E646" s="709"/>
      <c r="F646" s="737"/>
      <c r="G646" s="737"/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37"/>
      <c r="B647" s="745"/>
      <c r="C647" s="745"/>
      <c r="D647" s="717"/>
      <c r="E647" s="709"/>
      <c r="F647" s="737"/>
      <c r="G647" s="737"/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37"/>
      <c r="B648" s="745"/>
      <c r="C648" s="745"/>
      <c r="D648" s="717"/>
      <c r="E648" s="709"/>
      <c r="F648" s="737"/>
      <c r="G648" s="737"/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37"/>
      <c r="B649" s="745"/>
      <c r="C649" s="745"/>
      <c r="D649" s="717"/>
      <c r="E649" s="709"/>
      <c r="F649" s="737"/>
      <c r="G649" s="737"/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37"/>
      <c r="B650" s="745"/>
      <c r="C650" s="745"/>
      <c r="D650" s="717"/>
      <c r="E650" s="709"/>
      <c r="F650" s="737"/>
      <c r="G650" s="737"/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37"/>
      <c r="B651" s="745"/>
      <c r="C651" s="745"/>
      <c r="D651" s="717"/>
      <c r="E651" s="709"/>
      <c r="F651" s="737"/>
      <c r="G651" s="737"/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6"/>
        <v>3116150.9799999995</v>
      </c>
    </row>
    <row r="652" spans="1:15" ht="24" x14ac:dyDescent="0.3">
      <c r="A652" s="737"/>
      <c r="B652" s="745"/>
      <c r="C652" s="745"/>
      <c r="D652" s="717"/>
      <c r="E652" s="709"/>
      <c r="F652" s="737"/>
      <c r="G652" s="737"/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37"/>
      <c r="B653" s="745"/>
      <c r="C653" s="745"/>
      <c r="D653" s="717"/>
      <c r="E653" s="709"/>
      <c r="F653" s="737"/>
      <c r="G653" s="737"/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37"/>
      <c r="B654" s="745"/>
      <c r="C654" s="745"/>
      <c r="D654" s="717"/>
      <c r="E654" s="709"/>
      <c r="F654" s="737"/>
      <c r="G654" s="737"/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37"/>
      <c r="B655" s="745"/>
      <c r="C655" s="745"/>
      <c r="D655" s="717"/>
      <c r="E655" s="709"/>
      <c r="F655" s="737"/>
      <c r="G655" s="737"/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37"/>
      <c r="B656" s="745"/>
      <c r="C656" s="745"/>
      <c r="D656" s="717"/>
      <c r="E656" s="709"/>
      <c r="F656" s="737"/>
      <c r="G656" s="737"/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682" si="60">N656+O655-M656</f>
        <v>1637610.9799999995</v>
      </c>
    </row>
    <row r="657" spans="1:15" ht="24" x14ac:dyDescent="0.3">
      <c r="A657" s="737"/>
      <c r="B657" s="745"/>
      <c r="C657" s="745"/>
      <c r="D657" s="717"/>
      <c r="E657" s="709"/>
      <c r="F657" s="737"/>
      <c r="G657" s="737"/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8333</v>
      </c>
      <c r="K672" s="739" t="s">
        <v>8021</v>
      </c>
      <c r="L672" s="719" t="s">
        <v>8591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8005</v>
      </c>
      <c r="K673" s="739" t="s">
        <v>8592</v>
      </c>
      <c r="L673" s="719" t="s">
        <v>8593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8570</v>
      </c>
      <c r="K675" s="739" t="s">
        <v>7985</v>
      </c>
      <c r="L675" s="719" t="s">
        <v>8597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7997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8005</v>
      </c>
      <c r="K678" s="739" t="s">
        <v>7985</v>
      </c>
      <c r="L678" s="719" t="s">
        <v>8594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8336</v>
      </c>
      <c r="K679" s="739" t="s">
        <v>8226</v>
      </c>
      <c r="L679" s="719" t="s">
        <v>8595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8054</v>
      </c>
      <c r="K680" s="739" t="s">
        <v>8132</v>
      </c>
      <c r="L680" s="719" t="s">
        <v>8596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8336</v>
      </c>
      <c r="K681" s="739" t="s">
        <v>7990</v>
      </c>
      <c r="L681" s="719" t="s">
        <v>8598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8056</v>
      </c>
      <c r="K682" s="739" t="s">
        <v>8021</v>
      </c>
      <c r="L682" s="719" t="s">
        <v>8599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8611</v>
      </c>
      <c r="L683" s="719" t="s">
        <v>8612</v>
      </c>
      <c r="M683" s="709">
        <v>120000</v>
      </c>
      <c r="N683" s="737"/>
      <c r="O683" s="711">
        <f t="shared" ref="O683" si="61">N683+O682-M683</f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8016</v>
      </c>
      <c r="L684" s="719" t="s">
        <v>8617</v>
      </c>
      <c r="M684" s="709">
        <v>1000000</v>
      </c>
      <c r="N684" s="737"/>
      <c r="O684" s="711">
        <f t="shared" ref="O684" si="62">N684+O683-M684</f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8333</v>
      </c>
      <c r="K685" s="739" t="s">
        <v>7985</v>
      </c>
      <c r="L685" s="719" t="s">
        <v>8561</v>
      </c>
      <c r="M685" s="709">
        <v>100000</v>
      </c>
      <c r="N685" s="737"/>
      <c r="O685" s="711">
        <f t="shared" ref="O685:O686" si="63">N685+O684-M685</f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8002</v>
      </c>
      <c r="K686" s="739" t="s">
        <v>8304</v>
      </c>
      <c r="L686" s="719" t="s">
        <v>8613</v>
      </c>
      <c r="M686" s="709">
        <v>100000</v>
      </c>
      <c r="N686" s="737"/>
      <c r="O686" s="711">
        <f t="shared" si="63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8580</v>
      </c>
      <c r="K687" s="739" t="s">
        <v>8133</v>
      </c>
      <c r="L687" s="719" t="s">
        <v>8491</v>
      </c>
      <c r="M687" s="709">
        <v>70470</v>
      </c>
      <c r="N687" s="737"/>
      <c r="O687" s="711">
        <f t="shared" ref="O687" si="64">N687+O686-M687</f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8554</v>
      </c>
      <c r="K688" s="739" t="s">
        <v>7985</v>
      </c>
      <c r="L688" s="719" t="s">
        <v>8616</v>
      </c>
      <c r="M688" s="709">
        <v>94560</v>
      </c>
      <c r="N688" s="737"/>
      <c r="O688" s="711">
        <f t="shared" ref="O688" si="65">N688+O687-M688</f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8570</v>
      </c>
      <c r="K689" s="739" t="s">
        <v>8452</v>
      </c>
      <c r="L689" s="719" t="s">
        <v>8618</v>
      </c>
      <c r="M689" s="709">
        <v>500000</v>
      </c>
      <c r="N689" s="737"/>
      <c r="O689" s="711">
        <f t="shared" ref="O689" si="66">N689+O688-M689</f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8570</v>
      </c>
      <c r="K690" s="739" t="s">
        <v>8452</v>
      </c>
      <c r="L690" s="719" t="s">
        <v>8618</v>
      </c>
      <c r="M690" s="709">
        <v>315400</v>
      </c>
      <c r="N690" s="737"/>
      <c r="O690" s="711">
        <f t="shared" ref="O690:O692" si="67">N690+O689-M690</f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8570</v>
      </c>
      <c r="K691" s="739" t="s">
        <v>8452</v>
      </c>
      <c r="L691" s="719" t="s">
        <v>8618</v>
      </c>
      <c r="M691" s="709">
        <v>300000</v>
      </c>
      <c r="N691" s="737"/>
      <c r="O691" s="711">
        <f t="shared" si="67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8611</v>
      </c>
      <c r="L692" s="719" t="s">
        <v>8623</v>
      </c>
      <c r="M692" s="709">
        <v>50000</v>
      </c>
      <c r="N692" s="737"/>
      <c r="O692" s="711">
        <f t="shared" si="67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8570</v>
      </c>
      <c r="K693" s="739" t="s">
        <v>8553</v>
      </c>
      <c r="L693" s="719" t="s">
        <v>8624</v>
      </c>
      <c r="M693" s="709">
        <v>80000</v>
      </c>
      <c r="N693" s="737"/>
      <c r="O693" s="711">
        <f t="shared" ref="O693" si="68">N693+O692-M693</f>
        <v>881089.97999999952</v>
      </c>
    </row>
    <row r="694" spans="1:15" x14ac:dyDescent="0.3">
      <c r="A694" s="737"/>
      <c r="B694" s="745"/>
      <c r="C694" s="745"/>
      <c r="D694" s="717"/>
      <c r="E694" s="709"/>
      <c r="F694" s="737"/>
      <c r="G694" s="737"/>
      <c r="I694" s="737"/>
      <c r="J694" s="739"/>
      <c r="K694" s="739"/>
      <c r="L694" s="719"/>
      <c r="M694" s="709"/>
      <c r="N694" s="737"/>
      <c r="O694" s="737"/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37"/>
      <c r="J695" s="739"/>
      <c r="K695" s="739"/>
      <c r="L695" s="719"/>
      <c r="M695" s="709"/>
      <c r="N695" s="737"/>
      <c r="O695" s="737"/>
    </row>
    <row r="696" spans="1:15" x14ac:dyDescent="0.3">
      <c r="A696" s="737"/>
      <c r="B696" s="745"/>
      <c r="C696" s="745"/>
      <c r="D696" s="717"/>
      <c r="E696" s="709"/>
      <c r="F696" s="737"/>
      <c r="G696" s="737"/>
      <c r="I696" s="737"/>
      <c r="J696" s="739"/>
      <c r="K696" s="739"/>
      <c r="L696" s="719"/>
      <c r="M696" s="709"/>
      <c r="N696" s="737"/>
      <c r="O696" s="737"/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37"/>
      <c r="J697" s="739"/>
      <c r="K697" s="739"/>
      <c r="L697" s="719"/>
      <c r="M697" s="709"/>
      <c r="N697" s="737"/>
      <c r="O697" s="737"/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37"/>
      <c r="J698" s="739"/>
      <c r="K698" s="739"/>
      <c r="L698" s="719"/>
      <c r="M698" s="709"/>
      <c r="N698" s="737"/>
      <c r="O698" s="737"/>
    </row>
    <row r="699" spans="1:15" x14ac:dyDescent="0.3">
      <c r="A699" s="737"/>
      <c r="B699" s="745"/>
      <c r="C699" s="745"/>
      <c r="D699" s="717"/>
      <c r="E699" s="709"/>
      <c r="F699" s="737"/>
      <c r="G699" s="737"/>
      <c r="I699" s="737"/>
      <c r="J699" s="739"/>
      <c r="K699" s="739"/>
      <c r="L699" s="719"/>
      <c r="M699" s="709"/>
      <c r="N699" s="737"/>
      <c r="O699" s="737"/>
    </row>
    <row r="700" spans="1:15" x14ac:dyDescent="0.3">
      <c r="A700" s="737"/>
      <c r="B700" s="745"/>
      <c r="C700" s="745"/>
      <c r="D700" s="717"/>
      <c r="E700" s="709"/>
      <c r="F700" s="737"/>
      <c r="G700" s="737"/>
      <c r="I700" s="737"/>
      <c r="J700" s="739"/>
      <c r="K700" s="739"/>
      <c r="L700" s="719"/>
      <c r="M700" s="709"/>
      <c r="N700" s="737"/>
      <c r="O700" s="737"/>
    </row>
    <row r="701" spans="1:15" x14ac:dyDescent="0.3">
      <c r="A701" s="737"/>
      <c r="B701" s="745"/>
      <c r="C701" s="745"/>
      <c r="D701" s="717"/>
      <c r="E701" s="709"/>
      <c r="F701" s="737"/>
      <c r="G701" s="737"/>
      <c r="I701" s="737"/>
      <c r="J701" s="739"/>
      <c r="K701" s="739"/>
      <c r="L701" s="719"/>
      <c r="M701" s="709"/>
      <c r="N701" s="737"/>
      <c r="O701" s="737"/>
    </row>
    <row r="702" spans="1:15" x14ac:dyDescent="0.3">
      <c r="A702" s="737"/>
      <c r="B702" s="745"/>
      <c r="C702" s="745"/>
      <c r="D702" s="717"/>
      <c r="E702" s="709"/>
      <c r="F702" s="737"/>
      <c r="G702" s="737"/>
      <c r="I702" s="737"/>
      <c r="J702" s="739"/>
      <c r="K702" s="739"/>
      <c r="L702" s="719"/>
      <c r="M702" s="709"/>
      <c r="N702" s="737"/>
      <c r="O702" s="737"/>
    </row>
    <row r="703" spans="1:15" x14ac:dyDescent="0.3">
      <c r="A703" s="737"/>
      <c r="B703" s="745"/>
      <c r="C703" s="745"/>
      <c r="D703" s="717"/>
      <c r="E703" s="709"/>
      <c r="F703" s="737"/>
      <c r="G703" s="737"/>
      <c r="I703" s="737"/>
      <c r="J703" s="739"/>
      <c r="K703" s="739"/>
      <c r="L703" s="719"/>
      <c r="M703" s="709"/>
      <c r="N703" s="737"/>
      <c r="O703" s="737"/>
    </row>
    <row r="704" spans="1:15" x14ac:dyDescent="0.3">
      <c r="A704" s="737"/>
      <c r="B704" s="745"/>
      <c r="C704" s="745"/>
      <c r="D704" s="717"/>
      <c r="E704" s="709"/>
      <c r="F704" s="737"/>
      <c r="G704" s="737"/>
      <c r="I704" s="737"/>
      <c r="J704" s="739"/>
      <c r="K704" s="739"/>
      <c r="L704" s="719"/>
      <c r="M704" s="709"/>
      <c r="N704" s="737"/>
      <c r="O704" s="737"/>
    </row>
    <row r="705" spans="1:15" x14ac:dyDescent="0.3">
      <c r="A705" s="737"/>
      <c r="B705" s="745"/>
      <c r="C705" s="745"/>
      <c r="D705" s="717"/>
      <c r="E705" s="709"/>
      <c r="F705" s="737"/>
      <c r="G705" s="737"/>
      <c r="I705" s="737"/>
      <c r="J705" s="739"/>
      <c r="K705" s="739"/>
      <c r="L705" s="719"/>
      <c r="M705" s="709"/>
      <c r="N705" s="737"/>
      <c r="O705" s="737"/>
    </row>
    <row r="706" spans="1:15" x14ac:dyDescent="0.3">
      <c r="A706" s="737"/>
      <c r="B706" s="745"/>
      <c r="C706" s="745"/>
      <c r="D706" s="717"/>
      <c r="E706" s="709"/>
      <c r="F706" s="737"/>
      <c r="G706" s="737"/>
      <c r="I706" s="737"/>
      <c r="J706" s="739"/>
      <c r="K706" s="739"/>
      <c r="L706" s="719"/>
      <c r="M706" s="709"/>
      <c r="N706" s="737"/>
      <c r="O706" s="737"/>
    </row>
    <row r="707" spans="1:15" x14ac:dyDescent="0.3">
      <c r="A707" s="737"/>
      <c r="B707" s="745"/>
      <c r="C707" s="745"/>
      <c r="D707" s="717"/>
      <c r="E707" s="709"/>
      <c r="F707" s="737"/>
      <c r="G707" s="737"/>
      <c r="I707" s="737"/>
      <c r="J707" s="739"/>
      <c r="K707" s="739"/>
      <c r="L707" s="719"/>
      <c r="M707" s="709"/>
      <c r="N707" s="737"/>
      <c r="O707" s="737"/>
    </row>
    <row r="708" spans="1:15" x14ac:dyDescent="0.3">
      <c r="A708" s="737"/>
      <c r="B708" s="745"/>
      <c r="C708" s="745"/>
      <c r="D708" s="717"/>
      <c r="E708" s="709"/>
      <c r="F708" s="737"/>
      <c r="G708" s="737"/>
      <c r="I708" s="737"/>
      <c r="J708" s="739"/>
      <c r="K708" s="739"/>
      <c r="L708" s="719"/>
      <c r="M708" s="709"/>
      <c r="N708" s="737"/>
      <c r="O708" s="737"/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37"/>
      <c r="J709" s="739"/>
      <c r="K709" s="739"/>
      <c r="L709" s="719"/>
      <c r="M709" s="709"/>
      <c r="N709" s="737"/>
      <c r="O709" s="737"/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37"/>
      <c r="J710" s="739"/>
      <c r="K710" s="739"/>
      <c r="L710" s="719"/>
      <c r="M710" s="709"/>
      <c r="N710" s="737"/>
      <c r="O710" s="737"/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37"/>
      <c r="J711" s="739"/>
      <c r="K711" s="739"/>
      <c r="L711" s="719"/>
      <c r="M711" s="709"/>
      <c r="N711" s="737"/>
      <c r="O711" s="737"/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37"/>
      <c r="J712" s="739"/>
      <c r="K712" s="739"/>
      <c r="L712" s="719"/>
      <c r="M712" s="709"/>
      <c r="N712" s="737"/>
      <c r="O712" s="737"/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37"/>
      <c r="J713" s="739"/>
      <c r="K713" s="739"/>
      <c r="L713" s="719"/>
      <c r="M713" s="709"/>
      <c r="N713" s="737"/>
      <c r="O713" s="737"/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37"/>
      <c r="J714" s="739"/>
      <c r="K714" s="739"/>
      <c r="L714" s="719"/>
      <c r="M714" s="709"/>
      <c r="N714" s="737"/>
      <c r="O714" s="737"/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37"/>
      <c r="J715" s="739"/>
      <c r="K715" s="739"/>
      <c r="L715" s="719"/>
      <c r="M715" s="709"/>
      <c r="N715" s="737"/>
      <c r="O715" s="737"/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37"/>
      <c r="J716" s="739"/>
      <c r="K716" s="739"/>
      <c r="L716" s="719"/>
      <c r="M716" s="709"/>
      <c r="N716" s="737"/>
      <c r="O716" s="737"/>
    </row>
    <row r="717" spans="1:15" x14ac:dyDescent="0.3">
      <c r="A717" s="737"/>
      <c r="B717" s="745"/>
      <c r="C717" s="745"/>
      <c r="D717" s="717"/>
      <c r="E717" s="709"/>
      <c r="F717" s="737"/>
      <c r="G717" s="737"/>
      <c r="I717" s="737"/>
      <c r="J717" s="739"/>
      <c r="K717" s="739"/>
      <c r="L717" s="719"/>
      <c r="M717" s="709"/>
      <c r="N717" s="737"/>
      <c r="O717" s="737"/>
    </row>
    <row r="718" spans="1:15" x14ac:dyDescent="0.3">
      <c r="A718" s="737"/>
      <c r="B718" s="745"/>
      <c r="C718" s="745"/>
      <c r="D718" s="717"/>
      <c r="E718" s="709"/>
      <c r="F718" s="737"/>
      <c r="G718" s="737"/>
      <c r="I718" s="737"/>
      <c r="J718" s="739"/>
      <c r="K718" s="739"/>
      <c r="L718" s="719"/>
      <c r="M718" s="709"/>
      <c r="N718" s="737"/>
      <c r="O718" s="737"/>
    </row>
    <row r="719" spans="1:15" x14ac:dyDescent="0.3">
      <c r="A719" s="737"/>
      <c r="B719" s="745"/>
      <c r="C719" s="745"/>
      <c r="D719" s="717"/>
      <c r="E719" s="709"/>
      <c r="F719" s="737"/>
      <c r="G719" s="737"/>
      <c r="I719" s="737"/>
      <c r="J719" s="739"/>
      <c r="K719" s="739"/>
      <c r="L719" s="719"/>
      <c r="M719" s="709"/>
      <c r="N719" s="737"/>
      <c r="O719" s="737"/>
    </row>
    <row r="720" spans="1:15" x14ac:dyDescent="0.3">
      <c r="A720" s="737"/>
      <c r="B720" s="745"/>
      <c r="C720" s="745"/>
      <c r="D720" s="717"/>
      <c r="E720" s="709"/>
      <c r="F720" s="737"/>
      <c r="G720" s="737"/>
      <c r="I720" s="737"/>
      <c r="J720" s="739"/>
      <c r="K720" s="739"/>
      <c r="L720" s="719"/>
      <c r="M720" s="709"/>
      <c r="N720" s="737"/>
      <c r="O720" s="737"/>
    </row>
    <row r="721" spans="1:15" x14ac:dyDescent="0.3">
      <c r="A721" s="737"/>
      <c r="B721" s="745"/>
      <c r="C721" s="745"/>
      <c r="D721" s="717"/>
      <c r="E721" s="709"/>
      <c r="F721" s="737"/>
      <c r="G721" s="737"/>
      <c r="I721" s="737"/>
      <c r="J721" s="739"/>
      <c r="K721" s="739"/>
      <c r="L721" s="719"/>
      <c r="M721" s="709"/>
      <c r="N721" s="737"/>
      <c r="O721" s="737"/>
    </row>
    <row r="722" spans="1:15" x14ac:dyDescent="0.3">
      <c r="A722" s="737"/>
      <c r="B722" s="745"/>
      <c r="C722" s="745"/>
      <c r="D722" s="717"/>
      <c r="E722" s="709"/>
      <c r="F722" s="737"/>
      <c r="G722" s="737"/>
      <c r="I722" s="737"/>
      <c r="J722" s="739"/>
      <c r="K722" s="739"/>
      <c r="L722" s="719"/>
      <c r="M722" s="709"/>
      <c r="N722" s="737"/>
      <c r="O722" s="737"/>
    </row>
    <row r="723" spans="1:15" x14ac:dyDescent="0.3">
      <c r="A723" s="737"/>
      <c r="B723" s="745"/>
      <c r="C723" s="745"/>
      <c r="D723" s="717"/>
      <c r="E723" s="709"/>
      <c r="F723" s="737"/>
      <c r="G723" s="737"/>
      <c r="I723" s="737"/>
      <c r="J723" s="739"/>
      <c r="K723" s="739"/>
      <c r="L723" s="719"/>
      <c r="M723" s="709"/>
      <c r="N723" s="737"/>
      <c r="O723" s="737"/>
    </row>
    <row r="724" spans="1:15" x14ac:dyDescent="0.3">
      <c r="A724" s="737"/>
      <c r="B724" s="745"/>
      <c r="C724" s="745"/>
      <c r="D724" s="717"/>
      <c r="E724" s="709"/>
      <c r="F724" s="737"/>
      <c r="G724" s="737"/>
      <c r="I724" s="737"/>
      <c r="J724" s="739"/>
      <c r="K724" s="739"/>
      <c r="L724" s="719"/>
      <c r="M724" s="709"/>
      <c r="N724" s="737"/>
      <c r="O724" s="737"/>
    </row>
    <row r="725" spans="1:15" x14ac:dyDescent="0.3">
      <c r="A725" s="737"/>
      <c r="B725" s="745"/>
      <c r="C725" s="745"/>
      <c r="D725" s="717"/>
      <c r="E725" s="709"/>
      <c r="F725" s="737"/>
      <c r="G725" s="737"/>
      <c r="I725" s="737"/>
      <c r="J725" s="739"/>
      <c r="K725" s="739"/>
      <c r="L725" s="719"/>
      <c r="M725" s="709"/>
      <c r="N725" s="737"/>
      <c r="O725" s="737"/>
    </row>
    <row r="726" spans="1:15" x14ac:dyDescent="0.3">
      <c r="A726" s="737"/>
      <c r="B726" s="745"/>
      <c r="C726" s="745"/>
      <c r="D726" s="717"/>
      <c r="E726" s="709"/>
      <c r="F726" s="737"/>
      <c r="G726" s="737"/>
      <c r="I726" s="737"/>
      <c r="J726" s="739"/>
      <c r="K726" s="739"/>
      <c r="L726" s="719"/>
      <c r="M726" s="709"/>
      <c r="N726" s="737"/>
      <c r="O726" s="737"/>
    </row>
    <row r="727" spans="1:15" x14ac:dyDescent="0.3">
      <c r="A727" s="737"/>
      <c r="B727" s="745"/>
      <c r="C727" s="745"/>
      <c r="D727" s="717"/>
      <c r="E727" s="709"/>
      <c r="F727" s="737"/>
      <c r="G727" s="737"/>
      <c r="I727" s="737"/>
      <c r="J727" s="739"/>
      <c r="K727" s="739"/>
      <c r="L727" s="719"/>
      <c r="M727" s="709"/>
      <c r="N727" s="737"/>
      <c r="O727" s="737"/>
    </row>
    <row r="728" spans="1:15" x14ac:dyDescent="0.3">
      <c r="A728" s="737"/>
      <c r="B728" s="745"/>
      <c r="C728" s="745"/>
      <c r="D728" s="717"/>
      <c r="E728" s="709"/>
      <c r="F728" s="737"/>
      <c r="G728" s="737"/>
      <c r="I728" s="737"/>
      <c r="J728" s="739"/>
      <c r="K728" s="739"/>
      <c r="L728" s="719"/>
      <c r="M728" s="709"/>
      <c r="N728" s="737"/>
      <c r="O728" s="737"/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I875" s="737"/>
      <c r="J875" s="739"/>
      <c r="K875" s="739"/>
      <c r="L875" s="719"/>
      <c r="M875" s="709"/>
      <c r="N875" s="737"/>
      <c r="O875" s="737"/>
    </row>
    <row r="876" spans="1:15" x14ac:dyDescent="0.3"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0" t="s">
        <v>37</v>
      </c>
      <c r="B1" s="801"/>
      <c r="C1" s="801"/>
      <c r="D1" s="801"/>
      <c r="E1" s="801"/>
      <c r="F1" s="801"/>
      <c r="G1" s="801"/>
      <c r="H1" s="801"/>
      <c r="I1" s="801"/>
      <c r="J1" s="801"/>
      <c r="K1" s="801"/>
      <c r="L1" s="801"/>
      <c r="M1" s="20"/>
      <c r="N1" s="21"/>
    </row>
    <row r="2" spans="1:14" ht="30.75" customHeight="1" x14ac:dyDescent="0.25">
      <c r="A2" s="802" t="s">
        <v>38</v>
      </c>
      <c r="B2" s="803"/>
      <c r="C2" s="803"/>
      <c r="D2" s="803"/>
      <c r="E2" s="803"/>
      <c r="F2" s="803"/>
      <c r="G2" s="803"/>
      <c r="H2" s="803"/>
      <c r="I2" s="803"/>
      <c r="J2" s="803"/>
      <c r="K2" s="803"/>
      <c r="L2" s="80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8" t="s">
        <v>7051</v>
      </c>
      <c r="B62" s="799"/>
      <c r="C62" s="79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1"/>
  <sheetViews>
    <sheetView zoomScaleNormal="100" zoomScaleSheetLayoutView="110" workbookViewId="0">
      <pane ySplit="1" topLeftCell="A536" activePane="bottomLeft" state="frozen"/>
      <selection pane="bottomLeft" activeCell="J559" sqref="J55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1" t="s">
        <v>65</v>
      </c>
      <c r="C4" s="812"/>
      <c r="D4" s="812"/>
      <c r="E4" s="812"/>
      <c r="F4" s="813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1" t="s">
        <v>65</v>
      </c>
      <c r="C7" s="812"/>
      <c r="D7" s="812"/>
      <c r="E7" s="812"/>
      <c r="F7" s="813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1" t="s">
        <v>65</v>
      </c>
      <c r="C9" s="812"/>
      <c r="D9" s="812"/>
      <c r="E9" s="812"/>
      <c r="F9" s="813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1" t="s">
        <v>65</v>
      </c>
      <c r="C10" s="812"/>
      <c r="D10" s="812"/>
      <c r="E10" s="812"/>
      <c r="F10" s="813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1" t="s">
        <v>65</v>
      </c>
      <c r="C11" s="812"/>
      <c r="D11" s="812"/>
      <c r="E11" s="812"/>
      <c r="F11" s="813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1" t="s">
        <v>65</v>
      </c>
      <c r="C18" s="812"/>
      <c r="D18" s="812"/>
      <c r="E18" s="812"/>
      <c r="F18" s="813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1" t="s">
        <v>65</v>
      </c>
      <c r="C19" s="812"/>
      <c r="D19" s="812"/>
      <c r="E19" s="812"/>
      <c r="F19" s="813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1" t="s">
        <v>65</v>
      </c>
      <c r="C20" s="812"/>
      <c r="D20" s="812"/>
      <c r="E20" s="812"/>
      <c r="F20" s="813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1" t="s">
        <v>65</v>
      </c>
      <c r="C26" s="812"/>
      <c r="D26" s="812"/>
      <c r="E26" s="812"/>
      <c r="F26" s="813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1" t="s">
        <v>65</v>
      </c>
      <c r="C31" s="812"/>
      <c r="D31" s="812"/>
      <c r="E31" s="812"/>
      <c r="F31" s="813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1" t="s">
        <v>65</v>
      </c>
      <c r="C36" s="812"/>
      <c r="D36" s="812"/>
      <c r="E36" s="812"/>
      <c r="F36" s="813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1" t="s">
        <v>65</v>
      </c>
      <c r="C37" s="812"/>
      <c r="D37" s="812"/>
      <c r="E37" s="812"/>
      <c r="F37" s="813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1" t="s">
        <v>65</v>
      </c>
      <c r="C43" s="812"/>
      <c r="D43" s="812"/>
      <c r="E43" s="812"/>
      <c r="F43" s="813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1" t="s">
        <v>65</v>
      </c>
      <c r="C44" s="812"/>
      <c r="D44" s="812"/>
      <c r="E44" s="812"/>
      <c r="F44" s="813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1" t="s">
        <v>65</v>
      </c>
      <c r="C46" s="812"/>
      <c r="D46" s="812"/>
      <c r="E46" s="812"/>
      <c r="F46" s="813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1" t="s">
        <v>65</v>
      </c>
      <c r="C49" s="812"/>
      <c r="D49" s="812"/>
      <c r="E49" s="812"/>
      <c r="F49" s="813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1" t="s">
        <v>65</v>
      </c>
      <c r="C50" s="812"/>
      <c r="D50" s="812"/>
      <c r="E50" s="812"/>
      <c r="F50" s="813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1" t="s">
        <v>65</v>
      </c>
      <c r="C69" s="812"/>
      <c r="D69" s="812"/>
      <c r="E69" s="812"/>
      <c r="F69" s="813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1" t="s">
        <v>65</v>
      </c>
      <c r="C82" s="812"/>
      <c r="D82" s="812"/>
      <c r="E82" s="812"/>
      <c r="F82" s="813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4" t="s">
        <v>7706</v>
      </c>
      <c r="B327" s="815"/>
      <c r="C327" s="815"/>
      <c r="D327" s="815"/>
      <c r="E327" s="815"/>
      <c r="F327" s="815"/>
      <c r="G327" s="815"/>
      <c r="H327" s="816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4" t="s">
        <v>7705</v>
      </c>
      <c r="B353" s="815"/>
      <c r="C353" s="815"/>
      <c r="D353" s="815"/>
      <c r="E353" s="815"/>
      <c r="F353" s="815"/>
      <c r="G353" s="815"/>
      <c r="H353" s="816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4" t="s">
        <v>7745</v>
      </c>
      <c r="B371" s="815"/>
      <c r="C371" s="815"/>
      <c r="D371" s="815"/>
      <c r="E371" s="815"/>
      <c r="F371" s="815"/>
      <c r="G371" s="815"/>
      <c r="H371" s="816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7" t="s">
        <v>7907</v>
      </c>
      <c r="B384" s="818"/>
      <c r="C384" s="818"/>
      <c r="D384" s="818"/>
      <c r="E384" s="818"/>
      <c r="F384" s="818"/>
      <c r="G384" s="818"/>
      <c r="H384" s="651"/>
    </row>
    <row r="385" spans="1:9" s="7" customFormat="1" ht="28.5" x14ac:dyDescent="0.25">
      <c r="A385" s="817"/>
      <c r="B385" s="818"/>
      <c r="C385" s="818"/>
      <c r="D385" s="818"/>
      <c r="E385" s="818"/>
      <c r="F385" s="818"/>
      <c r="G385" s="818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4" t="s">
        <v>7907</v>
      </c>
      <c r="B391" s="805"/>
      <c r="C391" s="805"/>
      <c r="D391" s="805"/>
      <c r="E391" s="805"/>
      <c r="F391" s="805"/>
      <c r="G391" s="80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6" t="s">
        <v>7792</v>
      </c>
      <c r="B399" s="807"/>
      <c r="C399" s="807"/>
      <c r="D399" s="807"/>
      <c r="E399" s="807"/>
      <c r="F399" s="807"/>
      <c r="G399" s="807"/>
      <c r="H399" s="80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7" t="s">
        <v>7849</v>
      </c>
      <c r="B410" s="818"/>
      <c r="C410" s="818"/>
      <c r="D410" s="818"/>
      <c r="E410" s="818"/>
      <c r="F410" s="818"/>
      <c r="G410" s="818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6" t="s">
        <v>7870</v>
      </c>
      <c r="B424" s="807"/>
      <c r="C424" s="807"/>
      <c r="D424" s="807"/>
      <c r="E424" s="807"/>
      <c r="F424" s="807"/>
      <c r="G424" s="807"/>
      <c r="H424" s="80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9" t="s">
        <v>7920</v>
      </c>
      <c r="K425" s="809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4" t="s">
        <v>7908</v>
      </c>
      <c r="B440" s="805"/>
      <c r="C440" s="805"/>
      <c r="D440" s="805"/>
      <c r="E440" s="805"/>
      <c r="F440" s="805"/>
      <c r="G440" s="80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9" t="s">
        <v>7920</v>
      </c>
      <c r="K442" s="80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6" t="s">
        <v>7946</v>
      </c>
      <c r="B451" s="807"/>
      <c r="C451" s="807"/>
      <c r="D451" s="807"/>
      <c r="E451" s="807"/>
      <c r="F451" s="807"/>
      <c r="G451" s="807"/>
      <c r="H451" s="808"/>
      <c r="J451" s="809" t="s">
        <v>7920</v>
      </c>
      <c r="K451" s="809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4" t="s">
        <v>7953</v>
      </c>
      <c r="B462" s="805"/>
      <c r="C462" s="805"/>
      <c r="D462" s="805"/>
      <c r="E462" s="805"/>
      <c r="F462" s="805"/>
      <c r="G462" s="805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9"/>
      <c r="K464" s="809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6" t="s">
        <v>7955</v>
      </c>
      <c r="B472" s="807"/>
      <c r="C472" s="807"/>
      <c r="D472" s="807"/>
      <c r="E472" s="807"/>
      <c r="F472" s="807"/>
      <c r="G472" s="807"/>
      <c r="H472" s="80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9"/>
      <c r="K477" s="809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4" t="s">
        <v>8168</v>
      </c>
      <c r="B482" s="805"/>
      <c r="C482" s="805"/>
      <c r="D482" s="805"/>
      <c r="E482" s="805"/>
      <c r="F482" s="805"/>
      <c r="G482" s="805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6" t="s">
        <v>8261</v>
      </c>
      <c r="B490" s="807"/>
      <c r="C490" s="807"/>
      <c r="D490" s="807"/>
      <c r="E490" s="807"/>
      <c r="F490" s="807"/>
      <c r="G490" s="807"/>
      <c r="H490" s="80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9"/>
      <c r="K495" s="809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4" t="s">
        <v>8274</v>
      </c>
      <c r="B500" s="805"/>
      <c r="C500" s="805"/>
      <c r="D500" s="805"/>
      <c r="E500" s="805"/>
      <c r="F500" s="805"/>
      <c r="G500" s="805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6" t="s">
        <v>8275</v>
      </c>
      <c r="B509" s="807"/>
      <c r="C509" s="807"/>
      <c r="D509" s="807"/>
      <c r="E509" s="807"/>
      <c r="F509" s="807"/>
      <c r="G509" s="807"/>
      <c r="H509" s="80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9"/>
      <c r="K514" s="809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4" t="s">
        <v>8365</v>
      </c>
      <c r="B519" s="805"/>
      <c r="C519" s="805"/>
      <c r="D519" s="805"/>
      <c r="E519" s="805"/>
      <c r="F519" s="805"/>
      <c r="G519" s="805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6" t="s">
        <v>8275</v>
      </c>
      <c r="B528" s="807"/>
      <c r="C528" s="807"/>
      <c r="D528" s="807"/>
      <c r="E528" s="807"/>
      <c r="F528" s="807"/>
      <c r="G528" s="807"/>
      <c r="H528" s="80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09"/>
      <c r="K533" s="809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4" t="s">
        <v>8465</v>
      </c>
      <c r="B538" s="805"/>
      <c r="C538" s="805"/>
      <c r="D538" s="805"/>
      <c r="E538" s="805"/>
      <c r="F538" s="805"/>
      <c r="G538" s="805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6" t="s">
        <v>8275</v>
      </c>
      <c r="B549" s="807"/>
      <c r="C549" s="807"/>
      <c r="D549" s="807"/>
      <c r="E549" s="807"/>
      <c r="F549" s="807"/>
      <c r="G549" s="807"/>
      <c r="H549" s="808"/>
      <c r="I549" s="810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0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0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0"/>
      <c r="J552" s="809"/>
      <c r="K552" s="809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0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0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0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0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5.75" x14ac:dyDescent="0.25">
      <c r="A558" s="31"/>
      <c r="G558" s="31"/>
      <c r="H558" s="31"/>
    </row>
    <row r="559" spans="1:11" s="7" customFormat="1" ht="15.75" x14ac:dyDescent="0.25">
      <c r="A559" s="31"/>
      <c r="G559" s="31"/>
      <c r="H559" s="31"/>
      <c r="J559" s="590">
        <f>E542*80%</f>
        <v>44880</v>
      </c>
    </row>
    <row r="560" spans="1:11" s="7" customFormat="1" ht="16.5" customHeight="1" x14ac:dyDescent="0.25">
      <c r="A560" s="31"/>
      <c r="G560" s="31"/>
      <c r="H560" s="31"/>
      <c r="J560" s="590">
        <f>E543*80%</f>
        <v>41580</v>
      </c>
    </row>
    <row r="561" spans="1:11" s="7" customFormat="1" ht="15.75" x14ac:dyDescent="0.25">
      <c r="A561" s="489">
        <v>1074</v>
      </c>
      <c r="B561" s="755" t="s">
        <v>8515</v>
      </c>
      <c r="G561" s="31"/>
      <c r="H561" s="31"/>
      <c r="J561" s="590">
        <f>E544*80%</f>
        <v>3780</v>
      </c>
      <c r="K561" s="590">
        <f>J561+J560</f>
        <v>45360</v>
      </c>
    </row>
    <row r="562" spans="1:11" s="7" customFormat="1" ht="15.75" x14ac:dyDescent="0.25">
      <c r="A562" s="489">
        <v>1075</v>
      </c>
      <c r="B562" s="755" t="s">
        <v>8515</v>
      </c>
      <c r="G562" s="31"/>
      <c r="H562" s="31"/>
      <c r="J562" s="590">
        <f>E545*80%</f>
        <v>33872.28</v>
      </c>
    </row>
    <row r="563" spans="1:11" s="7" customFormat="1" ht="15.75" x14ac:dyDescent="0.25">
      <c r="A563" s="489">
        <v>1076</v>
      </c>
      <c r="B563" s="755" t="s">
        <v>8515</v>
      </c>
      <c r="G563" s="31"/>
      <c r="H563" s="31"/>
    </row>
    <row r="564" spans="1:11" s="7" customFormat="1" ht="15.75" x14ac:dyDescent="0.25">
      <c r="A564" s="31"/>
      <c r="G564" s="31"/>
      <c r="H564" s="31"/>
    </row>
    <row r="565" spans="1:11" s="7" customFormat="1" ht="15" customHeight="1" x14ac:dyDescent="0.25">
      <c r="A565" s="489">
        <v>1055</v>
      </c>
      <c r="B565" s="751" t="s">
        <v>7438</v>
      </c>
      <c r="C565" s="10">
        <v>18000</v>
      </c>
      <c r="D565" s="25">
        <v>0.15</v>
      </c>
      <c r="E565" s="10">
        <f>D565*C565</f>
        <v>2700</v>
      </c>
      <c r="F565" s="10">
        <f>E565+C565</f>
        <v>20700</v>
      </c>
      <c r="G565" s="450" t="s">
        <v>7168</v>
      </c>
      <c r="H565" s="627">
        <v>45505</v>
      </c>
      <c r="I565" s="7" t="s">
        <v>7940</v>
      </c>
      <c r="K565" s="590"/>
    </row>
    <row r="566" spans="1:11" s="7" customFormat="1" ht="15" customHeight="1" x14ac:dyDescent="0.25">
      <c r="A566" s="489">
        <v>1056</v>
      </c>
      <c r="B566" s="751" t="s">
        <v>64</v>
      </c>
      <c r="C566" s="410">
        <v>209750</v>
      </c>
      <c r="D566" s="25">
        <v>0.15</v>
      </c>
      <c r="E566" s="10">
        <f>D566*C566</f>
        <v>31462.5</v>
      </c>
      <c r="F566" s="10">
        <f>E566+C566</f>
        <v>241212.5</v>
      </c>
      <c r="G566" s="450" t="s">
        <v>7168</v>
      </c>
      <c r="H566" s="627">
        <v>45505</v>
      </c>
      <c r="I566" s="7" t="s">
        <v>8126</v>
      </c>
      <c r="K566" s="632"/>
    </row>
    <row r="567" spans="1:11" s="7" customFormat="1" ht="15.75" x14ac:dyDescent="0.25">
      <c r="A567" s="31"/>
      <c r="G567" s="31"/>
      <c r="H567" s="31"/>
    </row>
    <row r="568" spans="1:11" s="7" customFormat="1" ht="15.75" x14ac:dyDescent="0.25">
      <c r="A568" s="696">
        <v>21</v>
      </c>
      <c r="B568" s="673" t="s">
        <v>7637</v>
      </c>
      <c r="C568" s="674">
        <v>1960000</v>
      </c>
      <c r="D568" s="675">
        <v>0.15</v>
      </c>
      <c r="E568" s="674">
        <f t="shared" ref="E568" si="94">D568*C568</f>
        <v>294000</v>
      </c>
      <c r="F568" s="674">
        <f t="shared" ref="F568" si="95">E568+C568</f>
        <v>2254000</v>
      </c>
      <c r="G568" s="450" t="s">
        <v>7168</v>
      </c>
      <c r="H568" s="627"/>
      <c r="I568" s="7" t="s">
        <v>8590</v>
      </c>
      <c r="K568" s="590"/>
    </row>
    <row r="569" spans="1:11" s="7" customFormat="1" ht="15.75" x14ac:dyDescent="0.25">
      <c r="A569" s="31"/>
      <c r="G569" s="31"/>
      <c r="H569" s="31"/>
    </row>
    <row r="570" spans="1:11" s="7" customFormat="1" ht="15.75" x14ac:dyDescent="0.25">
      <c r="A570" s="31"/>
      <c r="G570" s="31"/>
      <c r="H570" s="31"/>
    </row>
    <row r="571" spans="1:11" s="7" customFormat="1" ht="15.75" x14ac:dyDescent="0.25">
      <c r="A571" s="31"/>
      <c r="G571" s="31"/>
      <c r="H571" s="31"/>
    </row>
    <row r="572" spans="1:11" s="7" customFormat="1" ht="15.75" x14ac:dyDescent="0.25">
      <c r="A572" s="31"/>
      <c r="G572" s="31"/>
      <c r="H572" s="31"/>
    </row>
    <row r="573" spans="1:11" s="7" customFormat="1" ht="15.75" x14ac:dyDescent="0.25">
      <c r="A573" s="31"/>
      <c r="G573" s="31"/>
      <c r="H573" s="31"/>
    </row>
    <row r="574" spans="1:11" s="7" customFormat="1" ht="15.75" x14ac:dyDescent="0.25">
      <c r="A574" s="31"/>
      <c r="G574" s="31"/>
      <c r="H574" s="31"/>
    </row>
    <row r="575" spans="1:11" s="7" customFormat="1" ht="15.75" x14ac:dyDescent="0.25">
      <c r="A575" s="31"/>
      <c r="G575" s="31"/>
      <c r="H575" s="31"/>
    </row>
    <row r="576" spans="1:11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  <c r="J588"/>
      <c r="K588"/>
    </row>
    <row r="589" spans="1:11" s="7" customFormat="1" ht="15.75" x14ac:dyDescent="0.25">
      <c r="A589" s="31"/>
      <c r="G589" s="31"/>
      <c r="H589" s="31"/>
      <c r="J589"/>
      <c r="K589"/>
    </row>
    <row r="590" spans="1:11" s="7" customFormat="1" ht="15.75" x14ac:dyDescent="0.25">
      <c r="A590" s="31"/>
      <c r="G590" s="31"/>
      <c r="H590" s="31"/>
      <c r="J590"/>
      <c r="K590"/>
    </row>
    <row r="591" spans="1:11" s="7" customFormat="1" ht="15.75" x14ac:dyDescent="0.25">
      <c r="A591" s="31"/>
      <c r="G591" s="31"/>
      <c r="H591" s="31"/>
      <c r="J591"/>
      <c r="K591"/>
    </row>
  </sheetData>
  <autoFilter ref="A1:J269" xr:uid="{00000000-0001-0000-0400-000000000000}"/>
  <mergeCells count="50"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J442:K442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A462:G462"/>
    <mergeCell ref="J464:K464"/>
    <mergeCell ref="A472:H472"/>
    <mergeCell ref="J477:K477"/>
    <mergeCell ref="A482:G482"/>
    <mergeCell ref="A538:G538"/>
    <mergeCell ref="A549:H549"/>
    <mergeCell ref="J552:K552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</mergeCells>
  <conditionalFormatting sqref="G1:G324 G326 G328:G352 G354:G370 G372:G383 G386:G388 G392:G398 G400:G409 G411:G423 G425:G439 G441:G450 G452:G461 G463:G471 G473:G481 G483:G489 G491:G499 G501:G508 G510:G518 G520:G527 G529:G537 G539 G541:G545 G548 G550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P13" sqref="P13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4" t="s">
        <v>6983</v>
      </c>
      <c r="B1" s="835"/>
      <c r="C1" s="835"/>
      <c r="D1" s="835"/>
      <c r="E1" s="836"/>
      <c r="G1" s="840" t="s">
        <v>6984</v>
      </c>
      <c r="H1" s="840"/>
      <c r="I1" s="840"/>
      <c r="J1" s="840"/>
      <c r="K1" s="324"/>
      <c r="L1" s="819" t="s">
        <v>7290</v>
      </c>
      <c r="M1" s="819"/>
      <c r="N1" s="819"/>
      <c r="O1" s="819"/>
      <c r="P1" s="819"/>
      <c r="R1" s="819" t="s">
        <v>6986</v>
      </c>
      <c r="S1" s="819"/>
      <c r="T1" s="819"/>
      <c r="U1" s="819"/>
    </row>
    <row r="2" spans="1:28" ht="28.15" customHeight="1" x14ac:dyDescent="0.25">
      <c r="A2" s="837"/>
      <c r="B2" s="838"/>
      <c r="C2" s="838"/>
      <c r="D2" s="838"/>
      <c r="E2" s="839"/>
      <c r="G2" s="840"/>
      <c r="H2" s="840"/>
      <c r="I2" s="840"/>
      <c r="J2" s="840"/>
      <c r="K2" s="324"/>
      <c r="L2" s="819"/>
      <c r="M2" s="819"/>
      <c r="N2" s="819"/>
      <c r="O2" s="819"/>
      <c r="P2" s="819"/>
      <c r="R2" s="819"/>
      <c r="S2" s="819"/>
      <c r="T2" s="819"/>
      <c r="U2" s="819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/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45474</v>
      </c>
      <c r="S10" s="339">
        <v>34850</v>
      </c>
      <c r="T10" s="325" t="s">
        <v>7353</v>
      </c>
      <c r="U10" s="352" t="s">
        <v>8152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45505</v>
      </c>
      <c r="S11" s="339">
        <v>34850</v>
      </c>
      <c r="T11" s="325" t="s">
        <v>7353</v>
      </c>
      <c r="U11" s="352" t="s">
        <v>8257</v>
      </c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8601</v>
      </c>
      <c r="P12" s="561" t="s">
        <v>8602</v>
      </c>
      <c r="Q12" s="333"/>
      <c r="R12" s="334">
        <v>45536</v>
      </c>
      <c r="S12" s="339">
        <v>34850</v>
      </c>
      <c r="T12" s="325" t="s">
        <v>7353</v>
      </c>
      <c r="U12" s="352" t="s">
        <v>8366</v>
      </c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39">
        <v>34850</v>
      </c>
      <c r="T13" s="325" t="s">
        <v>7353</v>
      </c>
      <c r="U13" s="352" t="s">
        <v>8475</v>
      </c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39">
        <v>34850</v>
      </c>
      <c r="T14" s="325" t="s">
        <v>7353</v>
      </c>
      <c r="U14" s="352" t="s">
        <v>8540</v>
      </c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757">
        <f>S14*1.1</f>
        <v>38335</v>
      </c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819" t="s">
        <v>6986</v>
      </c>
      <c r="S38" s="819"/>
      <c r="T38" s="819"/>
      <c r="U38" s="819"/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819"/>
      <c r="S39" s="819"/>
      <c r="T39" s="819"/>
      <c r="U39" s="819"/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19" t="s">
        <v>7022</v>
      </c>
      <c r="H44" s="819"/>
      <c r="I44" s="819"/>
      <c r="J44" s="819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19"/>
      <c r="H45" s="819"/>
      <c r="I45" s="819"/>
      <c r="J45" s="819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ht="15.75" thickBot="1" x14ac:dyDescent="0.3"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A50" s="834" t="s">
        <v>6983</v>
      </c>
      <c r="B50" s="835"/>
      <c r="C50" s="835"/>
      <c r="D50" s="835"/>
      <c r="E50" s="836"/>
      <c r="K50" s="406"/>
      <c r="L50" s="819" t="s">
        <v>6985</v>
      </c>
      <c r="M50" s="819"/>
      <c r="N50" s="819"/>
      <c r="O50" s="819"/>
      <c r="P50" s="819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A51" s="837"/>
      <c r="B51" s="838"/>
      <c r="C51" s="838"/>
      <c r="D51" s="838"/>
      <c r="E51" s="839"/>
      <c r="G51" s="820" t="s">
        <v>7031</v>
      </c>
      <c r="H51" s="820"/>
      <c r="I51" s="820"/>
      <c r="J51" s="407">
        <f>J49+I48</f>
        <v>73164</v>
      </c>
      <c r="K51" s="406"/>
      <c r="L51" s="819"/>
      <c r="M51" s="819"/>
      <c r="N51" s="819"/>
      <c r="O51" s="819"/>
      <c r="P51" s="819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L65" s="392"/>
      <c r="R65" s="334">
        <v>44409</v>
      </c>
      <c r="S65" s="342">
        <v>26000</v>
      </c>
      <c r="T65" s="12"/>
      <c r="U65" s="343" t="s">
        <v>7003</v>
      </c>
    </row>
    <row r="66" spans="1:21" ht="15.75" thickBot="1" x14ac:dyDescent="0.3">
      <c r="L66" s="833" t="s">
        <v>6985</v>
      </c>
      <c r="M66" s="833"/>
      <c r="N66" s="833"/>
      <c r="O66" s="833"/>
      <c r="P66" s="833"/>
      <c r="R66" s="382">
        <v>44440</v>
      </c>
      <c r="S66" s="383">
        <v>26000</v>
      </c>
      <c r="T66" s="384"/>
      <c r="U66" s="343" t="s">
        <v>7003</v>
      </c>
    </row>
    <row r="67" spans="1:21" x14ac:dyDescent="0.25">
      <c r="A67" s="834" t="s">
        <v>7009</v>
      </c>
      <c r="B67" s="835"/>
      <c r="C67" s="835"/>
      <c r="D67" s="835"/>
      <c r="E67" s="836"/>
      <c r="L67" s="819"/>
      <c r="M67" s="819"/>
      <c r="N67" s="819"/>
      <c r="O67" s="819"/>
      <c r="P67" s="819"/>
      <c r="R67" s="334">
        <v>44470</v>
      </c>
      <c r="S67" s="342">
        <v>26000</v>
      </c>
      <c r="T67" s="12"/>
      <c r="U67" s="385" t="s">
        <v>7017</v>
      </c>
    </row>
    <row r="68" spans="1:21" x14ac:dyDescent="0.25">
      <c r="A68" s="837"/>
      <c r="B68" s="838"/>
      <c r="C68" s="838"/>
      <c r="D68" s="838"/>
      <c r="E68" s="839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819" t="s">
        <v>6986</v>
      </c>
      <c r="S70" s="819"/>
      <c r="T70" s="819"/>
      <c r="U70" s="819"/>
    </row>
    <row r="71" spans="1:21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9"/>
      <c r="S71" s="819"/>
      <c r="T71" s="819"/>
      <c r="U71" s="819"/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ht="15.7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7">
        <v>30000</v>
      </c>
      <c r="U74" s="830">
        <f>72000-T74-15000-10000-12000</f>
        <v>5000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8"/>
      <c r="U75" s="831"/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9"/>
      <c r="U76" s="832"/>
    </row>
    <row r="77" spans="1:21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44075</v>
      </c>
      <c r="S80" s="393">
        <v>24000</v>
      </c>
      <c r="T80" s="394">
        <f t="shared" si="1"/>
        <v>24000</v>
      </c>
      <c r="U80" s="349"/>
    </row>
    <row r="81" spans="1:21" ht="18.75" x14ac:dyDescent="0.25">
      <c r="A81" s="388"/>
      <c r="B81" s="388"/>
      <c r="C81" s="388"/>
      <c r="D81" s="388"/>
      <c r="E81" s="388"/>
      <c r="R81" s="382">
        <v>44105</v>
      </c>
      <c r="S81" s="395">
        <v>24000</v>
      </c>
      <c r="T81" s="396">
        <f t="shared" si="1"/>
        <v>24000</v>
      </c>
      <c r="U81" s="397"/>
    </row>
    <row r="82" spans="1:21" ht="19.5" thickBot="1" x14ac:dyDescent="0.3">
      <c r="A82" s="391"/>
      <c r="B82" s="391"/>
      <c r="C82" s="391"/>
      <c r="D82" s="391"/>
      <c r="E82" s="391"/>
      <c r="R82" s="334">
        <v>44136</v>
      </c>
      <c r="S82" s="393">
        <v>24000</v>
      </c>
      <c r="T82" s="394">
        <f t="shared" si="1"/>
        <v>24000</v>
      </c>
      <c r="U82" s="349"/>
    </row>
    <row r="83" spans="1:21" x14ac:dyDescent="0.25">
      <c r="A83" s="821" t="s">
        <v>7018</v>
      </c>
      <c r="B83" s="822"/>
      <c r="C83" s="822"/>
      <c r="D83" s="822"/>
      <c r="E83" s="823"/>
    </row>
    <row r="84" spans="1:21" x14ac:dyDescent="0.25">
      <c r="A84" s="824"/>
      <c r="B84" s="825"/>
      <c r="C84" s="825"/>
      <c r="D84" s="825"/>
      <c r="E84" s="826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</row>
    <row r="109" spans="3:16" x14ac:dyDescent="0.25">
      <c r="L109" s="819" t="s">
        <v>7022</v>
      </c>
      <c r="M109" s="819"/>
      <c r="N109" s="819"/>
      <c r="O109" s="819"/>
      <c r="P109" s="819"/>
    </row>
    <row r="110" spans="3:16" x14ac:dyDescent="0.25">
      <c r="L110" s="819"/>
      <c r="M110" s="819"/>
      <c r="N110" s="819"/>
      <c r="O110" s="819"/>
      <c r="P110" s="819"/>
    </row>
    <row r="111" spans="3:16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0" t="s">
        <v>7031</v>
      </c>
      <c r="M116" s="820"/>
      <c r="N116" s="820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70:U71"/>
    <mergeCell ref="A83:E84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2025-01-18T14:08:23Z</dcterms:modified>
</cp:coreProperties>
</file>