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8AE420C1-A64B-4676-8FB5-3BE17D90C532}" xr6:coauthVersionLast="36" xr6:coauthVersionMax="47" xr10:uidLastSave="{00000000-0000-0000-0000-000000000000}"/>
  <bookViews>
    <workbookView xWindow="-120" yWindow="-120" windowWidth="28920" windowHeight="12345" activeTab="1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F629" i="3" l="1"/>
  <c r="H628" i="3"/>
  <c r="G715" i="12" l="1"/>
  <c r="H629" i="3" l="1"/>
  <c r="K631" i="3"/>
  <c r="K632" i="3" s="1"/>
  <c r="K626" i="3"/>
  <c r="K627" i="3" s="1"/>
  <c r="G714" i="12" l="1"/>
  <c r="G713" i="12" l="1"/>
  <c r="G712" i="12" l="1"/>
  <c r="G711" i="12"/>
  <c r="G710" i="12"/>
  <c r="G709" i="12"/>
  <c r="G708" i="12" l="1"/>
  <c r="C609" i="3" l="1"/>
  <c r="E603" i="3"/>
  <c r="F603" i="3" s="1"/>
  <c r="K613" i="3" l="1"/>
  <c r="K614" i="3" s="1"/>
  <c r="F611" i="3"/>
  <c r="E623" i="3" l="1"/>
  <c r="F623" i="3" s="1"/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686" i="12" l="1"/>
  <c r="G687" i="12"/>
  <c r="G688" i="12" s="1"/>
  <c r="G689" i="12" s="1"/>
  <c r="E622" i="3" l="1"/>
  <c r="F622" i="3" s="1"/>
  <c r="E621" i="3" l="1"/>
  <c r="F621" i="3" s="1"/>
  <c r="E620" i="3" l="1"/>
  <c r="F620" i="3" s="1"/>
  <c r="F630" i="3"/>
  <c r="H631" i="3" s="1"/>
  <c r="C627" i="3"/>
  <c r="C628" i="3" s="1"/>
  <c r="C631" i="3" s="1"/>
  <c r="C632" i="3" s="1"/>
  <c r="C633" i="3" s="1"/>
  <c r="H632" i="3" l="1"/>
  <c r="C629" i="3"/>
  <c r="E606" i="3" l="1"/>
  <c r="F606" i="3" s="1"/>
  <c r="F612" i="3" l="1"/>
  <c r="H613" i="3" s="1"/>
  <c r="C610" i="3"/>
  <c r="C613" i="3" s="1"/>
  <c r="C614" i="3" s="1"/>
  <c r="C615" i="3" s="1"/>
  <c r="K608" i="3"/>
  <c r="K609" i="3" s="1"/>
  <c r="C611" i="3" l="1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<sst xmlns="http://schemas.openxmlformats.org/spreadsheetml/2006/main" count="12005" uniqueCount="8837">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</sst>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0" t="s">
        <v>7380</v>
      </c>
      <c r="B1" s="771"/>
      <c r="C1" s="541"/>
      <c r="D1" s="770" t="s">
        <v>7379</v>
      </c>
      <c r="E1" s="771"/>
      <c r="F1" s="541"/>
      <c r="G1" s="770" t="s">
        <v>7370</v>
      </c>
      <c r="H1" s="771"/>
      <c r="I1" s="541"/>
      <c r="J1" s="770" t="s">
        <v>7364</v>
      </c>
      <c r="K1" s="771"/>
      <c r="L1" s="541"/>
      <c r="M1" s="770" t="s">
        <v>7351</v>
      </c>
      <c r="N1" s="771"/>
      <c r="O1" s="541"/>
      <c r="P1" s="770" t="s">
        <v>7350</v>
      </c>
      <c r="Q1" s="771"/>
      <c r="R1" s="541"/>
      <c r="S1" s="770" t="s">
        <v>7340</v>
      </c>
      <c r="T1" s="771"/>
      <c r="U1" s="541"/>
      <c r="V1" s="770" t="s">
        <v>7316</v>
      </c>
      <c r="W1" s="771"/>
      <c r="X1" s="541"/>
      <c r="Y1" s="770" t="s">
        <v>7301</v>
      </c>
      <c r="Z1" s="771"/>
      <c r="AA1" s="541"/>
      <c r="AB1" s="770" t="s">
        <v>7298</v>
      </c>
      <c r="AC1" s="771"/>
      <c r="AD1" s="541"/>
      <c r="AE1" s="770" t="s">
        <v>7295</v>
      </c>
      <c r="AF1" s="771"/>
      <c r="AG1" s="541"/>
      <c r="AH1" s="770" t="s">
        <v>7282</v>
      </c>
      <c r="AI1" s="771"/>
      <c r="AJ1" s="541"/>
      <c r="AK1" s="770" t="s">
        <v>7262</v>
      </c>
      <c r="AL1" s="771"/>
      <c r="AM1" s="541"/>
      <c r="AN1" s="770" t="s">
        <v>7258</v>
      </c>
      <c r="AO1" s="771"/>
      <c r="AP1" s="541"/>
      <c r="AQ1" s="770" t="s">
        <v>7255</v>
      </c>
      <c r="AR1" s="771"/>
      <c r="AS1" s="541"/>
      <c r="AT1" s="770" t="s">
        <v>7185</v>
      </c>
      <c r="AU1" s="771"/>
      <c r="AV1" s="541"/>
      <c r="AW1" s="770" t="s">
        <v>7186</v>
      </c>
      <c r="AX1" s="771"/>
      <c r="AY1" s="542"/>
      <c r="AZ1" s="770" t="s">
        <v>7187</v>
      </c>
      <c r="BA1" s="771"/>
      <c r="BC1" s="770" t="s">
        <v>7188</v>
      </c>
      <c r="BD1" s="771"/>
      <c r="BE1" s="542"/>
      <c r="BF1" s="770" t="s">
        <v>7189</v>
      </c>
      <c r="BG1" s="771"/>
      <c r="BI1" s="770" t="s">
        <v>7190</v>
      </c>
      <c r="BJ1" s="771"/>
      <c r="BK1" s="543"/>
      <c r="BL1" s="774" t="s">
        <v>7191</v>
      </c>
      <c r="BM1" s="775"/>
      <c r="BN1" s="543"/>
      <c r="BO1" s="543"/>
      <c r="BP1" s="774" t="s">
        <v>7191</v>
      </c>
      <c r="BQ1" s="775"/>
      <c r="BS1" s="774" t="s">
        <v>7192</v>
      </c>
      <c r="BT1" s="775"/>
      <c r="BV1" s="774" t="s">
        <v>7192</v>
      </c>
      <c r="BW1" s="775"/>
      <c r="BY1" s="774" t="s">
        <v>7192</v>
      </c>
      <c r="BZ1" s="775"/>
    </row>
    <row r="2" spans="1:78" s="449" customFormat="1" ht="18" customHeight="1" x14ac:dyDescent="0.35">
      <c r="A2" s="772"/>
      <c r="B2" s="773"/>
      <c r="C2" s="544"/>
      <c r="D2" s="772"/>
      <c r="E2" s="773"/>
      <c r="F2" s="544"/>
      <c r="G2" s="772"/>
      <c r="H2" s="773"/>
      <c r="I2" s="544"/>
      <c r="J2" s="772"/>
      <c r="K2" s="773"/>
      <c r="L2" s="544"/>
      <c r="M2" s="772"/>
      <c r="N2" s="773"/>
      <c r="O2" s="544"/>
      <c r="P2" s="772"/>
      <c r="Q2" s="773"/>
      <c r="R2" s="544"/>
      <c r="S2" s="772"/>
      <c r="T2" s="773"/>
      <c r="U2" s="544"/>
      <c r="V2" s="772"/>
      <c r="W2" s="773"/>
      <c r="X2" s="544"/>
      <c r="Y2" s="772"/>
      <c r="Z2" s="773"/>
      <c r="AA2" s="544"/>
      <c r="AB2" s="772"/>
      <c r="AC2" s="773"/>
      <c r="AD2" s="544"/>
      <c r="AE2" s="772"/>
      <c r="AF2" s="773"/>
      <c r="AG2" s="544"/>
      <c r="AH2" s="772"/>
      <c r="AI2" s="773"/>
      <c r="AJ2" s="544"/>
      <c r="AK2" s="772"/>
      <c r="AL2" s="773"/>
      <c r="AM2" s="544"/>
      <c r="AN2" s="772"/>
      <c r="AO2" s="773"/>
      <c r="AP2" s="544"/>
      <c r="AQ2" s="772"/>
      <c r="AR2" s="773"/>
      <c r="AS2" s="544"/>
      <c r="AT2" s="772"/>
      <c r="AU2" s="773"/>
      <c r="AV2" s="544"/>
      <c r="AW2" s="772"/>
      <c r="AX2" s="773"/>
      <c r="AY2" s="545"/>
      <c r="AZ2" s="772"/>
      <c r="BA2" s="773"/>
      <c r="BC2" s="772"/>
      <c r="BD2" s="773"/>
      <c r="BE2" s="545"/>
      <c r="BF2" s="772"/>
      <c r="BG2" s="773"/>
      <c r="BI2" s="772"/>
      <c r="BJ2" s="773"/>
      <c r="BK2" s="546"/>
      <c r="BL2" s="776"/>
      <c r="BM2" s="777"/>
      <c r="BN2" s="546"/>
      <c r="BO2" s="546"/>
      <c r="BP2" s="776"/>
      <c r="BQ2" s="777"/>
      <c r="BS2" s="776"/>
      <c r="BT2" s="777"/>
      <c r="BV2" s="776"/>
      <c r="BW2" s="777"/>
      <c r="BY2" s="776"/>
      <c r="BZ2" s="777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abSelected="1" topLeftCell="A2687" workbookViewId="0">
      <selection activeCell="A2708" sqref="A270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2"/>
      <c r="B1" s="782"/>
      <c r="C1" s="782"/>
      <c r="D1" s="782"/>
      <c r="E1" s="78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7" t="s">
        <v>3196</v>
      </c>
      <c r="F1120" s="787"/>
      <c r="G1120" s="78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8" t="s">
        <v>4117</v>
      </c>
      <c r="B1490" s="790"/>
      <c r="C1490" s="792" t="s">
        <v>4118</v>
      </c>
      <c r="D1490" s="794"/>
      <c r="E1490" s="794"/>
    </row>
    <row r="1491" spans="1:5" ht="26.45" customHeight="1" x14ac:dyDescent="0.25">
      <c r="A1491" s="789"/>
      <c r="B1491" s="791"/>
      <c r="C1491" s="793"/>
      <c r="D1491" s="795"/>
      <c r="E1491" s="79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6" t="s">
        <v>4925</v>
      </c>
      <c r="D1803" s="79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7" t="s">
        <v>5164</v>
      </c>
      <c r="I1893" s="79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9" t="s">
        <v>5481</v>
      </c>
      <c r="E2010" s="80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1" t="s">
        <v>5573</v>
      </c>
      <c r="G2048" s="80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1" t="s">
        <v>5904</v>
      </c>
      <c r="D2183" s="781"/>
      <c r="E2183" s="78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2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2"/>
      <c r="B2303" s="63" t="s">
        <v>6193</v>
      </c>
      <c r="C2303" s="241"/>
      <c r="D2303" s="289"/>
      <c r="E2303" s="200"/>
    </row>
    <row r="2304" spans="1:5" ht="20.25" customHeight="1" x14ac:dyDescent="0.3">
      <c r="A2304" s="802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3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3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4" t="s">
        <v>6516</v>
      </c>
      <c r="E2443" s="804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5" t="s">
        <v>6524</v>
      </c>
      <c r="C2446" s="805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6" t="s">
        <v>8122</v>
      </c>
      <c r="C2687" s="806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8834</v>
      </c>
    </row>
    <row r="2705" spans="1:2" ht="23.25" x14ac:dyDescent="0.35">
      <c r="A2705" s="43" t="s">
        <v>8835</v>
      </c>
      <c r="B2705" s="44" t="s">
        <v>8836</v>
      </c>
    </row>
    <row r="2706" spans="1:2" ht="23.25" x14ac:dyDescent="0.35"/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zoomScale="130" zoomScaleNormal="130" workbookViewId="0">
      <pane ySplit="2" topLeftCell="A705" activePane="bottomLeft" state="frozen"/>
      <selection pane="bottomLeft" activeCell="D717" sqref="D71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7" t="s">
        <v>7387</v>
      </c>
      <c r="B1" s="807"/>
      <c r="C1" s="807"/>
      <c r="D1" s="807"/>
      <c r="E1" s="807"/>
      <c r="F1" s="807"/>
      <c r="G1" s="807"/>
      <c r="I1" s="807" t="s">
        <v>7489</v>
      </c>
      <c r="J1" s="807"/>
      <c r="K1" s="807"/>
      <c r="L1" s="807"/>
      <c r="M1" s="807"/>
      <c r="N1" s="807"/>
      <c r="O1" s="807"/>
      <c r="R1" s="808" t="s">
        <v>7529</v>
      </c>
      <c r="S1" s="808"/>
      <c r="T1" s="808"/>
      <c r="U1" s="808"/>
      <c r="V1" s="80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124682566.84999999</v>
      </c>
      <c r="Q4" s="373">
        <f>P4+P5</f>
        <v>260265119.53999999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171614184.84999999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176979039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5364854.150000006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92644200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189488885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15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07">
        <v>45763</v>
      </c>
      <c r="B713" s="745"/>
      <c r="C713" s="745" t="s">
        <v>8025</v>
      </c>
      <c r="D713" s="717" t="s">
        <v>8829</v>
      </c>
      <c r="E713" s="709">
        <v>1000000</v>
      </c>
      <c r="F713" s="737"/>
      <c r="G713" s="711">
        <f t="shared" si="62"/>
        <v>6614863.1500000004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07">
        <v>45764</v>
      </c>
      <c r="B714" s="745" t="s">
        <v>8830</v>
      </c>
      <c r="C714" s="745" t="s">
        <v>8831</v>
      </c>
      <c r="D714" s="717" t="s">
        <v>8832</v>
      </c>
      <c r="E714" s="709">
        <v>450000</v>
      </c>
      <c r="F714" s="737"/>
      <c r="G714" s="711">
        <f t="shared" si="62"/>
        <v>6164863.1500000004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07">
        <v>45766</v>
      </c>
      <c r="B715" s="745"/>
      <c r="C715" s="745" t="s">
        <v>7999</v>
      </c>
      <c r="D715" s="717" t="s">
        <v>7505</v>
      </c>
      <c r="E715" s="709">
        <v>800000</v>
      </c>
      <c r="F715" s="737"/>
      <c r="G715" s="711">
        <f t="shared" si="62"/>
        <v>5364863.1500000004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1" t="s">
        <v>37</v>
      </c>
      <c r="B1" s="812"/>
      <c r="C1" s="812"/>
      <c r="D1" s="812"/>
      <c r="E1" s="812"/>
      <c r="F1" s="812"/>
      <c r="G1" s="812"/>
      <c r="H1" s="812"/>
      <c r="I1" s="812"/>
      <c r="J1" s="812"/>
      <c r="K1" s="812"/>
      <c r="L1" s="812"/>
      <c r="M1" s="20"/>
      <c r="N1" s="21"/>
    </row>
    <row r="2" spans="1:14" ht="30.75" customHeight="1" x14ac:dyDescent="0.25">
      <c r="A2" s="813" t="s">
        <v>38</v>
      </c>
      <c r="B2" s="814"/>
      <c r="C2" s="814"/>
      <c r="D2" s="814"/>
      <c r="E2" s="814"/>
      <c r="F2" s="814"/>
      <c r="G2" s="814"/>
      <c r="H2" s="814"/>
      <c r="I2" s="814"/>
      <c r="J2" s="814"/>
      <c r="K2" s="814"/>
      <c r="L2" s="81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9" t="s">
        <v>7051</v>
      </c>
      <c r="B62" s="810"/>
      <c r="C62" s="81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4"/>
  <sheetViews>
    <sheetView zoomScaleNormal="100" zoomScaleSheetLayoutView="110" workbookViewId="0">
      <pane ySplit="1" topLeftCell="A614" activePane="bottomLeft" state="frozen"/>
      <selection pane="bottomLeft" activeCell="H632" sqref="H63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4" t="s">
        <v>65</v>
      </c>
      <c r="C4" s="825"/>
      <c r="D4" s="825"/>
      <c r="E4" s="825"/>
      <c r="F4" s="826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4" t="s">
        <v>65</v>
      </c>
      <c r="C7" s="825"/>
      <c r="D7" s="825"/>
      <c r="E7" s="825"/>
      <c r="F7" s="826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4" t="s">
        <v>65</v>
      </c>
      <c r="C9" s="825"/>
      <c r="D9" s="825"/>
      <c r="E9" s="825"/>
      <c r="F9" s="826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4" t="s">
        <v>65</v>
      </c>
      <c r="C10" s="825"/>
      <c r="D10" s="825"/>
      <c r="E10" s="825"/>
      <c r="F10" s="826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4" t="s">
        <v>65</v>
      </c>
      <c r="C11" s="825"/>
      <c r="D11" s="825"/>
      <c r="E11" s="825"/>
      <c r="F11" s="826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4" t="s">
        <v>65</v>
      </c>
      <c r="C18" s="825"/>
      <c r="D18" s="825"/>
      <c r="E18" s="825"/>
      <c r="F18" s="826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4" t="s">
        <v>65</v>
      </c>
      <c r="C19" s="825"/>
      <c r="D19" s="825"/>
      <c r="E19" s="825"/>
      <c r="F19" s="826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4" t="s">
        <v>65</v>
      </c>
      <c r="C20" s="825"/>
      <c r="D20" s="825"/>
      <c r="E20" s="825"/>
      <c r="F20" s="826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4" t="s">
        <v>65</v>
      </c>
      <c r="C26" s="825"/>
      <c r="D26" s="825"/>
      <c r="E26" s="825"/>
      <c r="F26" s="826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4" t="s">
        <v>65</v>
      </c>
      <c r="C31" s="825"/>
      <c r="D31" s="825"/>
      <c r="E31" s="825"/>
      <c r="F31" s="826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4" t="s">
        <v>65</v>
      </c>
      <c r="C36" s="825"/>
      <c r="D36" s="825"/>
      <c r="E36" s="825"/>
      <c r="F36" s="826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4" t="s">
        <v>65</v>
      </c>
      <c r="C37" s="825"/>
      <c r="D37" s="825"/>
      <c r="E37" s="825"/>
      <c r="F37" s="826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4" t="s">
        <v>65</v>
      </c>
      <c r="C43" s="825"/>
      <c r="D43" s="825"/>
      <c r="E43" s="825"/>
      <c r="F43" s="826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4" t="s">
        <v>65</v>
      </c>
      <c r="C44" s="825"/>
      <c r="D44" s="825"/>
      <c r="E44" s="825"/>
      <c r="F44" s="826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4" t="s">
        <v>65</v>
      </c>
      <c r="C46" s="825"/>
      <c r="D46" s="825"/>
      <c r="E46" s="825"/>
      <c r="F46" s="826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4" t="s">
        <v>65</v>
      </c>
      <c r="C49" s="825"/>
      <c r="D49" s="825"/>
      <c r="E49" s="825"/>
      <c r="F49" s="826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4" t="s">
        <v>65</v>
      </c>
      <c r="C50" s="825"/>
      <c r="D50" s="825"/>
      <c r="E50" s="825"/>
      <c r="F50" s="826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4" t="s">
        <v>65</v>
      </c>
      <c r="C69" s="825"/>
      <c r="D69" s="825"/>
      <c r="E69" s="825"/>
      <c r="F69" s="826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4" t="s">
        <v>65</v>
      </c>
      <c r="C82" s="825"/>
      <c r="D82" s="825"/>
      <c r="E82" s="825"/>
      <c r="F82" s="826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7" t="s">
        <v>7706</v>
      </c>
      <c r="B327" s="828"/>
      <c r="C327" s="828"/>
      <c r="D327" s="828"/>
      <c r="E327" s="828"/>
      <c r="F327" s="828"/>
      <c r="G327" s="828"/>
      <c r="H327" s="829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7" t="s">
        <v>7705</v>
      </c>
      <c r="B353" s="828"/>
      <c r="C353" s="828"/>
      <c r="D353" s="828"/>
      <c r="E353" s="828"/>
      <c r="F353" s="828"/>
      <c r="G353" s="828"/>
      <c r="H353" s="829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7" t="s">
        <v>7745</v>
      </c>
      <c r="B371" s="828"/>
      <c r="C371" s="828"/>
      <c r="D371" s="828"/>
      <c r="E371" s="828"/>
      <c r="F371" s="828"/>
      <c r="G371" s="828"/>
      <c r="H371" s="829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2" t="s">
        <v>7907</v>
      </c>
      <c r="B384" s="823"/>
      <c r="C384" s="823"/>
      <c r="D384" s="823"/>
      <c r="E384" s="823"/>
      <c r="F384" s="823"/>
      <c r="G384" s="823"/>
      <c r="H384" s="651"/>
    </row>
    <row r="385" spans="1:9" s="7" customFormat="1" ht="28.5" x14ac:dyDescent="0.25">
      <c r="A385" s="822"/>
      <c r="B385" s="823"/>
      <c r="C385" s="823"/>
      <c r="D385" s="823"/>
      <c r="E385" s="823"/>
      <c r="F385" s="823"/>
      <c r="G385" s="82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9" t="s">
        <v>7907</v>
      </c>
      <c r="B391" s="820"/>
      <c r="C391" s="820"/>
      <c r="D391" s="820"/>
      <c r="E391" s="820"/>
      <c r="F391" s="820"/>
      <c r="G391" s="82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5" t="s">
        <v>7792</v>
      </c>
      <c r="B399" s="816"/>
      <c r="C399" s="816"/>
      <c r="D399" s="816"/>
      <c r="E399" s="816"/>
      <c r="F399" s="816"/>
      <c r="G399" s="816"/>
      <c r="H399" s="817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2" t="s">
        <v>7849</v>
      </c>
      <c r="B410" s="823"/>
      <c r="C410" s="823"/>
      <c r="D410" s="823"/>
      <c r="E410" s="823"/>
      <c r="F410" s="823"/>
      <c r="G410" s="82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5" t="s">
        <v>7870</v>
      </c>
      <c r="B424" s="816"/>
      <c r="C424" s="816"/>
      <c r="D424" s="816"/>
      <c r="E424" s="816"/>
      <c r="F424" s="816"/>
      <c r="G424" s="816"/>
      <c r="H424" s="817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8" t="s">
        <v>7920</v>
      </c>
      <c r="K425" s="818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9" t="s">
        <v>7908</v>
      </c>
      <c r="B440" s="820"/>
      <c r="C440" s="820"/>
      <c r="D440" s="820"/>
      <c r="E440" s="820"/>
      <c r="F440" s="820"/>
      <c r="G440" s="82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8" t="s">
        <v>7920</v>
      </c>
      <c r="K442" s="818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5" t="s">
        <v>7945</v>
      </c>
      <c r="B451" s="816"/>
      <c r="C451" s="816"/>
      <c r="D451" s="816"/>
      <c r="E451" s="816"/>
      <c r="F451" s="816"/>
      <c r="G451" s="816"/>
      <c r="H451" s="817"/>
      <c r="J451" s="818" t="s">
        <v>7920</v>
      </c>
      <c r="K451" s="818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9" t="s">
        <v>7952</v>
      </c>
      <c r="B462" s="820"/>
      <c r="C462" s="820"/>
      <c r="D462" s="820"/>
      <c r="E462" s="820"/>
      <c r="F462" s="820"/>
      <c r="G462" s="82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8"/>
      <c r="K464" s="818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5" t="s">
        <v>7954</v>
      </c>
      <c r="B472" s="816"/>
      <c r="C472" s="816"/>
      <c r="D472" s="816"/>
      <c r="E472" s="816"/>
      <c r="F472" s="816"/>
      <c r="G472" s="816"/>
      <c r="H472" s="817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8"/>
      <c r="K477" s="818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9" t="s">
        <v>8166</v>
      </c>
      <c r="B482" s="820"/>
      <c r="C482" s="820"/>
      <c r="D482" s="820"/>
      <c r="E482" s="820"/>
      <c r="F482" s="820"/>
      <c r="G482" s="82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5" t="s">
        <v>8259</v>
      </c>
      <c r="B490" s="816"/>
      <c r="C490" s="816"/>
      <c r="D490" s="816"/>
      <c r="E490" s="816"/>
      <c r="F490" s="816"/>
      <c r="G490" s="816"/>
      <c r="H490" s="817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8"/>
      <c r="K495" s="818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9" t="s">
        <v>8272</v>
      </c>
      <c r="B500" s="820"/>
      <c r="C500" s="820"/>
      <c r="D500" s="820"/>
      <c r="E500" s="820"/>
      <c r="F500" s="820"/>
      <c r="G500" s="820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5" t="s">
        <v>8273</v>
      </c>
      <c r="B509" s="816"/>
      <c r="C509" s="816"/>
      <c r="D509" s="816"/>
      <c r="E509" s="816"/>
      <c r="F509" s="816"/>
      <c r="G509" s="816"/>
      <c r="H509" s="817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8"/>
      <c r="K514" s="818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9" t="s">
        <v>8363</v>
      </c>
      <c r="B519" s="820"/>
      <c r="C519" s="820"/>
      <c r="D519" s="820"/>
      <c r="E519" s="820"/>
      <c r="F519" s="820"/>
      <c r="G519" s="820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5" t="s">
        <v>8273</v>
      </c>
      <c r="B528" s="816"/>
      <c r="C528" s="816"/>
      <c r="D528" s="816"/>
      <c r="E528" s="816"/>
      <c r="F528" s="816"/>
      <c r="G528" s="816"/>
      <c r="H528" s="817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8"/>
      <c r="K533" s="818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9" t="s">
        <v>8463</v>
      </c>
      <c r="B538" s="820"/>
      <c r="C538" s="820"/>
      <c r="D538" s="820"/>
      <c r="E538" s="820"/>
      <c r="F538" s="820"/>
      <c r="G538" s="820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5" t="s">
        <v>8273</v>
      </c>
      <c r="B549" s="816"/>
      <c r="C549" s="816"/>
      <c r="D549" s="816"/>
      <c r="E549" s="816"/>
      <c r="F549" s="816"/>
      <c r="G549" s="816"/>
      <c r="H549" s="817"/>
      <c r="I549" s="821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1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1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1"/>
      <c r="J552" s="818"/>
      <c r="K552" s="818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1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1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1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1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9" t="s">
        <v>8643</v>
      </c>
      <c r="B559" s="820"/>
      <c r="C559" s="820"/>
      <c r="D559" s="820"/>
      <c r="E559" s="820"/>
      <c r="F559" s="820"/>
      <c r="G559" s="820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5" t="s">
        <v>8273</v>
      </c>
      <c r="B570" s="816"/>
      <c r="C570" s="816"/>
      <c r="D570" s="816"/>
      <c r="E570" s="816"/>
      <c r="F570" s="816"/>
      <c r="G570" s="816"/>
      <c r="H570" s="817"/>
      <c r="I570" s="821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1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1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1"/>
      <c r="J573" s="818"/>
      <c r="K573" s="818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1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1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1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1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9" t="s">
        <v>8737</v>
      </c>
      <c r="B581" s="820"/>
      <c r="C581" s="820"/>
      <c r="D581" s="820"/>
      <c r="E581" s="820"/>
      <c r="F581" s="820"/>
      <c r="G581" s="820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5" t="s">
        <v>8758</v>
      </c>
      <c r="B590" s="816"/>
      <c r="C590" s="816"/>
      <c r="D590" s="816"/>
      <c r="E590" s="816"/>
      <c r="F590" s="816"/>
      <c r="G590" s="816"/>
      <c r="H590" s="817"/>
      <c r="I590" s="821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1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1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1"/>
      <c r="J593" s="818"/>
      <c r="K593" s="818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1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1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1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1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9" t="s">
        <v>8809</v>
      </c>
      <c r="B600" s="820"/>
      <c r="C600" s="820"/>
      <c r="D600" s="820"/>
      <c r="E600" s="820"/>
      <c r="F600" s="820"/>
      <c r="G600" s="820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  <c r="J607" s="7" t="s">
        <v>8811</v>
      </c>
      <c r="K607" s="7">
        <v>618646</v>
      </c>
    </row>
    <row r="608" spans="1:11" s="7" customFormat="1" ht="23.25" x14ac:dyDescent="0.25">
      <c r="A608" s="815" t="s">
        <v>8758</v>
      </c>
      <c r="B608" s="816"/>
      <c r="C608" s="816"/>
      <c r="D608" s="816"/>
      <c r="E608" s="816"/>
      <c r="F608" s="816"/>
      <c r="G608" s="816"/>
      <c r="H608" s="817"/>
      <c r="I608" s="821"/>
      <c r="J608" s="615">
        <v>0.18</v>
      </c>
      <c r="K608" s="632">
        <f>K607*18%</f>
        <v>111356.28</v>
      </c>
    </row>
    <row r="609" spans="1:11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21"/>
      <c r="K609" s="590">
        <f>K608+K607</f>
        <v>730002.28</v>
      </c>
    </row>
    <row r="610" spans="1:11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21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1356646</v>
      </c>
      <c r="G611" s="661">
        <v>0.8</v>
      </c>
      <c r="H611" s="662">
        <f>H610*80%</f>
        <v>310010.52</v>
      </c>
      <c r="I611" s="821"/>
      <c r="J611" s="818"/>
      <c r="K611" s="818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203496.9</v>
      </c>
      <c r="G612" s="650"/>
      <c r="H612" s="651"/>
      <c r="I612" s="821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203496.9</v>
      </c>
      <c r="I613" s="821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106513.62000000002</v>
      </c>
      <c r="I614" s="821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21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19" t="s">
        <v>8812</v>
      </c>
      <c r="B619" s="820"/>
      <c r="C619" s="820"/>
      <c r="D619" s="820"/>
      <c r="E619" s="820"/>
      <c r="F619" s="820"/>
      <c r="G619" s="820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  <c r="J625" s="7" t="s">
        <v>8833</v>
      </c>
      <c r="K625" s="7">
        <v>183016</v>
      </c>
    </row>
    <row r="626" spans="1:13" s="7" customFormat="1" ht="23.25" x14ac:dyDescent="0.25">
      <c r="A626" s="815" t="s">
        <v>8758</v>
      </c>
      <c r="B626" s="816"/>
      <c r="C626" s="816"/>
      <c r="D626" s="816"/>
      <c r="E626" s="816"/>
      <c r="F626" s="816"/>
      <c r="G626" s="816"/>
      <c r="H626" s="817"/>
      <c r="I626" s="821"/>
      <c r="J626" s="615">
        <v>0.18</v>
      </c>
      <c r="K626" s="632">
        <f>K625*18%</f>
        <v>32942.879999999997</v>
      </c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1387300</v>
      </c>
      <c r="D627" s="648"/>
      <c r="E627" s="657" t="s">
        <v>7620</v>
      </c>
      <c r="F627" s="657"/>
      <c r="G627" s="650"/>
      <c r="H627" s="651"/>
      <c r="I627" s="821"/>
      <c r="K627" s="590">
        <f>K626+K625</f>
        <v>215958.88</v>
      </c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832380</v>
      </c>
      <c r="D628" s="648"/>
      <c r="E628" s="647"/>
      <c r="F628" s="647"/>
      <c r="G628" s="650" t="s">
        <v>7663</v>
      </c>
      <c r="H628" s="659">
        <f>SUM(E620:E624)</f>
        <v>208095</v>
      </c>
      <c r="I628" s="821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554920</v>
      </c>
      <c r="D629" s="648"/>
      <c r="E629" s="660"/>
      <c r="F629" s="660">
        <f>K625+K630</f>
        <v>469901</v>
      </c>
      <c r="G629" s="661">
        <v>0.8</v>
      </c>
      <c r="H629" s="662">
        <f>H628*80%</f>
        <v>166476</v>
      </c>
      <c r="I629" s="821"/>
      <c r="J629" s="818"/>
      <c r="K629" s="818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70485.149999999994</v>
      </c>
      <c r="G630" s="650"/>
      <c r="H630" s="651"/>
      <c r="I630" s="821"/>
      <c r="K630" s="769">
        <v>286885</v>
      </c>
    </row>
    <row r="631" spans="1:13" s="7" customFormat="1" ht="15.75" x14ac:dyDescent="0.25">
      <c r="A631" s="645"/>
      <c r="B631" s="658" t="s">
        <v>7665</v>
      </c>
      <c r="C631" s="647">
        <f>C628</f>
        <v>832380</v>
      </c>
      <c r="D631" s="648"/>
      <c r="E631" s="660"/>
      <c r="F631" s="660"/>
      <c r="G631" s="650" t="s">
        <v>7881</v>
      </c>
      <c r="H631" s="659">
        <f>F630</f>
        <v>70485.149999999994</v>
      </c>
      <c r="I631" s="821"/>
      <c r="J631" s="615">
        <v>0.22</v>
      </c>
      <c r="K631" s="632">
        <f>K630*22%</f>
        <v>63114.7</v>
      </c>
    </row>
    <row r="632" spans="1:13" s="7" customFormat="1" ht="15.75" x14ac:dyDescent="0.25">
      <c r="A632" s="645"/>
      <c r="B632" s="658" t="s">
        <v>7623</v>
      </c>
      <c r="C632" s="647">
        <f>C631</f>
        <v>832380</v>
      </c>
      <c r="D632" s="648"/>
      <c r="E632" s="663"/>
      <c r="F632" s="660"/>
      <c r="G632" s="650" t="s">
        <v>7882</v>
      </c>
      <c r="H632" s="659">
        <f>H629-H631</f>
        <v>95990.85</v>
      </c>
      <c r="I632" s="821"/>
      <c r="K632" s="590">
        <f>K631+K630</f>
        <v>349999.7</v>
      </c>
    </row>
    <row r="633" spans="1:13" s="7" customFormat="1" ht="15.75" x14ac:dyDescent="0.25">
      <c r="A633" s="645"/>
      <c r="B633" s="664">
        <v>0.22</v>
      </c>
      <c r="C633" s="647">
        <f>C632*22%</f>
        <v>183123.6</v>
      </c>
      <c r="D633" s="648"/>
      <c r="E633" s="663"/>
      <c r="F633" s="660"/>
      <c r="G633" s="650"/>
      <c r="H633" s="651"/>
      <c r="I633" s="821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</sheetData>
  <autoFilter ref="A1:J269" xr:uid="{00000000-0001-0000-0400-000000000000}"/>
  <mergeCells count="66">
    <mergeCell ref="A619:G619"/>
    <mergeCell ref="A626:H626"/>
    <mergeCell ref="I626:I633"/>
    <mergeCell ref="J629:K629"/>
    <mergeCell ref="A600:G600"/>
    <mergeCell ref="A608:H608"/>
    <mergeCell ref="I608:I615"/>
    <mergeCell ref="J611:K611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J451:K451"/>
    <mergeCell ref="J425:K425"/>
    <mergeCell ref="J442:K442"/>
    <mergeCell ref="A462:G462"/>
    <mergeCell ref="J464:K464"/>
    <mergeCell ref="A451:H451"/>
    <mergeCell ref="A440:G440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2" t="s">
        <v>6983</v>
      </c>
      <c r="B1" s="833"/>
      <c r="C1" s="833"/>
      <c r="D1" s="833"/>
      <c r="E1" s="834"/>
      <c r="G1" s="839" t="s">
        <v>6984</v>
      </c>
      <c r="H1" s="839"/>
      <c r="I1" s="839"/>
      <c r="J1" s="839"/>
      <c r="K1" s="324"/>
      <c r="L1" s="831" t="s">
        <v>7290</v>
      </c>
      <c r="M1" s="831"/>
      <c r="N1" s="831"/>
      <c r="O1" s="831"/>
      <c r="P1" s="831"/>
      <c r="R1" s="831" t="s">
        <v>6986</v>
      </c>
      <c r="S1" s="831"/>
      <c r="T1" s="831"/>
      <c r="U1" s="831"/>
    </row>
    <row r="2" spans="1:28" ht="28.15" customHeight="1" x14ac:dyDescent="0.25">
      <c r="A2" s="835"/>
      <c r="B2" s="836"/>
      <c r="C2" s="836"/>
      <c r="D2" s="836"/>
      <c r="E2" s="837"/>
      <c r="G2" s="839"/>
      <c r="H2" s="839"/>
      <c r="I2" s="839"/>
      <c r="J2" s="839"/>
      <c r="K2" s="324"/>
      <c r="L2" s="831"/>
      <c r="M2" s="831"/>
      <c r="N2" s="831"/>
      <c r="O2" s="831"/>
      <c r="P2" s="831"/>
      <c r="R2" s="831"/>
      <c r="S2" s="831"/>
      <c r="T2" s="831"/>
      <c r="U2" s="83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1" t="s">
        <v>7022</v>
      </c>
      <c r="H44" s="831"/>
      <c r="I44" s="831"/>
      <c r="J44" s="83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1"/>
      <c r="H45" s="831"/>
      <c r="I45" s="831"/>
      <c r="J45" s="83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2" t="s">
        <v>6983</v>
      </c>
      <c r="B50" s="833"/>
      <c r="C50" s="833"/>
      <c r="D50" s="833"/>
      <c r="E50" s="834"/>
      <c r="K50" s="406"/>
      <c r="L50" s="831" t="s">
        <v>6985</v>
      </c>
      <c r="M50" s="831"/>
      <c r="N50" s="831"/>
      <c r="O50" s="831"/>
      <c r="P50" s="831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5"/>
      <c r="B51" s="836"/>
      <c r="C51" s="836"/>
      <c r="D51" s="836"/>
      <c r="E51" s="837"/>
      <c r="G51" s="838" t="s">
        <v>7031</v>
      </c>
      <c r="H51" s="838"/>
      <c r="I51" s="838"/>
      <c r="J51" s="407">
        <f>J49+I48</f>
        <v>73164</v>
      </c>
      <c r="K51" s="406"/>
      <c r="L51" s="831"/>
      <c r="M51" s="831"/>
      <c r="N51" s="831"/>
      <c r="O51" s="831"/>
      <c r="P51" s="831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1" t="s">
        <v>6986</v>
      </c>
      <c r="S53" s="831"/>
      <c r="T53" s="831"/>
      <c r="U53" s="831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1"/>
      <c r="S54" s="831"/>
      <c r="T54" s="831"/>
      <c r="U54" s="831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0" t="s">
        <v>6985</v>
      </c>
      <c r="M66" s="830"/>
      <c r="N66" s="830"/>
      <c r="O66" s="830"/>
      <c r="P66" s="830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2" t="s">
        <v>7009</v>
      </c>
      <c r="B67" s="833"/>
      <c r="C67" s="833"/>
      <c r="D67" s="833"/>
      <c r="E67" s="834"/>
      <c r="L67" s="831"/>
      <c r="M67" s="831"/>
      <c r="N67" s="831"/>
      <c r="O67" s="831"/>
      <c r="P67" s="831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5"/>
      <c r="B68" s="836"/>
      <c r="C68" s="836"/>
      <c r="D68" s="836"/>
      <c r="E68" s="837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0" t="s">
        <v>7018</v>
      </c>
      <c r="B83" s="841"/>
      <c r="C83" s="841"/>
      <c r="D83" s="841"/>
      <c r="E83" s="842"/>
      <c r="R83" s="366"/>
      <c r="S83" s="386"/>
      <c r="U83" s="387"/>
    </row>
    <row r="84" spans="1:21" x14ac:dyDescent="0.25">
      <c r="A84" s="843"/>
      <c r="B84" s="844"/>
      <c r="C84" s="844"/>
      <c r="D84" s="844"/>
      <c r="E84" s="845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1" t="s">
        <v>6986</v>
      </c>
      <c r="S85" s="831"/>
      <c r="T85" s="831"/>
      <c r="U85" s="831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1"/>
      <c r="S86" s="831"/>
      <c r="T86" s="831"/>
      <c r="U86" s="831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6">
        <v>30000</v>
      </c>
      <c r="U89" s="849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7"/>
      <c r="U90" s="850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8"/>
      <c r="U91" s="851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1" t="s">
        <v>7022</v>
      </c>
      <c r="M109" s="831"/>
      <c r="N109" s="831"/>
      <c r="O109" s="831"/>
      <c r="P109" s="831"/>
    </row>
    <row r="110" spans="3:21" x14ac:dyDescent="0.25">
      <c r="L110" s="831"/>
      <c r="M110" s="831"/>
      <c r="N110" s="831"/>
      <c r="O110" s="831"/>
      <c r="P110" s="831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8" t="s">
        <v>7031</v>
      </c>
      <c r="M116" s="838"/>
      <c r="N116" s="838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2025-04-23T13:38:25Z</dcterms:modified>
</cp:coreProperties>
</file>