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BD218EDC-09E1-44A5-9B81-6E2DCE2EFD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HVAC!$A$1:$F$43</definedName>
    <definedName name="_xlnm.Print_Titles" localSheetId="0">HVAC!$14:$16</definedName>
  </definedNames>
  <calcPr calcId="181029"/>
</workbook>
</file>

<file path=xl/calcChain.xml><?xml version="1.0" encoding="utf-8"?>
<calcChain xmlns="http://schemas.openxmlformats.org/spreadsheetml/2006/main">
  <c r="F32" i="1" l="1"/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17" i="1"/>
  <c r="F64" i="1"/>
  <c r="F63" i="1"/>
  <c r="F62" i="1"/>
  <c r="F61" i="1"/>
  <c r="F60" i="1"/>
  <c r="F59" i="1"/>
  <c r="F58" i="1"/>
  <c r="F35" i="1" l="1"/>
  <c r="F37" i="1" s="1"/>
  <c r="D15" i="2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<sst xmlns="http://schemas.openxmlformats.org/spreadsheetml/2006/main" count="69" uniqueCount="49">
  <si>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</si>
  <si>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</si>
  <si>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</si>
  <si>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</si>
  <si>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</si>
  <si>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</si>
  <si>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</si>
  <si>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</si>
  <si>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</si>
  <si>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</si>
  <si>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</si>
  <si>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 xml:space="preserve">Job 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</si>
  <si>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</si>
  <si>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</si>
  <si>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</si>
  <si>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</si>
  <si>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</si>
  <si>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</si>
  <si>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</si>
  <si>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i)  18 x 24</t>
  </si>
  <si>
    <t xml:space="preserve">ii) 10 x 30 </t>
  </si>
  <si>
    <t>Date</t>
  </si>
  <si>
    <t>Invoice #</t>
  </si>
  <si>
    <t>NTN #</t>
  </si>
  <si>
    <t>4312149-7</t>
  </si>
  <si>
    <t>Invoice</t>
  </si>
  <si>
    <t>319</t>
  </si>
  <si>
    <t>Rate</t>
  </si>
  <si>
    <t>Supply of G.I. sheet metal duct machine made (22 / 24 SWG) with flange, nut bolts, gasket, duct sealant etc. complete in all respect.</t>
  </si>
  <si>
    <t>Supply of aluminum faced XLPE insulation 20mm thick for supply &amp; return air ducts. (internal duct area)</t>
  </si>
  <si>
    <t>Supply of Glass wool insulation of 25mm thick for supply &amp; return air ducts including canvas cloth &amp; antifungus paint complete in all respect. (internal duct area)</t>
  </si>
  <si>
    <t>Supply of PU insulation 50mm thick for supply &amp; return air ducts including canvas cloth &amp; antifungus paint complete in all respect. (internal duct area)</t>
  </si>
  <si>
    <t>Supply of G.I Cladding on exposed area duct (26 SWG) for protection of insulation.</t>
  </si>
  <si>
    <t>Supply of double deflection return air grill including rectagular M.S pipe frame.</t>
  </si>
  <si>
    <t>Supply of fresh air in take louver 12 x 20</t>
  </si>
  <si>
    <t>Supply of aluminium filter 1" thick 12 x 20</t>
  </si>
  <si>
    <t>Supply of Flexible duct connector for return / supply air duct connection.</t>
  </si>
  <si>
    <t>Supply of volume control damper 12 x 20</t>
  </si>
  <si>
    <t>Supply of volume control damper 32 x 20</t>
  </si>
  <si>
    <t>Supply of Fire damper 32 x 20</t>
  </si>
  <si>
    <t>Supply of hangers /  supports for G.I sheet metal ducts.</t>
  </si>
  <si>
    <t>Supply of control wiring including installation of thermostat complete in all respect.</t>
  </si>
  <si>
    <t>Supply of Painting &amp; Identification.</t>
  </si>
  <si>
    <t>Amount</t>
  </si>
  <si>
    <t>Making of Shop drawings &amp; As built on Auto CAD 2018.</t>
  </si>
  <si>
    <t>Set</t>
  </si>
  <si>
    <t>Supply of HVAC Material for Food Court - The North Walk Shopping Mall</t>
  </si>
  <si>
    <t>Received</t>
  </si>
  <si>
    <t>Total Payable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</si>
</sst>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167" fontId="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9</xdr:col>
      <xdr:colOff>680085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32</xdr:row>
      <xdr:rowOff>542925</xdr:rowOff>
    </xdr:from>
    <xdr:to>
      <xdr:col>8</xdr:col>
      <xdr:colOff>285910</xdr:colOff>
      <xdr:row>34</xdr:row>
      <xdr:rowOff>222006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7</xdr:row>
      <xdr:rowOff>152400</xdr:rowOff>
    </xdr:from>
    <xdr:to>
      <xdr:col>20</xdr:col>
      <xdr:colOff>209550</xdr:colOff>
      <xdr:row>10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6</xdr:row>
      <xdr:rowOff>152400</xdr:rowOff>
    </xdr:from>
    <xdr:to>
      <xdr:col>11</xdr:col>
      <xdr:colOff>504825</xdr:colOff>
      <xdr:row>10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336550</xdr:colOff>
      <xdr:row>35</xdr:row>
      <xdr:rowOff>82550</xdr:rowOff>
    </xdr:from>
    <xdr:to>
      <xdr:col>12</xdr:col>
      <xdr:colOff>552739</xdr:colOff>
      <xdr:row>39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6975" y="15055850"/>
          <a:ext cx="806739" cy="619125"/>
        </a:xfrm>
        <a:prstGeom prst="rect">
          <a:avLst/>
        </a:prstGeom>
      </xdr:spPr>
    </xdr:pic>
    <xdr:clientData/>
  </xdr:two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4" name="Picture 3">
          <a:extLst>
            <a:ext uri="{FF2B5EF4-FFF2-40B4-BE49-F238E27FC236}">
              <a16:creationId xmlns:a16="http://schemas.microsoft.com/office/drawing/2014/main" id="{D5409B44-F155-4C81-8C29-405D0ABEF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0488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8" name="Picture 7">
          <a:extLst>
            <a:ext uri="{FF2B5EF4-FFF2-40B4-BE49-F238E27FC236}">
              <a16:creationId xmlns:a16="http://schemas.microsoft.com/office/drawing/2014/main" id="{BADD1F9D-850B-432B-82BF-9035EAD39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0488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9" name="Picture 8">
          <a:extLst>
            <a:ext uri="{FF2B5EF4-FFF2-40B4-BE49-F238E27FC236}">
              <a16:creationId xmlns:a16="http://schemas.microsoft.com/office/drawing/2014/main" id="{630B4EBC-F64C-4A45-AB93-D63E79E1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10" name="Picture 9">
          <a:extLst>
            <a:ext uri="{FF2B5EF4-FFF2-40B4-BE49-F238E27FC236}">
              <a16:creationId xmlns:a16="http://schemas.microsoft.com/office/drawing/2014/main" id="{27D41B53-C72B-4CFC-BBB6-AEB7D1A1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11" name="Picture 10">
          <a:extLst>
            <a:ext uri="{FF2B5EF4-FFF2-40B4-BE49-F238E27FC236}">
              <a16:creationId xmlns:a16="http://schemas.microsoft.com/office/drawing/2014/main" id="{EC15A547-5060-47E6-90B8-ACE35172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35</xdr:row>
      <xdr:rowOff>542925</xdr:rowOff>
    </xdr:from>
    <xdr:ext cx="617378" cy="460131"/>
    <xdr:pic>
      <xdr:nvPicPr>
        <xdr:cNvPr id="12" name="Picture 11">
          <a:extLst>
            <a:ext uri="{FF2B5EF4-FFF2-40B4-BE49-F238E27FC236}">
              <a16:creationId xmlns:a16="http://schemas.microsoft.com/office/drawing/2014/main" id="{CC024445-A4A9-433C-9081-92E5EBABB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52512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64"/>
  <sheetViews>
    <sheetView tabSelected="1" zoomScaleNormal="100" workbookViewId="0">
      <selection activeCell="J18" sqref="J18"/>
    </sheetView>
  </sheetViews>
  <sheetFormatPr defaultColWidth="8.85546875" defaultRowHeight="18.75" x14ac:dyDescent="0.3"/>
  <cols>
    <col min="1" max="1" width="3.85546875" style="1" customWidth="1"/>
    <col min="2" max="2" width="55" style="2" customWidth="1"/>
    <col min="3" max="3" width="5.5703125" style="1" customWidth="1"/>
    <col min="4" max="4" width="9" style="1" bestFit="1" customWidth="1"/>
    <col min="5" max="5" width="11.140625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7" spans="1:6" x14ac:dyDescent="0.3">
      <c r="A7" s="9" t="s">
        <v>9</v>
      </c>
      <c r="B7" s="9"/>
      <c r="C7" s="27"/>
      <c r="D7" s="27"/>
      <c r="E7" s="37" t="s">
        <v>21</v>
      </c>
      <c r="F7" s="28">
        <v>45631</v>
      </c>
    </row>
    <row r="8" spans="1:6" x14ac:dyDescent="0.3">
      <c r="A8" s="9" t="s">
        <v>12</v>
      </c>
      <c r="B8" s="9"/>
      <c r="C8" s="9"/>
      <c r="D8" s="9"/>
      <c r="E8" s="37" t="s">
        <v>22</v>
      </c>
      <c r="F8" s="29" t="s">
        <v>26</v>
      </c>
    </row>
    <row r="9" spans="1:6" x14ac:dyDescent="0.3">
      <c r="A9" s="30"/>
      <c r="B9" s="30"/>
      <c r="C9" s="30"/>
      <c r="D9" s="30"/>
      <c r="E9" s="37" t="s">
        <v>23</v>
      </c>
      <c r="F9" s="31" t="s">
        <v>24</v>
      </c>
    </row>
    <row r="10" spans="1:6" ht="5.25" customHeight="1" x14ac:dyDescent="0.3"/>
    <row r="11" spans="1:6" s="8" customFormat="1" ht="19.5" customHeight="1" x14ac:dyDescent="0.35">
      <c r="A11" s="48" t="s">
        <v>25</v>
      </c>
      <c r="B11" s="48"/>
      <c r="C11" s="48"/>
      <c r="D11" s="48"/>
      <c r="E11" s="48"/>
      <c r="F11" s="48"/>
    </row>
    <row r="12" spans="1:6" s="8" customFormat="1" ht="12.75" customHeight="1" x14ac:dyDescent="0.35">
      <c r="A12" s="47"/>
      <c r="B12" s="47"/>
      <c r="C12" s="47"/>
      <c r="D12" s="47"/>
      <c r="E12" s="47"/>
      <c r="F12" s="47"/>
    </row>
    <row r="13" spans="1:6" s="8" customFormat="1" ht="3" customHeight="1" x14ac:dyDescent="0.35">
      <c r="A13" s="14"/>
      <c r="B13" s="14"/>
      <c r="C13" s="14"/>
      <c r="D13" s="14"/>
      <c r="E13" s="14"/>
      <c r="F13" s="14"/>
    </row>
    <row r="14" spans="1:6" s="8" customFormat="1" ht="21" x14ac:dyDescent="0.35">
      <c r="A14" s="47" t="s">
        <v>46</v>
      </c>
      <c r="B14" s="47"/>
      <c r="C14" s="47"/>
      <c r="D14" s="47"/>
      <c r="E14" s="47"/>
      <c r="F14" s="47"/>
    </row>
    <row r="15" spans="1:6" s="8" customFormat="1" ht="12" customHeight="1" x14ac:dyDescent="0.35">
      <c r="A15" s="14"/>
      <c r="B15" s="14"/>
      <c r="C15" s="14"/>
      <c r="D15" s="14"/>
      <c r="E15" s="14"/>
      <c r="F15" s="14"/>
    </row>
    <row r="16" spans="1:6" x14ac:dyDescent="0.3">
      <c r="A16" s="11" t="s">
        <v>0</v>
      </c>
      <c r="B16" s="11" t="s">
        <v>1</v>
      </c>
      <c r="C16" s="11" t="s">
        <v>2</v>
      </c>
      <c r="D16" s="11" t="s">
        <v>3</v>
      </c>
      <c r="E16" s="12" t="s">
        <v>27</v>
      </c>
      <c r="F16" s="12" t="s">
        <v>43</v>
      </c>
    </row>
    <row r="17" spans="1:10" ht="47.25" x14ac:dyDescent="0.3">
      <c r="A17" s="32">
        <v>1</v>
      </c>
      <c r="B17" s="33" t="s">
        <v>28</v>
      </c>
      <c r="C17" s="32" t="s">
        <v>6</v>
      </c>
      <c r="D17" s="32">
        <v>4560</v>
      </c>
      <c r="E17" s="34">
        <v>325</v>
      </c>
      <c r="F17" s="35">
        <f t="shared" ref="F17:F31" si="0">E17*D17</f>
        <v>1482000</v>
      </c>
      <c r="G17" s="10"/>
    </row>
    <row r="18" spans="1:10" ht="31.5" x14ac:dyDescent="0.3">
      <c r="A18" s="32">
        <v>2</v>
      </c>
      <c r="B18" s="33" t="s">
        <v>29</v>
      </c>
      <c r="C18" s="32" t="s">
        <v>6</v>
      </c>
      <c r="D18" s="36">
        <v>1041</v>
      </c>
      <c r="E18" s="34">
        <v>550</v>
      </c>
      <c r="F18" s="35">
        <f t="shared" si="0"/>
        <v>572550</v>
      </c>
      <c r="G18" s="10"/>
    </row>
    <row r="19" spans="1:10" ht="49.5" customHeight="1" x14ac:dyDescent="0.3">
      <c r="A19" s="32">
        <v>3</v>
      </c>
      <c r="B19" s="33" t="s">
        <v>30</v>
      </c>
      <c r="C19" s="15" t="s">
        <v>6</v>
      </c>
      <c r="D19" s="15">
        <v>262</v>
      </c>
      <c r="E19" s="16">
        <v>130</v>
      </c>
      <c r="F19" s="35">
        <f t="shared" si="0"/>
        <v>34060</v>
      </c>
      <c r="G19" s="10"/>
      <c r="H19" s="10"/>
      <c r="I19" s="10"/>
      <c r="J19" s="10"/>
    </row>
    <row r="20" spans="1:10" ht="47.25" x14ac:dyDescent="0.3">
      <c r="A20" s="32">
        <v>4</v>
      </c>
      <c r="B20" s="33" t="s">
        <v>31</v>
      </c>
      <c r="C20" s="32" t="s">
        <v>6</v>
      </c>
      <c r="D20" s="32">
        <v>2880</v>
      </c>
      <c r="E20" s="34">
        <v>645</v>
      </c>
      <c r="F20" s="35">
        <f t="shared" si="0"/>
        <v>1857600</v>
      </c>
      <c r="G20" s="10"/>
      <c r="J20" s="10"/>
    </row>
    <row r="21" spans="1:10" ht="31.5" x14ac:dyDescent="0.3">
      <c r="A21" s="32">
        <v>5</v>
      </c>
      <c r="B21" s="33" t="s">
        <v>32</v>
      </c>
      <c r="C21" s="32" t="s">
        <v>6</v>
      </c>
      <c r="D21" s="32">
        <v>3626</v>
      </c>
      <c r="E21" s="34">
        <v>300</v>
      </c>
      <c r="F21" s="35">
        <f t="shared" si="0"/>
        <v>1087800</v>
      </c>
      <c r="G21" s="10"/>
    </row>
    <row r="22" spans="1:10" ht="31.5" x14ac:dyDescent="0.3">
      <c r="A22" s="32">
        <v>6</v>
      </c>
      <c r="B22" s="33" t="s">
        <v>33</v>
      </c>
      <c r="C22" s="32"/>
      <c r="D22" s="32"/>
      <c r="E22" s="34"/>
      <c r="F22" s="35">
        <f t="shared" si="0"/>
        <v>0</v>
      </c>
      <c r="G22" s="10"/>
    </row>
    <row r="23" spans="1:10" x14ac:dyDescent="0.3">
      <c r="A23" s="32"/>
      <c r="B23" s="33" t="s">
        <v>19</v>
      </c>
      <c r="C23" s="32" t="s">
        <v>7</v>
      </c>
      <c r="D23" s="32">
        <v>4</v>
      </c>
      <c r="E23" s="34">
        <v>16500</v>
      </c>
      <c r="F23" s="35">
        <f t="shared" si="0"/>
        <v>66000</v>
      </c>
      <c r="G23" s="10"/>
    </row>
    <row r="24" spans="1:10" x14ac:dyDescent="0.3">
      <c r="A24" s="32"/>
      <c r="B24" s="33" t="s">
        <v>20</v>
      </c>
      <c r="C24" s="32" t="s">
        <v>7</v>
      </c>
      <c r="D24" s="32">
        <v>5</v>
      </c>
      <c r="E24" s="34">
        <v>11800</v>
      </c>
      <c r="F24" s="35">
        <f t="shared" si="0"/>
        <v>59000</v>
      </c>
      <c r="G24" s="10"/>
    </row>
    <row r="25" spans="1:10" x14ac:dyDescent="0.3">
      <c r="A25" s="32">
        <v>7</v>
      </c>
      <c r="B25" s="33" t="s">
        <v>34</v>
      </c>
      <c r="C25" s="32" t="s">
        <v>7</v>
      </c>
      <c r="D25" s="32">
        <v>2</v>
      </c>
      <c r="E25" s="34">
        <v>6700</v>
      </c>
      <c r="F25" s="35">
        <f t="shared" si="0"/>
        <v>13400</v>
      </c>
      <c r="G25" s="10"/>
    </row>
    <row r="26" spans="1:10" x14ac:dyDescent="0.3">
      <c r="A26" s="32">
        <v>8</v>
      </c>
      <c r="B26" s="33" t="s">
        <v>35</v>
      </c>
      <c r="C26" s="32" t="s">
        <v>7</v>
      </c>
      <c r="D26" s="32">
        <v>2</v>
      </c>
      <c r="E26" s="34">
        <v>3600</v>
      </c>
      <c r="F26" s="35">
        <f t="shared" si="0"/>
        <v>7200</v>
      </c>
      <c r="G26" s="10"/>
    </row>
    <row r="27" spans="1:10" ht="31.5" x14ac:dyDescent="0.3">
      <c r="A27" s="32">
        <v>9</v>
      </c>
      <c r="B27" s="33" t="s">
        <v>36</v>
      </c>
      <c r="C27" s="32" t="s">
        <v>8</v>
      </c>
      <c r="D27" s="32">
        <v>36</v>
      </c>
      <c r="E27" s="34">
        <v>650</v>
      </c>
      <c r="F27" s="35">
        <f t="shared" si="0"/>
        <v>23400</v>
      </c>
      <c r="G27" s="10"/>
    </row>
    <row r="28" spans="1:10" x14ac:dyDescent="0.3">
      <c r="A28" s="32">
        <v>10</v>
      </c>
      <c r="B28" s="33" t="s">
        <v>37</v>
      </c>
      <c r="C28" s="32" t="s">
        <v>7</v>
      </c>
      <c r="D28" s="32">
        <v>2</v>
      </c>
      <c r="E28" s="34">
        <v>6000</v>
      </c>
      <c r="F28" s="35">
        <f t="shared" si="0"/>
        <v>12000</v>
      </c>
      <c r="G28" s="10"/>
    </row>
    <row r="29" spans="1:10" x14ac:dyDescent="0.3">
      <c r="A29" s="32">
        <v>11</v>
      </c>
      <c r="B29" s="33" t="s">
        <v>38</v>
      </c>
      <c r="C29" s="32" t="s">
        <v>7</v>
      </c>
      <c r="D29" s="32">
        <v>2</v>
      </c>
      <c r="E29" s="34">
        <v>17600</v>
      </c>
      <c r="F29" s="35">
        <f t="shared" si="0"/>
        <v>35200</v>
      </c>
      <c r="G29" s="10"/>
    </row>
    <row r="30" spans="1:10" x14ac:dyDescent="0.3">
      <c r="A30" s="32">
        <v>12</v>
      </c>
      <c r="B30" s="33" t="s">
        <v>39</v>
      </c>
      <c r="C30" s="32" t="s">
        <v>7</v>
      </c>
      <c r="D30" s="32">
        <v>2</v>
      </c>
      <c r="E30" s="34">
        <v>17600</v>
      </c>
      <c r="F30" s="35">
        <f t="shared" si="0"/>
        <v>35200</v>
      </c>
      <c r="G30" s="10"/>
    </row>
    <row r="31" spans="1:10" x14ac:dyDescent="0.3">
      <c r="A31" s="32">
        <v>13</v>
      </c>
      <c r="B31" s="33" t="s">
        <v>40</v>
      </c>
      <c r="C31" s="32" t="s">
        <v>5</v>
      </c>
      <c r="D31" s="32">
        <v>1</v>
      </c>
      <c r="E31" s="34">
        <v>120000</v>
      </c>
      <c r="F31" s="35">
        <f t="shared" si="0"/>
        <v>120000</v>
      </c>
      <c r="G31" s="10"/>
    </row>
    <row r="32" spans="1:10" x14ac:dyDescent="0.3">
      <c r="A32" s="38">
        <v>14</v>
      </c>
      <c r="B32" s="39" t="s">
        <v>44</v>
      </c>
      <c r="C32" s="38" t="s">
        <v>45</v>
      </c>
      <c r="D32" s="38">
        <v>1</v>
      </c>
      <c r="E32" s="40">
        <v>20000</v>
      </c>
      <c r="F32" s="41">
        <f t="shared" ref="F32" si="1">E32*D32</f>
        <v>20000</v>
      </c>
      <c r="G32" s="10"/>
    </row>
    <row r="33" spans="1:9" ht="33" customHeight="1" x14ac:dyDescent="0.3">
      <c r="A33" s="32">
        <v>15</v>
      </c>
      <c r="B33" s="33" t="s">
        <v>41</v>
      </c>
      <c r="C33" s="32" t="s">
        <v>11</v>
      </c>
      <c r="D33" s="32">
        <v>0</v>
      </c>
      <c r="E33" s="34">
        <v>15000</v>
      </c>
      <c r="F33" s="35">
        <f>E33*D33</f>
        <v>0</v>
      </c>
      <c r="G33" s="10"/>
    </row>
    <row r="34" spans="1:9" x14ac:dyDescent="0.3">
      <c r="A34" s="32">
        <v>16</v>
      </c>
      <c r="B34" s="33" t="s">
        <v>42</v>
      </c>
      <c r="C34" s="32" t="s">
        <v>5</v>
      </c>
      <c r="D34" s="32">
        <v>1</v>
      </c>
      <c r="E34" s="34">
        <v>30000</v>
      </c>
      <c r="F34" s="35">
        <f>E34*D34</f>
        <v>30000</v>
      </c>
      <c r="G34" s="10"/>
    </row>
    <row r="35" spans="1:9" ht="21" customHeight="1" x14ac:dyDescent="0.3">
      <c r="A35" s="45" t="s">
        <v>4</v>
      </c>
      <c r="B35" s="45"/>
      <c r="C35" s="45"/>
      <c r="D35" s="45"/>
      <c r="E35" s="46"/>
      <c r="F35" s="44">
        <f>SUM(F17:F34)</f>
        <v>5455410</v>
      </c>
    </row>
    <row r="36" spans="1:9" hidden="1" x14ac:dyDescent="0.3">
      <c r="A36" s="45" t="s">
        <v>47</v>
      </c>
      <c r="B36" s="45"/>
      <c r="C36" s="45"/>
      <c r="D36" s="45"/>
      <c r="E36" s="46"/>
      <c r="F36" s="18">
        <v>2874349</v>
      </c>
    </row>
    <row r="37" spans="1:9" hidden="1" x14ac:dyDescent="0.3">
      <c r="A37" s="45" t="s">
        <v>48</v>
      </c>
      <c r="B37" s="45"/>
      <c r="C37" s="45"/>
      <c r="D37" s="45"/>
      <c r="E37" s="46"/>
      <c r="F37" s="18">
        <f>F35-F36</f>
        <v>2581061</v>
      </c>
    </row>
    <row r="38" spans="1:9" x14ac:dyDescent="0.3">
      <c r="A38" s="42"/>
      <c r="B38" s="42"/>
      <c r="C38" s="42"/>
      <c r="D38" s="42"/>
      <c r="E38" s="42"/>
      <c r="F38" s="43"/>
    </row>
    <row r="39" spans="1:9" ht="15.75" customHeight="1" x14ac:dyDescent="0.3">
      <c r="A39" s="13" t="s">
        <v>10</v>
      </c>
      <c r="B39" s="5"/>
      <c r="E39" s="19"/>
      <c r="I39" s="10"/>
    </row>
    <row r="40" spans="1:9" x14ac:dyDescent="0.3">
      <c r="A40" s="4"/>
      <c r="B40" s="4"/>
      <c r="E40" s="20"/>
      <c r="G40" s="3"/>
      <c r="I40" s="10"/>
    </row>
    <row r="41" spans="1:9" x14ac:dyDescent="0.3">
      <c r="A41" s="6"/>
      <c r="B41" s="7"/>
    </row>
    <row r="43" spans="1:9" x14ac:dyDescent="0.3">
      <c r="I43" s="10"/>
    </row>
    <row r="44" spans="1:9" x14ac:dyDescent="0.3">
      <c r="D44" s="18"/>
      <c r="E44" s="18"/>
    </row>
    <row r="58" spans="5:6" x14ac:dyDescent="0.3">
      <c r="E58" s="16"/>
      <c r="F58" s="17" t="e">
        <f>#REF!*D58</f>
        <v>#REF!</v>
      </c>
    </row>
    <row r="59" spans="5:6" x14ac:dyDescent="0.3">
      <c r="E59" s="16"/>
      <c r="F59" s="17" t="e">
        <f>#REF!*D59</f>
        <v>#REF!</v>
      </c>
    </row>
    <row r="60" spans="5:6" x14ac:dyDescent="0.3">
      <c r="E60" s="16"/>
      <c r="F60" s="17" t="e">
        <f>#REF!*D60</f>
        <v>#REF!</v>
      </c>
    </row>
    <row r="61" spans="5:6" x14ac:dyDescent="0.3">
      <c r="E61" s="16"/>
      <c r="F61" s="17" t="e">
        <f>#REF!*D61</f>
        <v>#REF!</v>
      </c>
    </row>
    <row r="62" spans="5:6" x14ac:dyDescent="0.3">
      <c r="E62" s="16"/>
      <c r="F62" s="17" t="e">
        <f>#REF!*D62</f>
        <v>#REF!</v>
      </c>
    </row>
    <row r="63" spans="5:6" x14ac:dyDescent="0.3">
      <c r="E63" s="16"/>
      <c r="F63" s="17" t="e">
        <f>#REF!*D63</f>
        <v>#REF!</v>
      </c>
    </row>
    <row r="64" spans="5:6" x14ac:dyDescent="0.3">
      <c r="E64" s="16"/>
      <c r="F64" s="17" t="e">
        <f>#REF!*D64</f>
        <v>#REF!</v>
      </c>
    </row>
  </sheetData>
  <mergeCells count="6">
    <mergeCell ref="A37:E37"/>
    <mergeCell ref="A14:F14"/>
    <mergeCell ref="A35:E35"/>
    <mergeCell ref="A11:F11"/>
    <mergeCell ref="A12:F12"/>
    <mergeCell ref="A36:E36"/>
  </mergeCells>
  <printOptions horizontalCentered="1"/>
  <pageMargins left="0" right="0" top="0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13</v>
      </c>
      <c r="I2" s="25">
        <v>4.8107200000000003E-2</v>
      </c>
    </row>
    <row r="3" spans="2:9" ht="15.75" x14ac:dyDescent="0.25">
      <c r="B3" s="22" t="s">
        <v>14</v>
      </c>
      <c r="C3" s="23">
        <v>3661200</v>
      </c>
      <c r="D3" s="23">
        <v>756600</v>
      </c>
    </row>
    <row r="4" spans="2:9" x14ac:dyDescent="0.25">
      <c r="B4" t="s">
        <v>15</v>
      </c>
      <c r="C4" s="24">
        <f>C3*50%</f>
        <v>1830600</v>
      </c>
      <c r="D4" s="24">
        <f>D3*50%</f>
        <v>378300</v>
      </c>
    </row>
    <row r="5" spans="2:9" x14ac:dyDescent="0.25">
      <c r="B5" t="s">
        <v>13</v>
      </c>
      <c r="C5" s="21">
        <f>C4*I2</f>
        <v>88065.04032</v>
      </c>
      <c r="D5" s="21">
        <f>D4*I2</f>
        <v>18198.95376</v>
      </c>
    </row>
    <row r="6" spans="2:9" ht="15.75" x14ac:dyDescent="0.25">
      <c r="B6" s="22" t="s">
        <v>14</v>
      </c>
      <c r="C6" s="23">
        <f>C4-C5</f>
        <v>1742534.9596800001</v>
      </c>
      <c r="D6" s="23">
        <f>D4-D5</f>
        <v>360101.04624</v>
      </c>
    </row>
    <row r="7" spans="2:9" x14ac:dyDescent="0.25">
      <c r="B7" t="s">
        <v>16</v>
      </c>
      <c r="C7">
        <v>0</v>
      </c>
      <c r="D7" s="24">
        <f>D6*13%</f>
        <v>46813.136011200004</v>
      </c>
    </row>
    <row r="8" spans="2:9" ht="15.75" x14ac:dyDescent="0.25">
      <c r="B8" s="22" t="s">
        <v>17</v>
      </c>
      <c r="C8" s="23">
        <f>C7+C6</f>
        <v>1742534.9596800001</v>
      </c>
      <c r="D8" s="23">
        <f>D7+D6</f>
        <v>406914.18225120002</v>
      </c>
    </row>
    <row r="10" spans="2:9" ht="15.75" x14ac:dyDescent="0.25">
      <c r="B10" s="22" t="s">
        <v>18</v>
      </c>
      <c r="C10" s="23"/>
      <c r="D10" s="23">
        <f>D8+C8</f>
        <v>2149449.1419311999</v>
      </c>
    </row>
    <row r="13" spans="2:9" ht="15.75" x14ac:dyDescent="0.25">
      <c r="B13" s="22" t="s">
        <v>14</v>
      </c>
      <c r="C13" s="23">
        <v>3661200</v>
      </c>
      <c r="D13" s="23">
        <v>756600</v>
      </c>
    </row>
    <row r="14" spans="2:9" x14ac:dyDescent="0.25">
      <c r="B14" t="s">
        <v>15</v>
      </c>
      <c r="C14" s="24">
        <f>C13*50%</f>
        <v>1830600</v>
      </c>
      <c r="D14" s="24">
        <f>D13*50%</f>
        <v>378300</v>
      </c>
    </row>
    <row r="15" spans="2:9" x14ac:dyDescent="0.25">
      <c r="B15" t="s">
        <v>16</v>
      </c>
      <c r="C15">
        <v>0</v>
      </c>
      <c r="D15" s="24">
        <f>D14*13%</f>
        <v>49179</v>
      </c>
    </row>
    <row r="16" spans="2:9" ht="15.75" x14ac:dyDescent="0.25">
      <c r="B16" s="22" t="s">
        <v>17</v>
      </c>
      <c r="C16" s="23">
        <f>C15+C14</f>
        <v>1830600</v>
      </c>
      <c r="D16" s="23">
        <f>D15+D14</f>
        <v>427479</v>
      </c>
    </row>
    <row r="17" spans="2:4" x14ac:dyDescent="0.25">
      <c r="B17" t="s">
        <v>13</v>
      </c>
      <c r="C17" s="21">
        <f>C16*I2</f>
        <v>88065.04032</v>
      </c>
      <c r="D17" s="21">
        <f>D16*I2</f>
        <v>20564.8177488</v>
      </c>
    </row>
    <row r="18" spans="2:4" ht="15.75" x14ac:dyDescent="0.25">
      <c r="B18" s="22" t="s">
        <v>18</v>
      </c>
      <c r="C18" s="23">
        <f>C16-C17</f>
        <v>1742534.9596800001</v>
      </c>
      <c r="D18" s="23">
        <f>D16-D17</f>
        <v>406914.18225120002</v>
      </c>
    </row>
    <row r="20" spans="2:4" ht="15.75" x14ac:dyDescent="0.25">
      <c r="B20" s="22" t="s">
        <v>18</v>
      </c>
      <c r="D20" s="26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2024-12-06T06:01:49Z</dcterms:modified>
</cp:coreProperties>
</file>