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Generation Store - Dolmen Mall Lahore\"/>
    </mc:Choice>
  </mc:AlternateContent>
  <xr:revisionPtr revIDLastSave="0" documentId="13_ncr:1_{D878A4B5-C13B-417F-AB60-45E02BCE4932}" xr6:coauthVersionLast="47" xr6:coauthVersionMax="47" xr10:uidLastSave="{00000000-0000-0000-0000-000000000000}"/>
  <bookViews>
    <workbookView xWindow="-120" yWindow="-120" windowWidth="29040" windowHeight="15840" xr2:uid="{00000000-000D-0000-FFFF-FFFF00000000}"/>
  </bookViews>
  <sheets>
    <sheet name="Summary" sheetId="5" r:id="rId1"/>
    <sheet name="HVAC-BOQ" sheetId="7" r:id="rId2"/>
    <sheet name="FF-BOQ" sheetId="8" r:id="rId3"/>
  </sheets>
  <definedNames>
    <definedName name="_xlnm.Print_Titles" localSheetId="2">'FF-BOQ'!$1:$8</definedName>
    <definedName name="_xlnm.Print_Titles" localSheetId="1">'HVAC-BOQ'!$1:$8</definedName>
  </definedNames>
  <calcPr calcId="181029"/>
</workbook>
</file>

<file path=xl/calcChain.xml><?xml version="1.0" encoding="utf-8"?>
<calcChain xmlns="http://schemas.openxmlformats.org/spreadsheetml/2006/main">
  <c r="D12" i="5" l="1"/>
  <c r="D10" i="5"/>
  <c r="H27" i="8"/>
  <c r="J27" i="8"/>
  <c r="I26" i="8"/>
  <c r="J26" i="8" s="1"/>
  <c r="K26" i="8" s="1"/>
  <c r="H26" i="8"/>
  <c r="I25" i="8"/>
  <c r="J25" i="8" s="1"/>
  <c r="K25" i="8" s="1"/>
  <c r="H25" i="8"/>
  <c r="I24" i="8"/>
  <c r="J24" i="8" s="1"/>
  <c r="K24" i="8" s="1"/>
  <c r="H24" i="8"/>
  <c r="I23" i="8"/>
  <c r="J23" i="8" s="1"/>
  <c r="K23" i="8" s="1"/>
  <c r="H23" i="8"/>
  <c r="I22" i="8"/>
  <c r="J22" i="8" s="1"/>
  <c r="K22" i="8" s="1"/>
  <c r="H22" i="8"/>
  <c r="I21" i="8"/>
  <c r="J21" i="8" s="1"/>
  <c r="K21" i="8" s="1"/>
  <c r="H21" i="8"/>
  <c r="I20" i="8"/>
  <c r="J20" i="8" s="1"/>
  <c r="K20" i="8" s="1"/>
  <c r="H20" i="8"/>
  <c r="I19" i="8"/>
  <c r="J19" i="8" s="1"/>
  <c r="K19" i="8" s="1"/>
  <c r="H19" i="8"/>
  <c r="I18" i="8"/>
  <c r="J18" i="8" s="1"/>
  <c r="K18" i="8" s="1"/>
  <c r="H18" i="8"/>
  <c r="I17" i="8"/>
  <c r="J17" i="8" s="1"/>
  <c r="K17" i="8" s="1"/>
  <c r="H17" i="8"/>
  <c r="I16" i="8"/>
  <c r="J16" i="8" s="1"/>
  <c r="K16" i="8" s="1"/>
  <c r="H16" i="8"/>
  <c r="I15" i="8"/>
  <c r="J15" i="8" s="1"/>
  <c r="K15" i="8" s="1"/>
  <c r="H15" i="8"/>
  <c r="I14" i="8"/>
  <c r="J14" i="8" s="1"/>
  <c r="K14" i="8" s="1"/>
  <c r="H14" i="8"/>
  <c r="I13" i="8"/>
  <c r="J13" i="8" s="1"/>
  <c r="K13" i="8" s="1"/>
  <c r="H13" i="8"/>
  <c r="I12" i="8"/>
  <c r="J12" i="8" s="1"/>
  <c r="K12" i="8" s="1"/>
  <c r="H12" i="8"/>
  <c r="I11" i="8"/>
  <c r="J11" i="8" s="1"/>
  <c r="K11" i="8" s="1"/>
  <c r="H11" i="8"/>
  <c r="H22" i="7"/>
  <c r="J22" i="7"/>
  <c r="I21" i="7"/>
  <c r="J21" i="7" s="1"/>
  <c r="K21" i="7" s="1"/>
  <c r="H21" i="7"/>
  <c r="J20" i="7"/>
  <c r="K20" i="7" s="1"/>
  <c r="I20" i="7"/>
  <c r="H20" i="7"/>
  <c r="J19" i="7"/>
  <c r="K19" i="7" s="1"/>
  <c r="I19" i="7"/>
  <c r="H19" i="7"/>
  <c r="I18" i="7"/>
  <c r="J18" i="7" s="1"/>
  <c r="K18" i="7" s="1"/>
  <c r="H18" i="7"/>
  <c r="I17" i="7"/>
  <c r="J17" i="7" s="1"/>
  <c r="K17" i="7" s="1"/>
  <c r="H17" i="7"/>
  <c r="I16" i="7"/>
  <c r="J16" i="7" s="1"/>
  <c r="K16" i="7" s="1"/>
  <c r="H16" i="7"/>
  <c r="I15" i="7"/>
  <c r="J15" i="7" s="1"/>
  <c r="K15" i="7" s="1"/>
  <c r="H15" i="7"/>
  <c r="I14" i="7"/>
  <c r="J14" i="7" s="1"/>
  <c r="K14" i="7" s="1"/>
  <c r="H14" i="7"/>
  <c r="I13" i="7"/>
  <c r="J13" i="7" s="1"/>
  <c r="K13" i="7" s="1"/>
  <c r="H13" i="7"/>
  <c r="I12" i="7"/>
  <c r="J12" i="7" s="1"/>
  <c r="K12" i="7" s="1"/>
  <c r="H12" i="7"/>
  <c r="J11" i="7"/>
  <c r="K11" i="7" s="1"/>
  <c r="I11" i="7"/>
  <c r="H11" i="7"/>
  <c r="I10" i="7"/>
  <c r="J10" i="7" s="1"/>
  <c r="K10" i="7" s="1"/>
  <c r="H10" i="7"/>
  <c r="I9" i="7"/>
  <c r="J9" i="7" s="1"/>
  <c r="K9" i="7" s="1"/>
  <c r="H9" i="7"/>
  <c r="K22" i="7" l="1"/>
  <c r="K27" i="8"/>
  <c r="D15" i="5" l="1"/>
  <c r="D25" i="5" s="1"/>
  <c r="D28" i="5" s="1"/>
</calcChain>
</file>

<file path=xl/sharedStrings.xml><?xml version="1.0" encoding="utf-8"?>
<sst xmlns="http://schemas.openxmlformats.org/spreadsheetml/2006/main" count="133" uniqueCount="84">
  <si>
    <r>
      <rPr>
        <b/>
        <sz val="8"/>
        <rFont val="Arial"/>
        <family val="2"/>
      </rPr>
      <t xml:space="preserve">Fire extinguishers with fixing accessories.
</t>
    </r>
    <r>
      <rPr>
        <sz val="8"/>
        <rFont val="Arial"/>
        <family val="2"/>
      </rPr>
      <t>Type Class B&amp;C FX-3  (6 Kg. CO</t>
    </r>
    <r>
      <rPr>
        <sz val="6"/>
        <rFont val="Arial"/>
        <family val="2"/>
      </rPr>
      <t xml:space="preserve">2 </t>
    </r>
    <r>
      <rPr>
        <sz val="8"/>
        <rFont val="Arial"/>
        <family val="2"/>
      </rPr>
      <t>Carbon Dioxide Gas)</t>
    </r>
  </si>
  <si>
    <t>No.</t>
  </si>
  <si>
    <t>Description</t>
  </si>
  <si>
    <t>Unit</t>
  </si>
  <si>
    <t>Bill of Quantities</t>
  </si>
  <si>
    <t>SR. #</t>
  </si>
  <si>
    <t>Amount</t>
  </si>
  <si>
    <t>1-</t>
  </si>
  <si>
    <t>Rs.</t>
  </si>
  <si>
    <t>2-</t>
  </si>
  <si>
    <t>Grand Total Rs.</t>
  </si>
  <si>
    <t>Nos.</t>
  </si>
  <si>
    <t>Job.</t>
  </si>
  <si>
    <t>Heating Ventilation &amp; Air Conditioning Services</t>
  </si>
  <si>
    <t>Date: 19-02-2024</t>
  </si>
  <si>
    <t>Generation Store</t>
  </si>
  <si>
    <t>Dolmen Mall Lahore</t>
  </si>
  <si>
    <t>Qty</t>
  </si>
  <si>
    <t>Material</t>
  </si>
  <si>
    <t>Labour</t>
  </si>
  <si>
    <t>Sqm</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</si>
  <si>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</si>
  <si>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900x200 mm</t>
  </si>
  <si>
    <t>Supply &amp; installation of Volume Control  Damper in 16 SWG G.I sheet metal with gas kits, nut bolts, complete in all respects ready to operate as per specification, drawings and as per instruction of Consultant.</t>
  </si>
  <si>
    <t>Supply and Installation of Acoustical duct sound liner in supply air duct complete in all respects ready to operate as per specification, drawings and as per instruction of Consultant.</t>
  </si>
  <si>
    <t>Supply, installation of Fire Damper with gas kits, nut bolts complete in all respects ready to operate as per specification, drawings and as per instructions of Consultant.</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</si>
  <si>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</si>
  <si>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</si>
  <si>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</si>
  <si>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HVAC Works Rs.</t>
  </si>
  <si>
    <t>Rev.00</t>
  </si>
  <si>
    <t>ii.</t>
  </si>
  <si>
    <t>Supply &amp; Return Air Diffuser</t>
  </si>
  <si>
    <t>3.2
i.</t>
  </si>
  <si>
    <t>3.3
i.</t>
  </si>
  <si>
    <t>Dia  25mm</t>
  </si>
  <si>
    <t>i</t>
  </si>
  <si>
    <t>ii</t>
  </si>
  <si>
    <t>iii</t>
  </si>
  <si>
    <t>iv</t>
  </si>
  <si>
    <t>v</t>
  </si>
  <si>
    <t>vi</t>
  </si>
  <si>
    <t>vii</t>
  </si>
  <si>
    <t>2
i.</t>
  </si>
  <si>
    <t>3
i</t>
  </si>
  <si>
    <t>4
i</t>
  </si>
  <si>
    <t>Fire Suppression Services</t>
  </si>
  <si>
    <t>Material Rate</t>
  </si>
  <si>
    <t>Labour Rate</t>
  </si>
  <si>
    <t>Meter</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</si>
  <si>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</si>
  <si>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Dia  32mm</t>
  </si>
  <si>
    <t>Dia  40mm</t>
  </si>
  <si>
    <t>Dia  50mm</t>
  </si>
  <si>
    <t>Dia  65mm</t>
  </si>
  <si>
    <t>Dia  75mm</t>
  </si>
  <si>
    <t>Dia 100mm</t>
  </si>
  <si>
    <r>
      <rPr>
        <b/>
        <sz val="8"/>
        <rFont val="Arial"/>
        <family val="2"/>
      </rPr>
      <t xml:space="preserve">Sprinkler Heads
</t>
    </r>
    <r>
      <rPr>
        <sz val="8"/>
        <rFont val="Arial"/>
        <family val="2"/>
      </rPr>
      <t>Sprinkler  Upright  type  K  =  5.6  (Opening
Temperature 68ºC)</t>
    </r>
  </si>
  <si>
    <t>Sprinkler  Pendent  type  (concealed  with  face  / Cover plate) K = 5.6 (Opening Temperature 68ºC)</t>
  </si>
  <si>
    <r>
      <rPr>
        <sz val="8"/>
        <rFont val="Arial"/>
        <family val="2"/>
      </rPr>
      <t>Check valve with matching flanges.
Dia. 4"</t>
    </r>
  </si>
  <si>
    <t>Type Class A,B&amp;C  FX-4  (6 Kg. Dry Chemical Powder)</t>
  </si>
  <si>
    <t>Submittals, samples, shop drawings, inspections, As- built drawings, operation and maintenance manuals and the like as required by specifications.</t>
  </si>
  <si>
    <t>Painting, identification and tagging to the installations and equipments.</t>
  </si>
  <si>
    <r>
      <rPr>
        <sz val="8"/>
        <rFont val="Arial"/>
        <family val="2"/>
      </rPr>
      <t>Flushing of entire fire pipe work according to (NFPA-
13).</t>
    </r>
  </si>
  <si>
    <t>Testing,   and  commissioning   of  entire   fire  fighting installation as per Consultant's approval.</t>
  </si>
  <si>
    <t>Total Cost of Fire Suppression Services Rs.</t>
  </si>
  <si>
    <t>Rev.01</t>
  </si>
  <si>
    <t>Dolmen Mall, Lahore</t>
  </si>
  <si>
    <t>Date: 05-03-2024</t>
  </si>
  <si>
    <r>
      <rPr>
        <b/>
        <sz val="8"/>
        <rFont val="Arial"/>
        <family val="2"/>
      </rPr>
      <t xml:space="preserve">FIRE FIGHTING SERVICES
</t>
    </r>
    <r>
      <rPr>
        <sz val="8"/>
        <rFont val="Arial"/>
        <family val="2"/>
      </rPr>
      <t>Supply, installation, testing &amp; commissioning of fire suppression system including all equipment, pipe works and accessories ready to operate as per specifications, drawings and instructions of Consultants.</t>
    </r>
  </si>
  <si>
    <t>Note:</t>
  </si>
  <si>
    <t>1)    Contractor is instructed to visit the site, understand the nature of work &amp; then fill the rates accordingly and submit the quotation. No argument and discussion will be entertained after awarding of work.</t>
  </si>
  <si>
    <t>2)    Miscellaneous work which was not included in BOQ but necessary to complete the project in all respects and ready to operate as per instructions of Consultant. (Bidder should mentioned the type of works).</t>
  </si>
  <si>
    <r>
      <rPr>
        <sz val="10"/>
        <rFont val="Calibri"/>
        <family val="2"/>
        <scheme val="minor"/>
      </rPr>
      <t>All Heating, Ventilation &amp; Air Conditioning Services shall be completed, tested and commissioned as per drawings, specifications and as per
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r>
  </si>
  <si>
    <r>
      <rPr>
        <sz val="10"/>
        <rFont val="Calibri"/>
        <family val="2"/>
        <scheme val="minor"/>
      </rPr>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Diffuser</t>
    </r>
  </si>
  <si>
    <r>
      <rPr>
        <sz val="10"/>
        <rFont val="Calibri"/>
        <family val="2"/>
        <scheme val="minor"/>
      </rPr>
      <t>Fresh &amp; Ehaust Air Grill
250x250 mm</t>
    </r>
  </si>
  <si>
    <r>
      <rPr>
        <sz val="10"/>
        <rFont val="Calibri"/>
        <family val="2"/>
        <scheme val="minor"/>
      </rPr>
      <t>Round Diffusers
14" Dia</t>
    </r>
  </si>
  <si>
    <r>
      <rPr>
        <b/>
        <sz val="8"/>
        <rFont val="Calibri"/>
        <family val="2"/>
        <scheme val="minor"/>
      </rPr>
      <t xml:space="preserve">Note:
</t>
    </r>
    <r>
      <rPr>
        <sz val="8"/>
        <rFont val="Calibri"/>
        <family val="2"/>
        <scheme val="minor"/>
      </rPr>
      <t>1)    Contractor is instructed to visit the site, understand the nature of work &amp; then fill the rates accordingly and submit the quotation. No argument and discussion will be entertained after awarding of work.
2)    Miscellaneous work which was not included in BOQ but necessary to complete the project in all respects and ready to operate as per instructions of Consultant. (Bidder should mentioned the type of works).</t>
    </r>
  </si>
  <si>
    <t>Fire Fighting Work</t>
  </si>
  <si>
    <t>HVAC Work</t>
  </si>
  <si>
    <t>S #</t>
  </si>
  <si>
    <t>Running Bill No 1</t>
  </si>
  <si>
    <t>Total Amount</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</si>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</sst>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8">
    <font>
      <sz val="10"/>
      <color rgb="FF000000"/>
      <name val="Times New Roman"/>
      <charset val="204"/>
    </font>
    <font>
      <sz val="10"/>
      <color rgb="FF000000"/>
      <name val="Arial"/>
      <family val="2"/>
    </font>
    <font>
      <sz val="8"/>
      <color rgb="FF000000"/>
      <name val="Arial"/>
      <family val="2"/>
    </font>
    <font>
      <b/>
      <sz val="10"/>
      <name val="Arial"/>
      <family val="2"/>
    </font>
    <font>
      <b/>
      <sz val="9"/>
      <name val="Arial"/>
      <family val="2"/>
    </font>
    <font>
      <b/>
      <sz val="8"/>
      <name val="Arial"/>
      <family val="2"/>
    </font>
    <font>
      <sz val="8"/>
      <name val="Arial"/>
      <family val="2"/>
    </font>
    <font>
      <sz val="9"/>
      <name val="Arial"/>
      <family val="2"/>
    </font>
    <font>
      <sz val="6"/>
      <name val="Arial"/>
      <family val="2"/>
    </font>
    <font>
      <sz val="10"/>
      <color rgb="FF000000"/>
      <name val="Times New Roman"/>
      <family val="1"/>
    </font>
    <font>
      <b/>
      <sz val="10"/>
      <color rgb="FF000000"/>
      <name val="Arial"/>
      <family val="2"/>
    </font>
    <font>
      <sz val="11"/>
      <color rgb="FF000000"/>
      <name val="Arial New Roman"/>
    </font>
    <font>
      <sz val="10"/>
      <color rgb="FF000000"/>
      <name val="Arial New Roman"/>
    </font>
    <font>
      <b/>
      <sz val="11"/>
      <color rgb="FF000000"/>
      <name val="Arial New Roman"/>
    </font>
    <font>
      <sz val="12"/>
      <color rgb="FF000000"/>
      <name val="Arial New Roman"/>
    </font>
    <font>
      <b/>
      <sz val="11"/>
      <name val="Calibri"/>
      <family val="2"/>
      <scheme val="minor"/>
    </font>
    <font>
      <sz val="10"/>
      <color rgb="FF000000"/>
      <name val="Calibri"/>
      <family val="2"/>
      <scheme val="minor"/>
    </font>
    <font>
      <sz val="11"/>
      <name val="Calibri"/>
      <family val="2"/>
      <scheme val="minor"/>
    </font>
    <font>
      <b/>
      <sz val="10"/>
      <name val="Calibri"/>
      <family val="2"/>
      <scheme val="minor"/>
    </font>
    <font>
      <sz val="10"/>
      <name val="Calibri"/>
      <family val="2"/>
      <scheme val="minor"/>
    </font>
    <font>
      <sz val="8"/>
      <name val="Calibri"/>
      <family val="2"/>
      <scheme val="minor"/>
    </font>
    <font>
      <b/>
      <sz val="8"/>
      <name val="Calibri"/>
      <family val="2"/>
      <scheme val="minor"/>
    </font>
    <font>
      <b/>
      <sz val="10"/>
      <color rgb="FF000000"/>
      <name val="Calibri"/>
      <family val="2"/>
      <scheme val="minor"/>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top/>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theme="1"/>
      </right>
      <top style="thin">
        <color indexed="64"/>
      </top>
      <bottom/>
      <diagonal/>
    </border>
    <border>
      <left/>
      <right style="thin">
        <color indexed="64"/>
      </right>
      <top/>
      <bottom/>
      <diagonal/>
    </border>
    <border>
      <left style="thin">
        <color indexed="64"/>
      </left>
      <right/>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medium">
        <color indexed="64"/>
      </left>
      <right/>
      <top/>
      <bottom style="medium">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s>
  <cellStyleXfs count="3">
    <xf numFmtId="0" fontId="0" fillId="0" borderId="0"/>
    <xf numFmtId="164" fontId="9" fillId="0" borderId="0" applyFont="0" applyFill="0" applyBorder="0" applyAlignment="0" applyProtection="0"/>
    <xf numFmtId="40" fontId="24" fillId="0" borderId="0" applyFont="0" applyFill="0" applyBorder="0" applyAlignment="0" applyProtection="0"/>
  </cellStyleXfs>
  <cellXfs count="118">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horizontal="justify" vertical="justify"/>
    </xf>
    <xf numFmtId="0" fontId="1" fillId="0" borderId="0" xfId="0" applyFont="1" applyAlignment="1">
      <alignment horizontal="center"/>
    </xf>
    <xf numFmtId="0" fontId="1" fillId="0" borderId="0" xfId="0" applyFont="1" applyAlignment="1">
      <alignment horizontal="left"/>
    </xf>
    <xf numFmtId="0" fontId="1" fillId="0" borderId="1" xfId="0" applyFont="1" applyBorder="1" applyAlignment="1">
      <alignment horizontal="center" vertical="top" wrapText="1"/>
    </xf>
    <xf numFmtId="0" fontId="1" fillId="0" borderId="1" xfId="0" applyFont="1" applyBorder="1" applyAlignment="1">
      <alignment horizontal="justify" vertical="justify" wrapText="1"/>
    </xf>
    <xf numFmtId="0" fontId="1" fillId="0" borderId="2" xfId="0" applyFont="1" applyBorder="1" applyAlignment="1">
      <alignment horizontal="center" vertical="top" wrapText="1"/>
    </xf>
    <xf numFmtId="0" fontId="10" fillId="0" borderId="4" xfId="0" applyFont="1" applyBorder="1" applyAlignment="1">
      <alignment horizontal="center" vertical="center" wrapText="1"/>
    </xf>
    <xf numFmtId="0" fontId="12"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center" vertical="top"/>
    </xf>
    <xf numFmtId="166" fontId="12" fillId="0" borderId="0" xfId="1" applyNumberFormat="1" applyFont="1" applyFill="1" applyBorder="1" applyAlignment="1">
      <alignment horizontal="left" vertical="top"/>
    </xf>
    <xf numFmtId="0" fontId="13" fillId="0" borderId="3" xfId="0" applyFont="1" applyBorder="1" applyAlignment="1">
      <alignment horizontal="left" vertical="center" wrapText="1" inden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166" fontId="13" fillId="0" borderId="5" xfId="1" applyNumberFormat="1" applyFont="1" applyFill="1" applyBorder="1" applyAlignment="1">
      <alignment horizontal="left" vertical="center" wrapText="1" indent="3"/>
    </xf>
    <xf numFmtId="0" fontId="14" fillId="0" borderId="2" xfId="0" applyFont="1" applyBorder="1" applyAlignment="1">
      <alignment horizontal="left" vertical="center" wrapText="1"/>
    </xf>
    <xf numFmtId="0" fontId="14" fillId="0" borderId="2" xfId="0" applyFont="1" applyBorder="1" applyAlignment="1">
      <alignment horizontal="center" vertical="center" wrapText="1"/>
    </xf>
    <xf numFmtId="166" fontId="14" fillId="0" borderId="2" xfId="1" applyNumberFormat="1" applyFont="1" applyFill="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166" fontId="14" fillId="0" borderId="1" xfId="1" applyNumberFormat="1"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0" borderId="8" xfId="0" applyFont="1" applyBorder="1" applyAlignment="1">
      <alignment horizontal="center" vertical="center" wrapText="1"/>
    </xf>
    <xf numFmtId="166" fontId="14" fillId="0" borderId="9" xfId="1" applyNumberFormat="1" applyFont="1" applyFill="1" applyBorder="1" applyAlignment="1">
      <alignment horizontal="left" vertical="center" wrapText="1"/>
    </xf>
    <xf numFmtId="0" fontId="1" fillId="0" borderId="6" xfId="0" applyFont="1" applyBorder="1" applyAlignment="1">
      <alignment horizontal="center" vertical="top" wrapText="1"/>
    </xf>
    <xf numFmtId="166" fontId="1" fillId="0" borderId="2" xfId="1" applyNumberFormat="1" applyFont="1" applyFill="1" applyBorder="1" applyAlignment="1">
      <alignment wrapText="1"/>
    </xf>
    <xf numFmtId="0" fontId="1" fillId="0" borderId="2" xfId="0" applyFont="1" applyBorder="1" applyAlignment="1">
      <alignment wrapText="1"/>
    </xf>
    <xf numFmtId="165" fontId="2" fillId="0" borderId="1" xfId="0" applyNumberFormat="1" applyFont="1" applyBorder="1" applyAlignment="1">
      <alignment horizontal="center" wrapText="1"/>
    </xf>
    <xf numFmtId="165" fontId="2" fillId="0" borderId="2" xfId="0" applyNumberFormat="1" applyFont="1" applyBorder="1" applyAlignment="1">
      <alignment horizontal="center" wrapText="1"/>
    </xf>
    <xf numFmtId="0" fontId="6" fillId="0" borderId="2" xfId="0" applyFont="1" applyBorder="1" applyAlignment="1">
      <alignment horizontal="justify" vertical="justify" wrapText="1"/>
    </xf>
    <xf numFmtId="0" fontId="3" fillId="0" borderId="0" xfId="0" applyFont="1" applyAlignment="1">
      <alignment horizontal="left" vertical="top"/>
    </xf>
    <xf numFmtId="0" fontId="7" fillId="0" borderId="0" xfId="0" applyFont="1" applyAlignment="1">
      <alignment horizontal="left" vertical="top"/>
    </xf>
    <xf numFmtId="0" fontId="1" fillId="0" borderId="2" xfId="0" applyFont="1" applyBorder="1" applyAlignment="1">
      <alignment horizontal="center" vertical="center" wrapText="1"/>
    </xf>
    <xf numFmtId="0" fontId="6" fillId="0" borderId="2" xfId="0" applyFont="1" applyBorder="1" applyAlignment="1">
      <alignment horizontal="center" wrapText="1"/>
    </xf>
    <xf numFmtId="0" fontId="6" fillId="0" borderId="1" xfId="0" applyFont="1" applyBorder="1" applyAlignment="1">
      <alignment horizontal="justify" vertical="justify" wrapText="1"/>
    </xf>
    <xf numFmtId="0" fontId="6" fillId="0" borderId="1" xfId="0" applyFont="1" applyBorder="1" applyAlignment="1">
      <alignment horizontal="center" wrapText="1"/>
    </xf>
    <xf numFmtId="0" fontId="6" fillId="0" borderId="6" xfId="0" applyFont="1" applyBorder="1" applyAlignment="1">
      <alignment horizontal="justify" vertical="justify" wrapText="1"/>
    </xf>
    <xf numFmtId="0" fontId="6" fillId="0" borderId="6" xfId="0" applyFont="1" applyBorder="1" applyAlignment="1">
      <alignment horizontal="center" wrapText="1"/>
    </xf>
    <xf numFmtId="165" fontId="2" fillId="0" borderId="6" xfId="0" applyNumberFormat="1" applyFont="1" applyBorder="1" applyAlignment="1">
      <alignment horizont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Alignment="1">
      <alignment horizontal="right"/>
    </xf>
    <xf numFmtId="0" fontId="15" fillId="0" borderId="0" xfId="0" applyFont="1" applyAlignment="1">
      <alignment vertical="center"/>
    </xf>
    <xf numFmtId="0" fontId="16" fillId="0" borderId="0" xfId="0" applyFont="1" applyAlignment="1">
      <alignment horizontal="justify" vertical="center" wrapText="1"/>
    </xf>
    <xf numFmtId="0" fontId="16" fillId="0" borderId="0" xfId="0" applyFont="1" applyAlignment="1">
      <alignment vertical="center" wrapText="1"/>
    </xf>
    <xf numFmtId="0" fontId="16" fillId="0" borderId="0" xfId="0" applyFont="1" applyAlignment="1">
      <alignment horizontal="center" vertical="center" wrapText="1"/>
    </xf>
    <xf numFmtId="166" fontId="16" fillId="0" borderId="0" xfId="1" applyNumberFormat="1" applyFont="1" applyFill="1" applyBorder="1" applyAlignment="1">
      <alignment vertical="center" wrapText="1"/>
    </xf>
    <xf numFmtId="0" fontId="16" fillId="0" borderId="0" xfId="0" applyFont="1" applyAlignment="1">
      <alignment horizontal="left" vertical="center"/>
    </xf>
    <xf numFmtId="0" fontId="17" fillId="0" borderId="0" xfId="0" applyFont="1" applyAlignment="1">
      <alignment vertical="center"/>
    </xf>
    <xf numFmtId="0" fontId="16" fillId="0" borderId="0" xfId="0" applyFont="1" applyAlignment="1">
      <alignment horizontal="right" vertical="center"/>
    </xf>
    <xf numFmtId="0" fontId="16" fillId="0" borderId="0" xfId="0" applyFont="1" applyAlignment="1">
      <alignment vertical="center"/>
    </xf>
    <xf numFmtId="0" fontId="16" fillId="0" borderId="0" xfId="0" applyFont="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justify" vertical="center" wrapText="1"/>
    </xf>
    <xf numFmtId="0" fontId="19" fillId="0" borderId="2" xfId="0" applyFont="1" applyBorder="1" applyAlignment="1">
      <alignment horizontal="center" vertical="center" wrapText="1"/>
    </xf>
    <xf numFmtId="165" fontId="16" fillId="0" borderId="2" xfId="0" applyNumberFormat="1" applyFont="1" applyBorder="1" applyAlignment="1">
      <alignment horizontal="center" vertical="center" wrapText="1"/>
    </xf>
    <xf numFmtId="166" fontId="16" fillId="0" borderId="2" xfId="1" applyNumberFormat="1" applyFont="1" applyFill="1" applyBorder="1" applyAlignment="1">
      <alignment vertical="center" wrapText="1"/>
    </xf>
    <xf numFmtId="0" fontId="16" fillId="0" borderId="1" xfId="0" applyFont="1" applyBorder="1" applyAlignment="1">
      <alignment horizontal="center"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165" fontId="16" fillId="0" borderId="1" xfId="0" applyNumberFormat="1" applyFont="1" applyBorder="1" applyAlignment="1">
      <alignment horizontal="center" vertical="center" wrapText="1"/>
    </xf>
    <xf numFmtId="166" fontId="16" fillId="0" borderId="1" xfId="1" applyNumberFormat="1" applyFont="1" applyFill="1" applyBorder="1" applyAlignment="1">
      <alignment vertical="center" wrapText="1"/>
    </xf>
    <xf numFmtId="0" fontId="16" fillId="0" borderId="1" xfId="0" applyFont="1" applyBorder="1" applyAlignment="1">
      <alignment horizontal="justify" vertical="center" wrapText="1"/>
    </xf>
    <xf numFmtId="0" fontId="16" fillId="0" borderId="6" xfId="0" applyFont="1" applyBorder="1" applyAlignment="1">
      <alignment horizontal="center" vertical="center" wrapText="1"/>
    </xf>
    <xf numFmtId="0" fontId="19" fillId="0" borderId="6" xfId="0" applyFont="1" applyBorder="1" applyAlignment="1">
      <alignment horizontal="justify" vertical="center" wrapText="1"/>
    </xf>
    <xf numFmtId="0" fontId="19" fillId="0" borderId="6" xfId="0" applyFont="1" applyBorder="1" applyAlignment="1">
      <alignment horizontal="center" vertical="center" wrapText="1"/>
    </xf>
    <xf numFmtId="165" fontId="16" fillId="0" borderId="6" xfId="0" applyNumberFormat="1" applyFont="1" applyBorder="1" applyAlignment="1">
      <alignment horizontal="center" vertical="center" wrapText="1"/>
    </xf>
    <xf numFmtId="166" fontId="16" fillId="0" borderId="6" xfId="1" applyNumberFormat="1" applyFont="1" applyFill="1" applyBorder="1" applyAlignment="1">
      <alignment vertical="center" wrapText="1"/>
    </xf>
    <xf numFmtId="0" fontId="16" fillId="0" borderId="3" xfId="0" applyFont="1" applyBorder="1" applyAlignment="1">
      <alignment vertical="center" wrapText="1"/>
    </xf>
    <xf numFmtId="0" fontId="18" fillId="0" borderId="4" xfId="0" applyFont="1" applyBorder="1" applyAlignment="1">
      <alignment horizontal="right" vertical="center" wrapText="1"/>
    </xf>
    <xf numFmtId="0" fontId="18" fillId="0" borderId="4" xfId="0" applyFont="1" applyBorder="1" applyAlignment="1">
      <alignment vertical="center" wrapText="1"/>
    </xf>
    <xf numFmtId="0" fontId="18" fillId="0" borderId="4" xfId="0" applyFont="1" applyBorder="1" applyAlignment="1">
      <alignment horizontal="center" vertical="center" wrapText="1"/>
    </xf>
    <xf numFmtId="166" fontId="16" fillId="0" borderId="4" xfId="1" applyNumberFormat="1" applyFont="1" applyFill="1" applyBorder="1" applyAlignment="1">
      <alignment vertical="center" wrapText="1"/>
    </xf>
    <xf numFmtId="0" fontId="16" fillId="0" borderId="0" xfId="0" applyFont="1" applyAlignment="1">
      <alignment horizontal="justify" vertical="center"/>
    </xf>
    <xf numFmtId="166" fontId="16" fillId="0" borderId="0" xfId="1" applyNumberFormat="1" applyFont="1" applyFill="1" applyBorder="1" applyAlignment="1">
      <alignment horizontal="left" vertical="center"/>
    </xf>
    <xf numFmtId="166" fontId="22" fillId="0" borderId="5" xfId="1" applyNumberFormat="1" applyFont="1" applyFill="1" applyBorder="1" applyAlignment="1">
      <alignment vertical="center" wrapText="1"/>
    </xf>
    <xf numFmtId="166" fontId="22" fillId="0" borderId="4" xfId="1" applyNumberFormat="1" applyFont="1" applyFill="1" applyBorder="1" applyAlignment="1">
      <alignment vertical="center" wrapText="1"/>
    </xf>
    <xf numFmtId="166" fontId="10" fillId="0" borderId="4" xfId="1"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0" borderId="0" xfId="0" applyFont="1" applyAlignment="1">
      <alignment horizontal="center" vertical="center"/>
    </xf>
    <xf numFmtId="0" fontId="20" fillId="0" borderId="11" xfId="0" applyFont="1" applyBorder="1" applyAlignment="1">
      <alignment horizontal="left" vertical="center" wrapText="1"/>
    </xf>
    <xf numFmtId="0" fontId="16" fillId="0" borderId="11" xfId="0" applyFont="1" applyBorder="1" applyAlignment="1">
      <alignment horizontal="left" vertical="center" wrapText="1"/>
    </xf>
    <xf numFmtId="0" fontId="1" fillId="0" borderId="0" xfId="0" applyFont="1" applyAlignment="1">
      <alignment horizontal="left" vertical="top" wrapText="1"/>
    </xf>
    <xf numFmtId="166" fontId="22" fillId="0" borderId="12" xfId="1" applyNumberFormat="1" applyFont="1" applyFill="1" applyBorder="1" applyAlignment="1">
      <alignment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6" xfId="0" applyFont="1" applyFill="1" applyBorder="1" applyAlignment="1">
      <alignment horizontal="center" vertical="center"/>
    </xf>
    <xf numFmtId="40" fontId="25" fillId="2" borderId="17" xfId="2" applyFont="1" applyFill="1" applyBorder="1" applyAlignment="1">
      <alignment horizontal="center" vertical="center" wrapText="1"/>
    </xf>
    <xf numFmtId="40" fontId="25" fillId="2" borderId="18" xfId="2" applyFont="1" applyFill="1" applyBorder="1" applyAlignment="1">
      <alignment horizontal="center" vertical="center" wrapText="1"/>
    </xf>
    <xf numFmtId="40" fontId="25" fillId="2" borderId="19" xfId="2" applyFont="1" applyFill="1" applyBorder="1" applyAlignment="1">
      <alignment horizontal="center" vertical="center" wrapText="1"/>
    </xf>
    <xf numFmtId="0" fontId="26" fillId="0" borderId="0" xfId="0" applyFont="1" applyAlignment="1">
      <alignment vertical="center"/>
    </xf>
    <xf numFmtId="0" fontId="23" fillId="2" borderId="20" xfId="0" applyFont="1" applyFill="1" applyBorder="1" applyAlignment="1">
      <alignment horizontal="center" vertical="center"/>
    </xf>
    <xf numFmtId="0" fontId="23" fillId="2" borderId="21" xfId="0" applyFont="1" applyFill="1" applyBorder="1" applyAlignment="1">
      <alignment horizontal="center" vertical="center"/>
    </xf>
    <xf numFmtId="0" fontId="23" fillId="2" borderId="22"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23" xfId="0" applyFont="1" applyFill="1" applyBorder="1" applyAlignment="1">
      <alignment horizontal="center" vertical="center"/>
    </xf>
    <xf numFmtId="40" fontId="27" fillId="2" borderId="24" xfId="2" applyFont="1" applyFill="1" applyBorder="1" applyAlignment="1">
      <alignment horizontal="center" vertical="center" wrapText="1"/>
    </xf>
    <xf numFmtId="40" fontId="27" fillId="2" borderId="25" xfId="2" applyFont="1" applyFill="1" applyBorder="1" applyAlignment="1">
      <alignment horizontal="center" vertical="center" wrapText="1"/>
    </xf>
    <xf numFmtId="40" fontId="27" fillId="2" borderId="26" xfId="2" applyFont="1" applyFill="1" applyBorder="1" applyAlignment="1">
      <alignment horizontal="center" vertical="center" wrapText="1"/>
    </xf>
    <xf numFmtId="40" fontId="27" fillId="2" borderId="27" xfId="2" applyFont="1" applyFill="1" applyBorder="1" applyAlignment="1">
      <alignment horizontal="center" vertical="center" wrapText="1"/>
    </xf>
    <xf numFmtId="40" fontId="27" fillId="2" borderId="28" xfId="2" applyFont="1" applyFill="1" applyBorder="1" applyAlignment="1">
      <alignment horizontal="center" vertical="center" wrapText="1"/>
    </xf>
    <xf numFmtId="0" fontId="23" fillId="2" borderId="29" xfId="0" applyFont="1" applyFill="1" applyBorder="1" applyAlignment="1">
      <alignment horizontal="center" vertical="center"/>
    </xf>
    <xf numFmtId="0" fontId="23" fillId="2" borderId="30" xfId="0" applyFont="1" applyFill="1" applyBorder="1" applyAlignment="1">
      <alignment horizontal="center" vertical="center"/>
    </xf>
    <xf numFmtId="0" fontId="23" fillId="2" borderId="31" xfId="0" applyFont="1" applyFill="1" applyBorder="1" applyAlignment="1">
      <alignment horizontal="center" vertical="center"/>
    </xf>
    <xf numFmtId="3" fontId="23" fillId="2" borderId="32" xfId="2" applyNumberFormat="1" applyFont="1" applyFill="1" applyBorder="1" applyAlignment="1">
      <alignment horizontal="center" vertical="center"/>
    </xf>
    <xf numFmtId="3" fontId="27" fillId="2" borderId="31" xfId="0" applyNumberFormat="1" applyFont="1" applyFill="1" applyBorder="1" applyAlignment="1">
      <alignment horizontal="center" vertical="center" wrapText="1"/>
    </xf>
    <xf numFmtId="3" fontId="27" fillId="2" borderId="32" xfId="0" applyNumberFormat="1" applyFont="1" applyFill="1" applyBorder="1" applyAlignment="1">
      <alignment horizontal="center" vertical="center" wrapText="1"/>
    </xf>
    <xf numFmtId="2" fontId="27" fillId="2" borderId="31" xfId="0" applyNumberFormat="1" applyFont="1" applyFill="1" applyBorder="1" applyAlignment="1">
      <alignment horizontal="center" vertical="center" wrapText="1"/>
    </xf>
    <xf numFmtId="2" fontId="27" fillId="2" borderId="32" xfId="0" applyNumberFormat="1" applyFont="1" applyFill="1" applyBorder="1" applyAlignment="1">
      <alignment horizontal="center" vertical="center" wrapText="1"/>
    </xf>
    <xf numFmtId="3" fontId="27" fillId="2" borderId="33" xfId="0" applyNumberFormat="1" applyFont="1" applyFill="1" applyBorder="1" applyAlignment="1">
      <alignment horizontal="center" vertical="center" wrapText="1"/>
    </xf>
    <xf numFmtId="40" fontId="27" fillId="2" borderId="34" xfId="2" applyFont="1" applyFill="1" applyBorder="1" applyAlignment="1">
      <alignment horizontal="center" vertical="center" wrapText="1"/>
    </xf>
  </cellXfs>
  <cellStyles count="3">
    <cellStyle name="Comma" xfId="1" builtinId="3"/>
    <cellStyle name="Comma 6" xfId="2" xr:uid="{E252C30D-1698-4771-A3A9-FB35F640E57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1091775</xdr:colOff>
      <xdr:row>0</xdr:row>
      <xdr:rowOff>0</xdr:rowOff>
    </xdr:from>
    <xdr:to>
      <xdr:col>2</xdr:col>
      <xdr:colOff>114422</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625175" y="0"/>
          <a:ext cx="1699172" cy="723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D28"/>
  <sheetViews>
    <sheetView tabSelected="1" view="pageBreakPreview" zoomScaleNormal="100" zoomScaleSheetLayoutView="100" workbookViewId="0">
      <selection activeCell="J28" sqref="J28"/>
    </sheetView>
  </sheetViews>
  <sheetFormatPr defaultRowHeight="12.75"/>
  <cols>
    <col min="1" max="1" width="9.33203125" style="10"/>
    <col min="2" max="2" width="46.83203125" style="10" customWidth="1"/>
    <col min="3" max="3" width="9.33203125" style="12"/>
    <col min="4" max="4" width="19.83203125" style="13" customWidth="1"/>
    <col min="5" max="16384" width="9.33203125" style="10"/>
  </cols>
  <sheetData>
    <row r="6" spans="1:4" ht="14.25">
      <c r="A6" s="84" t="s">
        <v>4</v>
      </c>
      <c r="B6" s="84"/>
      <c r="C6" s="84"/>
      <c r="D6" s="84"/>
    </row>
    <row r="7" spans="1:4" ht="15" thickBot="1">
      <c r="A7" s="11"/>
    </row>
    <row r="8" spans="1:4" ht="15.75" thickBot="1">
      <c r="A8" s="14" t="s">
        <v>5</v>
      </c>
      <c r="B8" s="15"/>
      <c r="C8" s="16"/>
      <c r="D8" s="17" t="s">
        <v>6</v>
      </c>
    </row>
    <row r="9" spans="1:4" ht="15">
      <c r="A9" s="18"/>
      <c r="B9" s="18"/>
      <c r="C9" s="19"/>
      <c r="D9" s="20"/>
    </row>
    <row r="10" spans="1:4" ht="15">
      <c r="A10" s="21" t="s">
        <v>7</v>
      </c>
      <c r="B10" s="22" t="s">
        <v>79</v>
      </c>
      <c r="C10" s="21" t="s">
        <v>8</v>
      </c>
      <c r="D10" s="23">
        <f>'HVAC-BOQ'!K22</f>
        <v>0</v>
      </c>
    </row>
    <row r="11" spans="1:4" ht="15">
      <c r="A11" s="24"/>
      <c r="B11" s="24"/>
      <c r="C11" s="25"/>
      <c r="D11" s="23"/>
    </row>
    <row r="12" spans="1:4" ht="15">
      <c r="A12" s="21" t="s">
        <v>9</v>
      </c>
      <c r="B12" s="22" t="s">
        <v>78</v>
      </c>
      <c r="C12" s="21" t="s">
        <v>8</v>
      </c>
      <c r="D12" s="23">
        <f>'FF-BOQ'!K27</f>
        <v>0</v>
      </c>
    </row>
    <row r="13" spans="1:4" ht="15">
      <c r="A13" s="24"/>
      <c r="B13" s="24"/>
      <c r="C13" s="25"/>
      <c r="D13" s="23"/>
    </row>
    <row r="14" spans="1:4" ht="15.75" thickBot="1">
      <c r="A14" s="24"/>
      <c r="B14" s="24"/>
      <c r="C14" s="25"/>
      <c r="D14" s="23"/>
    </row>
    <row r="15" spans="1:4" ht="15.75" thickBot="1">
      <c r="A15" s="82" t="s">
        <v>10</v>
      </c>
      <c r="B15" s="83"/>
      <c r="C15" s="26"/>
      <c r="D15" s="27">
        <f>SUM(D9:D14)</f>
        <v>0</v>
      </c>
    </row>
    <row r="25" spans="4:4">
      <c r="D25" s="13">
        <f>D15*8%</f>
        <v>0</v>
      </c>
    </row>
    <row r="28" spans="4:4">
      <c r="D28" s="13">
        <f>D15-D25</f>
        <v>0</v>
      </c>
    </row>
  </sheetData>
  <mergeCells count="2">
    <mergeCell ref="A15:B15"/>
    <mergeCell ref="A6:D6"/>
  </mergeCells>
  <printOptions horizontalCentered="1"/>
  <pageMargins left="0.5"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topLeftCell="A19" zoomScaleNormal="100" zoomScaleSheetLayoutView="85" workbookViewId="0">
      <selection activeCell="G9" sqref="G9:K9"/>
    </sheetView>
  </sheetViews>
  <sheetFormatPr defaultRowHeight="12.75"/>
  <cols>
    <col min="1" max="1" width="7.83203125" style="51" customWidth="1"/>
    <col min="2" max="2" width="81" style="77" customWidth="1"/>
    <col min="3" max="3" width="8.5" style="51" customWidth="1"/>
    <col min="4" max="4" width="6.1640625" style="55" customWidth="1"/>
    <col min="5" max="5" width="12.1640625" style="78" customWidth="1"/>
    <col min="6" max="6" width="10.5" style="78" customWidth="1"/>
    <col min="7" max="7" width="8.6640625" style="78" customWidth="1"/>
    <col min="8" max="8" width="11.83203125" style="78" customWidth="1"/>
    <col min="9" max="9" width="9.6640625" style="78" customWidth="1"/>
    <col min="10" max="10" width="12.6640625" style="78" customWidth="1"/>
    <col min="11" max="11" width="16.33203125" style="51" customWidth="1"/>
    <col min="12" max="16384" width="9.33203125" style="51"/>
  </cols>
  <sheetData>
    <row r="1" spans="1:11" ht="15">
      <c r="A1" s="46" t="s">
        <v>4</v>
      </c>
      <c r="B1" s="47"/>
      <c r="C1" s="48"/>
      <c r="D1" s="49"/>
      <c r="E1" s="50"/>
      <c r="F1" s="50"/>
      <c r="G1" s="50"/>
      <c r="H1" s="50"/>
      <c r="I1" s="50"/>
      <c r="J1" s="50"/>
      <c r="K1" s="48"/>
    </row>
    <row r="2" spans="1:11" ht="15">
      <c r="A2" s="52" t="s">
        <v>13</v>
      </c>
      <c r="B2" s="47"/>
      <c r="C2" s="48"/>
      <c r="D2" s="49"/>
      <c r="E2" s="50"/>
      <c r="F2" s="50"/>
      <c r="G2" s="50"/>
      <c r="H2" s="50"/>
      <c r="I2" s="50"/>
      <c r="J2" s="50"/>
      <c r="K2" s="48"/>
    </row>
    <row r="3" spans="1:11" ht="15">
      <c r="A3" s="52"/>
      <c r="B3" s="47"/>
      <c r="C3" s="48"/>
      <c r="D3" s="49"/>
      <c r="E3" s="50"/>
      <c r="F3" s="50"/>
      <c r="G3" s="50"/>
      <c r="H3" s="50"/>
      <c r="I3" s="50"/>
      <c r="J3" s="50"/>
      <c r="K3" s="48"/>
    </row>
    <row r="4" spans="1:11" ht="15">
      <c r="A4" s="46" t="s">
        <v>15</v>
      </c>
      <c r="B4" s="47"/>
      <c r="C4" s="48"/>
      <c r="D4" s="49"/>
      <c r="E4" s="50"/>
      <c r="F4" s="50"/>
      <c r="G4" s="50"/>
      <c r="H4" s="50"/>
      <c r="I4" s="50"/>
      <c r="J4" s="50"/>
      <c r="K4" s="53" t="s">
        <v>30</v>
      </c>
    </row>
    <row r="5" spans="1:11" ht="13.5" thickBot="1">
      <c r="A5" s="54" t="s">
        <v>16</v>
      </c>
      <c r="B5" s="47"/>
      <c r="C5" s="48"/>
      <c r="D5" s="49"/>
      <c r="E5" s="50"/>
      <c r="F5" s="50"/>
      <c r="G5" s="50"/>
      <c r="H5" s="50"/>
      <c r="I5" s="50"/>
      <c r="J5" s="50"/>
      <c r="K5" s="53" t="s">
        <v>14</v>
      </c>
    </row>
    <row r="6" spans="1:11" s="97" customFormat="1" ht="18.75">
      <c r="A6" s="89" t="s">
        <v>80</v>
      </c>
      <c r="B6" s="90" t="s">
        <v>2</v>
      </c>
      <c r="C6" s="91" t="s">
        <v>4</v>
      </c>
      <c r="D6" s="92"/>
      <c r="E6" s="92"/>
      <c r="F6" s="93"/>
      <c r="G6" s="94" t="s">
        <v>81</v>
      </c>
      <c r="H6" s="95"/>
      <c r="I6" s="95"/>
      <c r="J6" s="95"/>
      <c r="K6" s="96"/>
    </row>
    <row r="7" spans="1:11" s="97" customFormat="1" ht="15.75">
      <c r="A7" s="98"/>
      <c r="B7" s="99"/>
      <c r="C7" s="100"/>
      <c r="D7" s="101"/>
      <c r="E7" s="101"/>
      <c r="F7" s="102"/>
      <c r="G7" s="103" t="s">
        <v>18</v>
      </c>
      <c r="H7" s="104"/>
      <c r="I7" s="105" t="s">
        <v>19</v>
      </c>
      <c r="J7" s="106"/>
      <c r="K7" s="107" t="s">
        <v>82</v>
      </c>
    </row>
    <row r="8" spans="1:11" s="97" customFormat="1" ht="32.25" thickBot="1">
      <c r="A8" s="108"/>
      <c r="B8" s="109"/>
      <c r="C8" s="110" t="s">
        <v>3</v>
      </c>
      <c r="D8" s="111" t="s">
        <v>17</v>
      </c>
      <c r="E8" s="112" t="s">
        <v>47</v>
      </c>
      <c r="F8" s="113" t="s">
        <v>48</v>
      </c>
      <c r="G8" s="114" t="s">
        <v>83</v>
      </c>
      <c r="H8" s="113" t="s">
        <v>6</v>
      </c>
      <c r="I8" s="115" t="s">
        <v>83</v>
      </c>
      <c r="J8" s="116" t="s">
        <v>6</v>
      </c>
      <c r="K8" s="117"/>
    </row>
    <row r="9" spans="1:11" ht="102">
      <c r="A9" s="56">
        <v>1</v>
      </c>
      <c r="B9" s="57" t="s">
        <v>73</v>
      </c>
      <c r="C9" s="58" t="s">
        <v>20</v>
      </c>
      <c r="D9" s="59">
        <v>135</v>
      </c>
      <c r="E9" s="60">
        <v>6000</v>
      </c>
      <c r="F9" s="60">
        <v>1000</v>
      </c>
      <c r="G9" s="60"/>
      <c r="H9" s="60">
        <f>G9*E9</f>
        <v>0</v>
      </c>
      <c r="I9" s="60">
        <f>G9</f>
        <v>0</v>
      </c>
      <c r="J9" s="60">
        <f>I9*F9</f>
        <v>0</v>
      </c>
      <c r="K9" s="60">
        <f>J9+H9</f>
        <v>0</v>
      </c>
    </row>
    <row r="10" spans="1:11" ht="51">
      <c r="A10" s="61">
        <v>2</v>
      </c>
      <c r="B10" s="62" t="s">
        <v>21</v>
      </c>
      <c r="C10" s="63" t="s">
        <v>20</v>
      </c>
      <c r="D10" s="64">
        <v>130</v>
      </c>
      <c r="E10" s="65">
        <v>2200</v>
      </c>
      <c r="F10" s="65">
        <v>600</v>
      </c>
      <c r="G10" s="60"/>
      <c r="H10" s="60">
        <f>G10*E10</f>
        <v>0</v>
      </c>
      <c r="I10" s="60">
        <f>G10</f>
        <v>0</v>
      </c>
      <c r="J10" s="60">
        <f>I10*F10</f>
        <v>0</v>
      </c>
      <c r="K10" s="60">
        <f>J10+H10</f>
        <v>0</v>
      </c>
    </row>
    <row r="11" spans="1:11" ht="76.5">
      <c r="A11" s="61">
        <v>3</v>
      </c>
      <c r="B11" s="66" t="s">
        <v>74</v>
      </c>
      <c r="C11" s="63" t="s">
        <v>20</v>
      </c>
      <c r="D11" s="64">
        <v>1</v>
      </c>
      <c r="E11" s="65">
        <v>55000</v>
      </c>
      <c r="F11" s="65">
        <v>5000</v>
      </c>
      <c r="G11" s="60"/>
      <c r="H11" s="60">
        <f>G11*E11</f>
        <v>0</v>
      </c>
      <c r="I11" s="60">
        <f>G11</f>
        <v>0</v>
      </c>
      <c r="J11" s="60">
        <f>I11*F11</f>
        <v>0</v>
      </c>
      <c r="K11" s="60">
        <f>J11+H11</f>
        <v>0</v>
      </c>
    </row>
    <row r="12" spans="1:11">
      <c r="A12" s="61">
        <v>3.1</v>
      </c>
      <c r="B12" s="62" t="s">
        <v>32</v>
      </c>
      <c r="C12" s="63" t="s">
        <v>20</v>
      </c>
      <c r="D12" s="64">
        <v>1</v>
      </c>
      <c r="E12" s="65">
        <v>55000</v>
      </c>
      <c r="F12" s="65">
        <v>5000</v>
      </c>
      <c r="G12" s="60"/>
      <c r="H12" s="60">
        <f t="shared" ref="H12:H18" si="0">G12*E12</f>
        <v>0</v>
      </c>
      <c r="I12" s="60">
        <f t="shared" ref="I12:I18" si="1">G12</f>
        <v>0</v>
      </c>
      <c r="J12" s="60">
        <f t="shared" ref="J12:J18" si="2">I12*F12</f>
        <v>0</v>
      </c>
      <c r="K12" s="60">
        <f t="shared" ref="K12:K18" si="3">J12+H12</f>
        <v>0</v>
      </c>
    </row>
    <row r="13" spans="1:11" ht="25.5">
      <c r="A13" s="61" t="s">
        <v>33</v>
      </c>
      <c r="B13" s="66" t="s">
        <v>75</v>
      </c>
      <c r="C13" s="63" t="s">
        <v>1</v>
      </c>
      <c r="D13" s="64">
        <v>3</v>
      </c>
      <c r="E13" s="65">
        <v>4800</v>
      </c>
      <c r="F13" s="65">
        <v>1000</v>
      </c>
      <c r="G13" s="60"/>
      <c r="H13" s="60">
        <f t="shared" si="0"/>
        <v>0</v>
      </c>
      <c r="I13" s="60">
        <f t="shared" si="1"/>
        <v>0</v>
      </c>
      <c r="J13" s="60">
        <f t="shared" si="2"/>
        <v>0</v>
      </c>
      <c r="K13" s="60">
        <f t="shared" si="3"/>
        <v>0</v>
      </c>
    </row>
    <row r="14" spans="1:11">
      <c r="A14" s="61" t="s">
        <v>31</v>
      </c>
      <c r="B14" s="62" t="s">
        <v>22</v>
      </c>
      <c r="C14" s="63" t="s">
        <v>1</v>
      </c>
      <c r="D14" s="64">
        <v>1</v>
      </c>
      <c r="E14" s="65">
        <v>8000</v>
      </c>
      <c r="F14" s="65">
        <v>1000</v>
      </c>
      <c r="G14" s="60"/>
      <c r="H14" s="60">
        <f t="shared" si="0"/>
        <v>0</v>
      </c>
      <c r="I14" s="60">
        <f t="shared" si="1"/>
        <v>0</v>
      </c>
      <c r="J14" s="60">
        <f t="shared" si="2"/>
        <v>0</v>
      </c>
      <c r="K14" s="60">
        <f t="shared" si="3"/>
        <v>0</v>
      </c>
    </row>
    <row r="15" spans="1:11" ht="25.5">
      <c r="A15" s="61" t="s">
        <v>34</v>
      </c>
      <c r="B15" s="66" t="s">
        <v>76</v>
      </c>
      <c r="C15" s="63" t="s">
        <v>11</v>
      </c>
      <c r="D15" s="64">
        <v>20</v>
      </c>
      <c r="E15" s="65">
        <v>11000</v>
      </c>
      <c r="F15" s="65">
        <v>100</v>
      </c>
      <c r="G15" s="60"/>
      <c r="H15" s="60">
        <f t="shared" si="0"/>
        <v>0</v>
      </c>
      <c r="I15" s="60">
        <f t="shared" si="1"/>
        <v>0</v>
      </c>
      <c r="J15" s="60">
        <f t="shared" si="2"/>
        <v>0</v>
      </c>
      <c r="K15" s="60">
        <f t="shared" si="3"/>
        <v>0</v>
      </c>
    </row>
    <row r="16" spans="1:11" ht="38.25">
      <c r="A16" s="61">
        <v>4</v>
      </c>
      <c r="B16" s="62" t="s">
        <v>23</v>
      </c>
      <c r="C16" s="63" t="s">
        <v>20</v>
      </c>
      <c r="D16" s="64">
        <v>1</v>
      </c>
      <c r="E16" s="65">
        <v>55000</v>
      </c>
      <c r="F16" s="65">
        <v>5000</v>
      </c>
      <c r="G16" s="60"/>
      <c r="H16" s="60">
        <f t="shared" si="0"/>
        <v>0</v>
      </c>
      <c r="I16" s="60">
        <f t="shared" si="1"/>
        <v>0</v>
      </c>
      <c r="J16" s="60">
        <f t="shared" si="2"/>
        <v>0</v>
      </c>
      <c r="K16" s="60">
        <f t="shared" si="3"/>
        <v>0</v>
      </c>
    </row>
    <row r="17" spans="1:11" ht="42.75" customHeight="1">
      <c r="A17" s="61">
        <v>5</v>
      </c>
      <c r="B17" s="62" t="s">
        <v>24</v>
      </c>
      <c r="C17" s="63" t="s">
        <v>20</v>
      </c>
      <c r="D17" s="64">
        <v>15</v>
      </c>
      <c r="E17" s="65">
        <v>5000</v>
      </c>
      <c r="F17" s="65">
        <v>1000</v>
      </c>
      <c r="G17" s="60"/>
      <c r="H17" s="60">
        <f t="shared" si="0"/>
        <v>0</v>
      </c>
      <c r="I17" s="60">
        <f t="shared" si="1"/>
        <v>0</v>
      </c>
      <c r="J17" s="60">
        <f t="shared" si="2"/>
        <v>0</v>
      </c>
      <c r="K17" s="60">
        <f t="shared" si="3"/>
        <v>0</v>
      </c>
    </row>
    <row r="18" spans="1:11" ht="38.25">
      <c r="A18" s="61">
        <v>6</v>
      </c>
      <c r="B18" s="62" t="s">
        <v>25</v>
      </c>
      <c r="C18" s="63" t="s">
        <v>20</v>
      </c>
      <c r="D18" s="64">
        <v>1</v>
      </c>
      <c r="E18" s="65">
        <v>48000</v>
      </c>
      <c r="F18" s="65">
        <v>5000</v>
      </c>
      <c r="G18" s="60"/>
      <c r="H18" s="60">
        <f t="shared" si="0"/>
        <v>0</v>
      </c>
      <c r="I18" s="60">
        <f t="shared" si="1"/>
        <v>0</v>
      </c>
      <c r="J18" s="60">
        <f t="shared" si="2"/>
        <v>0</v>
      </c>
      <c r="K18" s="60">
        <f t="shared" si="3"/>
        <v>0</v>
      </c>
    </row>
    <row r="19" spans="1:11" ht="66.75" customHeight="1">
      <c r="A19" s="61">
        <v>7</v>
      </c>
      <c r="B19" s="62" t="s">
        <v>26</v>
      </c>
      <c r="C19" s="63" t="s">
        <v>12</v>
      </c>
      <c r="D19" s="64">
        <v>1</v>
      </c>
      <c r="E19" s="65">
        <v>20000</v>
      </c>
      <c r="F19" s="65">
        <v>20000</v>
      </c>
      <c r="G19" s="60"/>
      <c r="H19" s="60">
        <f>G19*E19</f>
        <v>0</v>
      </c>
      <c r="I19" s="60">
        <f>G19</f>
        <v>0</v>
      </c>
      <c r="J19" s="60">
        <f>I19*F19</f>
        <v>0</v>
      </c>
      <c r="K19" s="60">
        <f>J19+H19</f>
        <v>0</v>
      </c>
    </row>
    <row r="20" spans="1:11" ht="71.25" customHeight="1">
      <c r="A20" s="61">
        <v>8</v>
      </c>
      <c r="B20" s="62" t="s">
        <v>27</v>
      </c>
      <c r="C20" s="63" t="s">
        <v>12</v>
      </c>
      <c r="D20" s="64">
        <v>1</v>
      </c>
      <c r="E20" s="65">
        <v>10000</v>
      </c>
      <c r="F20" s="65">
        <v>30000</v>
      </c>
      <c r="G20" s="60"/>
      <c r="H20" s="60">
        <f>G20*E20</f>
        <v>0</v>
      </c>
      <c r="I20" s="60">
        <f>G20</f>
        <v>0</v>
      </c>
      <c r="J20" s="60">
        <f>I20*F20</f>
        <v>0</v>
      </c>
      <c r="K20" s="60">
        <f>J20+H20</f>
        <v>0</v>
      </c>
    </row>
    <row r="21" spans="1:11" ht="75" customHeight="1" thickBot="1">
      <c r="A21" s="67">
        <v>9</v>
      </c>
      <c r="B21" s="68" t="s">
        <v>28</v>
      </c>
      <c r="C21" s="69" t="s">
        <v>12</v>
      </c>
      <c r="D21" s="70">
        <v>1</v>
      </c>
      <c r="E21" s="71">
        <v>20000</v>
      </c>
      <c r="F21" s="71">
        <v>20000</v>
      </c>
      <c r="G21" s="60"/>
      <c r="H21" s="60">
        <f>G21*E21</f>
        <v>0</v>
      </c>
      <c r="I21" s="60">
        <f>G21</f>
        <v>0</v>
      </c>
      <c r="J21" s="60">
        <f>I21*F21</f>
        <v>0</v>
      </c>
      <c r="K21" s="60">
        <f>J21+H21</f>
        <v>0</v>
      </c>
    </row>
    <row r="22" spans="1:11" ht="22.5" customHeight="1" thickBot="1">
      <c r="A22" s="72"/>
      <c r="B22" s="73" t="s">
        <v>29</v>
      </c>
      <c r="C22" s="74"/>
      <c r="D22" s="75"/>
      <c r="E22" s="76"/>
      <c r="F22" s="80"/>
      <c r="G22" s="88"/>
      <c r="H22" s="79">
        <f>SUM(H9:H21)</f>
        <v>0</v>
      </c>
      <c r="I22" s="88"/>
      <c r="J22" s="79">
        <f>SUM(J9:J21)</f>
        <v>0</v>
      </c>
      <c r="K22" s="79">
        <f>SUM(K9:K21)</f>
        <v>0</v>
      </c>
    </row>
    <row r="23" spans="1:11" ht="44.25" customHeight="1">
      <c r="A23" s="85" t="s">
        <v>77</v>
      </c>
      <c r="B23" s="86"/>
      <c r="C23" s="86"/>
      <c r="D23" s="86"/>
      <c r="E23" s="86"/>
      <c r="F23" s="86"/>
      <c r="G23" s="86"/>
      <c r="H23" s="86"/>
      <c r="I23" s="86"/>
      <c r="J23" s="86"/>
      <c r="K23" s="86"/>
    </row>
  </sheetData>
  <mergeCells count="8">
    <mergeCell ref="A6:A8"/>
    <mergeCell ref="B6:B8"/>
    <mergeCell ref="C6:F7"/>
    <mergeCell ref="G6:K6"/>
    <mergeCell ref="G7:H7"/>
    <mergeCell ref="I7:J7"/>
    <mergeCell ref="K7:K8"/>
    <mergeCell ref="A23:K23"/>
  </mergeCells>
  <printOptions horizontalCentered="1"/>
  <pageMargins left="0.5" right="0.5" top="0.49" bottom="0.56999999999999995" header="0.3" footer="0.3"/>
  <pageSetup paperSize="9" scale="88" orientation="landscape" r:id="rId1"/>
  <headerFooter>
    <oddFooter>&amp;R&amp;P / &amp;N</oddFooter>
  </headerFooter>
  <rowBreaks count="1" manualBreakCount="1">
    <brk id="1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1"/>
  <sheetViews>
    <sheetView zoomScaleNormal="100" zoomScaleSheetLayoutView="100" workbookViewId="0">
      <selection activeCell="H27" sqref="H27"/>
    </sheetView>
  </sheetViews>
  <sheetFormatPr defaultRowHeight="12.75"/>
  <cols>
    <col min="1" max="1" width="6.5" style="1" customWidth="1"/>
    <col min="2" max="2" width="71.6640625" style="3" customWidth="1"/>
    <col min="3" max="3" width="7.33203125" style="4" customWidth="1"/>
    <col min="4" max="4" width="6.33203125" style="4" customWidth="1"/>
    <col min="5" max="10" width="10" style="5" customWidth="1"/>
    <col min="11" max="11" width="14.6640625" style="5" customWidth="1"/>
    <col min="12" max="16384" width="9.33203125" style="1"/>
  </cols>
  <sheetData>
    <row r="1" spans="1:11" ht="12.95" customHeight="1">
      <c r="A1" s="34" t="s">
        <v>4</v>
      </c>
    </row>
    <row r="2" spans="1:11" ht="12.95" customHeight="1">
      <c r="A2" s="35" t="s">
        <v>46</v>
      </c>
    </row>
    <row r="3" spans="1:11" ht="12.95" customHeight="1">
      <c r="A3" s="35"/>
    </row>
    <row r="4" spans="1:11" ht="12.95" customHeight="1">
      <c r="A4" s="34" t="s">
        <v>15</v>
      </c>
      <c r="K4" s="45" t="s">
        <v>66</v>
      </c>
    </row>
    <row r="5" spans="1:11" ht="12.95" customHeight="1" thickBot="1">
      <c r="A5" s="35" t="s">
        <v>67</v>
      </c>
      <c r="K5" s="45" t="s">
        <v>68</v>
      </c>
    </row>
    <row r="6" spans="1:11" s="97" customFormat="1" ht="18.75">
      <c r="A6" s="89" t="s">
        <v>80</v>
      </c>
      <c r="B6" s="90" t="s">
        <v>2</v>
      </c>
      <c r="C6" s="91" t="s">
        <v>4</v>
      </c>
      <c r="D6" s="92"/>
      <c r="E6" s="92"/>
      <c r="F6" s="93"/>
      <c r="G6" s="94" t="s">
        <v>81</v>
      </c>
      <c r="H6" s="95"/>
      <c r="I6" s="95"/>
      <c r="J6" s="95"/>
      <c r="K6" s="96"/>
    </row>
    <row r="7" spans="1:11" s="97" customFormat="1" ht="15.75">
      <c r="A7" s="98"/>
      <c r="B7" s="99"/>
      <c r="C7" s="100"/>
      <c r="D7" s="101"/>
      <c r="E7" s="101"/>
      <c r="F7" s="102"/>
      <c r="G7" s="103" t="s">
        <v>18</v>
      </c>
      <c r="H7" s="104"/>
      <c r="I7" s="105" t="s">
        <v>19</v>
      </c>
      <c r="J7" s="106"/>
      <c r="K7" s="107" t="s">
        <v>82</v>
      </c>
    </row>
    <row r="8" spans="1:11" s="97" customFormat="1" ht="32.25" thickBot="1">
      <c r="A8" s="108"/>
      <c r="B8" s="109"/>
      <c r="C8" s="110" t="s">
        <v>3</v>
      </c>
      <c r="D8" s="111" t="s">
        <v>17</v>
      </c>
      <c r="E8" s="112" t="s">
        <v>47</v>
      </c>
      <c r="F8" s="113" t="s">
        <v>48</v>
      </c>
      <c r="G8" s="114" t="s">
        <v>83</v>
      </c>
      <c r="H8" s="113" t="s">
        <v>6</v>
      </c>
      <c r="I8" s="115" t="s">
        <v>83</v>
      </c>
      <c r="J8" s="116" t="s">
        <v>6</v>
      </c>
      <c r="K8" s="117"/>
    </row>
    <row r="9" spans="1:11" ht="45">
      <c r="A9" s="36"/>
      <c r="B9" s="33" t="s">
        <v>69</v>
      </c>
      <c r="C9" s="37"/>
      <c r="D9" s="32"/>
      <c r="E9" s="30"/>
      <c r="F9" s="30"/>
      <c r="G9" s="30"/>
      <c r="H9" s="30"/>
      <c r="I9" s="30"/>
      <c r="J9" s="30"/>
      <c r="K9" s="30"/>
    </row>
    <row r="10" spans="1:11" ht="56.25">
      <c r="A10" s="8">
        <v>1</v>
      </c>
      <c r="B10" s="33" t="s">
        <v>50</v>
      </c>
      <c r="C10" s="37"/>
      <c r="D10" s="32"/>
      <c r="E10" s="30"/>
      <c r="F10" s="30"/>
      <c r="G10" s="30"/>
      <c r="H10" s="30"/>
      <c r="I10" s="30"/>
      <c r="J10" s="30"/>
      <c r="K10" s="30"/>
    </row>
    <row r="11" spans="1:11">
      <c r="A11" s="8" t="s">
        <v>36</v>
      </c>
      <c r="B11" s="33" t="s">
        <v>35</v>
      </c>
      <c r="C11" s="37" t="s">
        <v>49</v>
      </c>
      <c r="D11" s="32">
        <v>125</v>
      </c>
      <c r="E11" s="29">
        <v>2850</v>
      </c>
      <c r="F11" s="29">
        <v>1000</v>
      </c>
      <c r="G11" s="60"/>
      <c r="H11" s="60">
        <f>G11*E11</f>
        <v>0</v>
      </c>
      <c r="I11" s="60">
        <f>G11</f>
        <v>0</v>
      </c>
      <c r="J11" s="60">
        <f>I11*F11</f>
        <v>0</v>
      </c>
      <c r="K11" s="60">
        <f>J11+H11</f>
        <v>0</v>
      </c>
    </row>
    <row r="12" spans="1:11" ht="12.95" customHeight="1">
      <c r="A12" s="6" t="s">
        <v>37</v>
      </c>
      <c r="B12" s="38" t="s">
        <v>51</v>
      </c>
      <c r="C12" s="39" t="s">
        <v>49</v>
      </c>
      <c r="D12" s="31">
        <v>95</v>
      </c>
      <c r="E12" s="29">
        <v>3560</v>
      </c>
      <c r="F12" s="29">
        <v>1200</v>
      </c>
      <c r="G12" s="60"/>
      <c r="H12" s="60">
        <f>G12*E12</f>
        <v>0</v>
      </c>
      <c r="I12" s="60">
        <f>G12</f>
        <v>0</v>
      </c>
      <c r="J12" s="60">
        <f>I12*F12</f>
        <v>0</v>
      </c>
      <c r="K12" s="60">
        <f>J12+H12</f>
        <v>0</v>
      </c>
    </row>
    <row r="13" spans="1:11" ht="12.95" customHeight="1">
      <c r="A13" s="6" t="s">
        <v>38</v>
      </c>
      <c r="B13" s="38" t="s">
        <v>52</v>
      </c>
      <c r="C13" s="39" t="s">
        <v>49</v>
      </c>
      <c r="D13" s="31">
        <v>15</v>
      </c>
      <c r="E13" s="29">
        <v>4250</v>
      </c>
      <c r="F13" s="29">
        <v>1300</v>
      </c>
      <c r="G13" s="60"/>
      <c r="H13" s="60">
        <f>G13*E13</f>
        <v>0</v>
      </c>
      <c r="I13" s="60">
        <f>G13</f>
        <v>0</v>
      </c>
      <c r="J13" s="60">
        <f>I13*F13</f>
        <v>0</v>
      </c>
      <c r="K13" s="60">
        <f>J13+H13</f>
        <v>0</v>
      </c>
    </row>
    <row r="14" spans="1:11" ht="12.95" customHeight="1">
      <c r="A14" s="6" t="s">
        <v>39</v>
      </c>
      <c r="B14" s="38" t="s">
        <v>53</v>
      </c>
      <c r="C14" s="39" t="s">
        <v>49</v>
      </c>
      <c r="D14" s="31">
        <v>20</v>
      </c>
      <c r="E14" s="29">
        <v>5560</v>
      </c>
      <c r="F14" s="29">
        <v>1400</v>
      </c>
      <c r="G14" s="60"/>
      <c r="H14" s="60">
        <f>G14*E14</f>
        <v>0</v>
      </c>
      <c r="I14" s="60">
        <f>G14</f>
        <v>0</v>
      </c>
      <c r="J14" s="60">
        <f>I14*F14</f>
        <v>0</v>
      </c>
      <c r="K14" s="60">
        <f>J14+H14</f>
        <v>0</v>
      </c>
    </row>
    <row r="15" spans="1:11" ht="12.95" customHeight="1">
      <c r="A15" s="6" t="s">
        <v>40</v>
      </c>
      <c r="B15" s="38" t="s">
        <v>54</v>
      </c>
      <c r="C15" s="39" t="s">
        <v>49</v>
      </c>
      <c r="D15" s="31">
        <v>20</v>
      </c>
      <c r="E15" s="29">
        <v>9450</v>
      </c>
      <c r="F15" s="29">
        <v>1500</v>
      </c>
      <c r="G15" s="60"/>
      <c r="H15" s="60">
        <f>G15*E15</f>
        <v>0</v>
      </c>
      <c r="I15" s="60">
        <f>G15</f>
        <v>0</v>
      </c>
      <c r="J15" s="60">
        <f>I15*F15</f>
        <v>0</v>
      </c>
      <c r="K15" s="60">
        <f>J15+H15</f>
        <v>0</v>
      </c>
    </row>
    <row r="16" spans="1:11" ht="12.95" customHeight="1">
      <c r="A16" s="6" t="s">
        <v>41</v>
      </c>
      <c r="B16" s="38" t="s">
        <v>55</v>
      </c>
      <c r="C16" s="39" t="s">
        <v>49</v>
      </c>
      <c r="D16" s="31">
        <v>90</v>
      </c>
      <c r="E16" s="29">
        <v>11200</v>
      </c>
      <c r="F16" s="29">
        <v>1700</v>
      </c>
      <c r="G16" s="60"/>
      <c r="H16" s="60">
        <f>G16*E16</f>
        <v>0</v>
      </c>
      <c r="I16" s="60">
        <f>G16</f>
        <v>0</v>
      </c>
      <c r="J16" s="60">
        <f>I16*F16</f>
        <v>0</v>
      </c>
      <c r="K16" s="60">
        <f>J16+H16</f>
        <v>0</v>
      </c>
    </row>
    <row r="17" spans="1:11" ht="12.95" customHeight="1">
      <c r="A17" s="6" t="s">
        <v>42</v>
      </c>
      <c r="B17" s="38" t="s">
        <v>56</v>
      </c>
      <c r="C17" s="39" t="s">
        <v>49</v>
      </c>
      <c r="D17" s="31">
        <v>20</v>
      </c>
      <c r="E17" s="29">
        <v>16222</v>
      </c>
      <c r="F17" s="29">
        <v>2000</v>
      </c>
      <c r="G17" s="60"/>
      <c r="H17" s="60">
        <f>G17*E17</f>
        <v>0</v>
      </c>
      <c r="I17" s="60">
        <f>G17</f>
        <v>0</v>
      </c>
      <c r="J17" s="60">
        <f>I17*F17</f>
        <v>0</v>
      </c>
      <c r="K17" s="60">
        <f>J17+H17</f>
        <v>0</v>
      </c>
    </row>
    <row r="18" spans="1:11" ht="24" customHeight="1">
      <c r="A18" s="6" t="s">
        <v>43</v>
      </c>
      <c r="B18" s="7" t="s">
        <v>57</v>
      </c>
      <c r="C18" s="39" t="s">
        <v>11</v>
      </c>
      <c r="D18" s="31">
        <v>56</v>
      </c>
      <c r="E18" s="29">
        <v>4500</v>
      </c>
      <c r="F18" s="29">
        <v>750</v>
      </c>
      <c r="G18" s="60"/>
      <c r="H18" s="60">
        <f>G18*E18</f>
        <v>0</v>
      </c>
      <c r="I18" s="60">
        <f>G18</f>
        <v>0</v>
      </c>
      <c r="J18" s="60">
        <f>I18*F18</f>
        <v>0</v>
      </c>
      <c r="K18" s="60">
        <f>J18+H18</f>
        <v>0</v>
      </c>
    </row>
    <row r="19" spans="1:11" ht="22.5">
      <c r="A19" s="6" t="s">
        <v>37</v>
      </c>
      <c r="B19" s="38" t="s">
        <v>58</v>
      </c>
      <c r="C19" s="39" t="s">
        <v>11</v>
      </c>
      <c r="D19" s="31">
        <v>51</v>
      </c>
      <c r="E19" s="29">
        <v>8900</v>
      </c>
      <c r="F19" s="29">
        <v>800</v>
      </c>
      <c r="G19" s="60"/>
      <c r="H19" s="60">
        <f>G19*E19</f>
        <v>0</v>
      </c>
      <c r="I19" s="60">
        <f>G19</f>
        <v>0</v>
      </c>
      <c r="J19" s="60">
        <f>I19*F19</f>
        <v>0</v>
      </c>
      <c r="K19" s="60">
        <f>J19+H19</f>
        <v>0</v>
      </c>
    </row>
    <row r="20" spans="1:11" ht="26.1" customHeight="1">
      <c r="A20" s="6" t="s">
        <v>44</v>
      </c>
      <c r="B20" s="7" t="s">
        <v>59</v>
      </c>
      <c r="C20" s="39" t="s">
        <v>11</v>
      </c>
      <c r="D20" s="31">
        <v>2</v>
      </c>
      <c r="E20" s="29">
        <v>127000</v>
      </c>
      <c r="F20" s="29">
        <v>5000</v>
      </c>
      <c r="G20" s="60"/>
      <c r="H20" s="60">
        <f>G20*E20</f>
        <v>0</v>
      </c>
      <c r="I20" s="60">
        <f>G20</f>
        <v>0</v>
      </c>
      <c r="J20" s="60">
        <f>I20*F20</f>
        <v>0</v>
      </c>
      <c r="K20" s="60">
        <f>J20+H20</f>
        <v>0</v>
      </c>
    </row>
    <row r="21" spans="1:11" ht="25.5">
      <c r="A21" s="6" t="s">
        <v>45</v>
      </c>
      <c r="B21" s="7" t="s">
        <v>0</v>
      </c>
      <c r="C21" s="39" t="s">
        <v>1</v>
      </c>
      <c r="D21" s="31">
        <v>1</v>
      </c>
      <c r="E21" s="29">
        <v>29000</v>
      </c>
      <c r="F21" s="29">
        <v>1000</v>
      </c>
      <c r="G21" s="60"/>
      <c r="H21" s="60">
        <f>G21*E21</f>
        <v>0</v>
      </c>
      <c r="I21" s="60">
        <f>G21</f>
        <v>0</v>
      </c>
      <c r="J21" s="60">
        <f>I21*F21</f>
        <v>0</v>
      </c>
      <c r="K21" s="60">
        <f>J21+H21</f>
        <v>0</v>
      </c>
    </row>
    <row r="22" spans="1:11" ht="15" customHeight="1">
      <c r="A22" s="6" t="s">
        <v>37</v>
      </c>
      <c r="B22" s="38" t="s">
        <v>60</v>
      </c>
      <c r="C22" s="39" t="s">
        <v>1</v>
      </c>
      <c r="D22" s="31">
        <v>1</v>
      </c>
      <c r="E22" s="29">
        <v>17500</v>
      </c>
      <c r="F22" s="29">
        <v>1000</v>
      </c>
      <c r="G22" s="60"/>
      <c r="H22" s="60">
        <f>G22*E22</f>
        <v>0</v>
      </c>
      <c r="I22" s="60">
        <f>G22</f>
        <v>0</v>
      </c>
      <c r="J22" s="60">
        <f>I22*F22</f>
        <v>0</v>
      </c>
      <c r="K22" s="60">
        <f>J22+H22</f>
        <v>0</v>
      </c>
    </row>
    <row r="23" spans="1:11" ht="22.5">
      <c r="A23" s="6">
        <v>5</v>
      </c>
      <c r="B23" s="38" t="s">
        <v>61</v>
      </c>
      <c r="C23" s="39" t="s">
        <v>12</v>
      </c>
      <c r="D23" s="31">
        <v>1</v>
      </c>
      <c r="E23" s="29">
        <v>10000</v>
      </c>
      <c r="F23" s="29">
        <v>15000</v>
      </c>
      <c r="G23" s="60"/>
      <c r="H23" s="60">
        <f>G23*E23</f>
        <v>0</v>
      </c>
      <c r="I23" s="60">
        <f>G23</f>
        <v>0</v>
      </c>
      <c r="J23" s="60">
        <f>I23*F23</f>
        <v>0</v>
      </c>
      <c r="K23" s="60">
        <f>J23+H23</f>
        <v>0</v>
      </c>
    </row>
    <row r="24" spans="1:11">
      <c r="A24" s="6">
        <v>6</v>
      </c>
      <c r="B24" s="38" t="s">
        <v>62</v>
      </c>
      <c r="C24" s="39" t="s">
        <v>12</v>
      </c>
      <c r="D24" s="31">
        <v>1</v>
      </c>
      <c r="E24" s="29">
        <v>40000</v>
      </c>
      <c r="F24" s="29">
        <v>40000</v>
      </c>
      <c r="G24" s="60"/>
      <c r="H24" s="60">
        <f>G24*E24</f>
        <v>0</v>
      </c>
      <c r="I24" s="60">
        <f>G24</f>
        <v>0</v>
      </c>
      <c r="J24" s="60">
        <f>I24*F24</f>
        <v>0</v>
      </c>
      <c r="K24" s="60">
        <f>J24+H24</f>
        <v>0</v>
      </c>
    </row>
    <row r="25" spans="1:11" ht="15" customHeight="1">
      <c r="A25" s="6">
        <v>7</v>
      </c>
      <c r="B25" s="7" t="s">
        <v>63</v>
      </c>
      <c r="C25" s="39" t="s">
        <v>12</v>
      </c>
      <c r="D25" s="31">
        <v>1</v>
      </c>
      <c r="E25" s="29">
        <v>15000</v>
      </c>
      <c r="F25" s="29">
        <v>30000</v>
      </c>
      <c r="G25" s="60"/>
      <c r="H25" s="60">
        <f>G25*E25</f>
        <v>0</v>
      </c>
      <c r="I25" s="60">
        <f>G25</f>
        <v>0</v>
      </c>
      <c r="J25" s="60">
        <f>I25*F25</f>
        <v>0</v>
      </c>
      <c r="K25" s="60">
        <f>J25+H25</f>
        <v>0</v>
      </c>
    </row>
    <row r="26" spans="1:11" ht="23.25" thickBot="1">
      <c r="A26" s="28">
        <v>8</v>
      </c>
      <c r="B26" s="40" t="s">
        <v>64</v>
      </c>
      <c r="C26" s="41" t="s">
        <v>12</v>
      </c>
      <c r="D26" s="42">
        <v>1</v>
      </c>
      <c r="E26" s="29"/>
      <c r="F26" s="29">
        <v>30000</v>
      </c>
      <c r="G26" s="60"/>
      <c r="H26" s="60">
        <f>G26*E26</f>
        <v>0</v>
      </c>
      <c r="I26" s="60">
        <f>G26</f>
        <v>0</v>
      </c>
      <c r="J26" s="60">
        <f>I26*F26</f>
        <v>0</v>
      </c>
      <c r="K26" s="60">
        <f>J26+H26</f>
        <v>0</v>
      </c>
    </row>
    <row r="27" spans="1:11" s="2" customFormat="1" ht="20.100000000000001" customHeight="1" thickBot="1">
      <c r="A27" s="43"/>
      <c r="B27" s="44" t="s">
        <v>65</v>
      </c>
      <c r="C27" s="9"/>
      <c r="D27" s="9"/>
      <c r="E27" s="9"/>
      <c r="F27" s="81"/>
      <c r="G27" s="81"/>
      <c r="H27" s="81">
        <f>SUM(H10:H26)</f>
        <v>0</v>
      </c>
      <c r="I27" s="81"/>
      <c r="J27" s="81">
        <f>SUM(J10:J26)</f>
        <v>0</v>
      </c>
      <c r="K27" s="81">
        <f>SUM(K10:K26)</f>
        <v>0</v>
      </c>
    </row>
    <row r="29" spans="1:11">
      <c r="A29" s="1" t="s">
        <v>70</v>
      </c>
    </row>
    <row r="30" spans="1:11" ht="29.25" customHeight="1">
      <c r="A30" s="87" t="s">
        <v>71</v>
      </c>
      <c r="B30" s="87"/>
      <c r="C30" s="87"/>
      <c r="D30" s="87"/>
      <c r="E30" s="87"/>
      <c r="F30" s="87"/>
      <c r="G30" s="87"/>
      <c r="H30" s="87"/>
      <c r="I30" s="87"/>
      <c r="J30" s="87"/>
      <c r="K30" s="87"/>
    </row>
    <row r="31" spans="1:11" ht="29.25" customHeight="1">
      <c r="A31" s="87" t="s">
        <v>72</v>
      </c>
      <c r="B31" s="87"/>
      <c r="C31" s="87"/>
      <c r="D31" s="87"/>
      <c r="E31" s="87"/>
      <c r="F31" s="87"/>
      <c r="G31" s="87"/>
      <c r="H31" s="87"/>
      <c r="I31" s="87"/>
      <c r="J31" s="87"/>
      <c r="K31" s="87"/>
    </row>
  </sheetData>
  <mergeCells count="9">
    <mergeCell ref="A30:K30"/>
    <mergeCell ref="A31:K31"/>
    <mergeCell ref="A6:A8"/>
    <mergeCell ref="B6:B8"/>
    <mergeCell ref="C6:F7"/>
    <mergeCell ref="G6:K6"/>
    <mergeCell ref="G7:H7"/>
    <mergeCell ref="I7:J7"/>
    <mergeCell ref="K7:K8"/>
  </mergeCells>
  <printOptions horizontalCentered="1"/>
  <pageMargins left="0.5" right="0.5" top="0.42" bottom="0.56000000000000005" header="0.3" footer="0.3"/>
  <pageSetup paperSize="9" scale="98" orientation="landscape" r:id="rId1"/>
  <headerFooter>
    <oddFooter>&amp;R&amp;P / &amp;N</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HVAC-BOQ</vt:lpstr>
      <vt:lpstr>FF-BOQ</vt:lpstr>
      <vt:lpstr>'FF-BOQ'!Print_Titles</vt:lpstr>
      <vt:lpstr>'HVAC-BOQ'!Print_Titles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2024-05-13T13:12:35Z</cp:lastPrinted>
  <dcterms:created xsi:type="dcterms:W3CDTF">2024-05-10T17:39:52Z</dcterms:created>
  <dcterms:modified xsi:type="dcterms:W3CDTF">2024-12-04T08:40:00Z</dcterms:modified>
</cp:coreProperties>
</file>