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defaultThemeVersion="124226"/>
  <mc:AlternateContent xmlns:mc="http://schemas.openxmlformats.org/markup-compatibility/2006">
    <mc:Choice Requires="x15">
      <x15ac:absPath xmlns:x15ac="http://schemas.microsoft.com/office/spreadsheetml/2010/11/ac" url="D:\Pioneer\Running projects\Orient Dolmen Mall Lahore\"/>
    </mc:Choice>
  </mc:AlternateContent>
  <xr:revisionPtr revIDLastSave="0" documentId="13_ncr:1_{31686EAF-2436-44D4-B7CA-23105B776A24}" xr6:coauthVersionLast="47" xr6:coauthVersionMax="47" xr10:uidLastSave="{00000000-0000-0000-0000-000000000000}"/>
  <bookViews>
    <workbookView minimized="1" xWindow="6600" yWindow="6090" windowWidth="15330" windowHeight="10890" tabRatio="525" activeTab="2" xr2:uid="{00000000-000D-0000-FFFF-FFFF00000000}"/>
  </bookViews>
  <sheets>
    <sheet name="Summary" sheetId="14" r:id="rId1"/>
    <sheet name="HVAC" sheetId="12" r:id="rId2"/>
    <sheet name="Fire" sheetId="13" r:id="rId3"/>
  </sheets>
  <definedNames>
    <definedName name="_xlnm.Print_Area" localSheetId="2">Fire!$A$1:$L$36</definedName>
    <definedName name="_xlnm.Print_Area" localSheetId="1">HVAC!$A$1:$L$29</definedName>
    <definedName name="_xlnm.Print_Titles" localSheetId="2">Fire!$1:$8</definedName>
    <definedName name="_xlnm.Print_Titles" localSheetId="1">HVAC!$1:$8</definedName>
    <definedName name="work">HVAC!$A$9:$L$25</definedName>
  </definedNames>
  <calcPr calcId="181029"/>
</workbook>
</file>

<file path=xl/calcChain.xml><?xml version="1.0" encoding="utf-8"?>
<calcChain xmlns="http://schemas.openxmlformats.org/spreadsheetml/2006/main">
  <c r="I32" i="13" l="1"/>
  <c r="K32" i="13"/>
  <c r="L32" i="13"/>
  <c r="K31" i="13"/>
  <c r="L31" i="13" s="1"/>
  <c r="J31" i="13"/>
  <c r="I31" i="13"/>
  <c r="K30" i="13"/>
  <c r="L30" i="13" s="1"/>
  <c r="J30" i="13"/>
  <c r="I30" i="13"/>
  <c r="J29" i="13"/>
  <c r="K29" i="13" s="1"/>
  <c r="L29" i="13" s="1"/>
  <c r="I29" i="13"/>
  <c r="J28" i="13"/>
  <c r="K28" i="13" s="1"/>
  <c r="L28" i="13" s="1"/>
  <c r="I28" i="13"/>
  <c r="K27" i="13"/>
  <c r="L27" i="13" s="1"/>
  <c r="J27" i="13"/>
  <c r="I27" i="13"/>
  <c r="J26" i="13"/>
  <c r="K26" i="13" s="1"/>
  <c r="L26" i="13" s="1"/>
  <c r="I26" i="13"/>
  <c r="J24" i="13"/>
  <c r="K24" i="13" s="1"/>
  <c r="L24" i="13" s="1"/>
  <c r="I24" i="13"/>
  <c r="J22" i="13"/>
  <c r="K22" i="13" s="1"/>
  <c r="L22" i="13" s="1"/>
  <c r="I22" i="13"/>
  <c r="K21" i="13"/>
  <c r="L21" i="13" s="1"/>
  <c r="J21" i="13"/>
  <c r="I21" i="13"/>
  <c r="K20" i="13"/>
  <c r="L20" i="13" s="1"/>
  <c r="J20" i="13"/>
  <c r="I20" i="13"/>
  <c r="K19" i="13"/>
  <c r="L19" i="13" s="1"/>
  <c r="J19" i="13"/>
  <c r="I19" i="13"/>
  <c r="K17" i="13"/>
  <c r="L17" i="13" s="1"/>
  <c r="J17" i="13"/>
  <c r="I17" i="13"/>
  <c r="K16" i="13"/>
  <c r="L16" i="13" s="1"/>
  <c r="J16" i="13"/>
  <c r="I16" i="13"/>
  <c r="K15" i="13"/>
  <c r="L15" i="13" s="1"/>
  <c r="J15" i="13"/>
  <c r="I15" i="13"/>
  <c r="K14" i="13"/>
  <c r="L14" i="13" s="1"/>
  <c r="J14" i="13"/>
  <c r="I14" i="13"/>
  <c r="K13" i="13"/>
  <c r="L13" i="13" s="1"/>
  <c r="J13" i="13"/>
  <c r="I13" i="13"/>
  <c r="K12" i="13"/>
  <c r="L12" i="13" s="1"/>
  <c r="J12" i="13"/>
  <c r="I12" i="13"/>
  <c r="I26" i="12"/>
  <c r="K26" i="12"/>
  <c r="J25" i="12"/>
  <c r="K25" i="12" s="1"/>
  <c r="L25" i="12" s="1"/>
  <c r="I25" i="12"/>
  <c r="K24" i="12"/>
  <c r="L24" i="12" s="1"/>
  <c r="J24" i="12"/>
  <c r="I24" i="12"/>
  <c r="J23" i="12"/>
  <c r="K23" i="12" s="1"/>
  <c r="L23" i="12" s="1"/>
  <c r="I23" i="12"/>
  <c r="J22" i="12"/>
  <c r="K22" i="12" s="1"/>
  <c r="L22" i="12" s="1"/>
  <c r="I22" i="12"/>
  <c r="J21" i="12"/>
  <c r="K21" i="12" s="1"/>
  <c r="L21" i="12" s="1"/>
  <c r="I21" i="12"/>
  <c r="J20" i="12"/>
  <c r="K20" i="12" s="1"/>
  <c r="L20" i="12" s="1"/>
  <c r="I20" i="12"/>
  <c r="J19" i="12"/>
  <c r="K19" i="12" s="1"/>
  <c r="L19" i="12" s="1"/>
  <c r="I19" i="12"/>
  <c r="J17" i="12"/>
  <c r="K17" i="12" s="1"/>
  <c r="L17" i="12" s="1"/>
  <c r="I17" i="12"/>
  <c r="J15" i="12"/>
  <c r="K15" i="12" s="1"/>
  <c r="L15" i="12" s="1"/>
  <c r="I15" i="12"/>
  <c r="J12" i="12"/>
  <c r="K12" i="12" s="1"/>
  <c r="L12" i="12" s="1"/>
  <c r="I12" i="12"/>
  <c r="J11" i="12"/>
  <c r="K11" i="12" s="1"/>
  <c r="L11" i="12" s="1"/>
  <c r="I11" i="12"/>
  <c r="J10" i="12"/>
  <c r="K10" i="12"/>
  <c r="L10" i="12" s="1"/>
  <c r="I10" i="12"/>
  <c r="D27" i="13" l="1"/>
  <c r="D26" i="13"/>
  <c r="D24" i="13"/>
  <c r="A18" i="13"/>
  <c r="A23" i="13" s="1"/>
  <c r="A25" i="13" s="1"/>
  <c r="A28" i="13" s="1"/>
  <c r="A29" i="13" s="1"/>
  <c r="A30" i="13" s="1"/>
  <c r="A31" i="13" s="1"/>
  <c r="D13" i="14"/>
  <c r="L26" i="12"/>
  <c r="D11" i="14" s="1"/>
  <c r="A12" i="12"/>
  <c r="A13" i="12" s="1"/>
  <c r="A22" i="12" s="1"/>
  <c r="A23" i="12" s="1"/>
  <c r="D16" i="14" l="1"/>
  <c r="L44" i="13"/>
  <c r="B14" i="12"/>
  <c r="B16" i="12" s="1"/>
  <c r="B18" i="12" s="1"/>
  <c r="A24" i="12" l="1"/>
  <c r="A25" i="12" s="1"/>
</calcChain>
</file>

<file path=xl/sharedStrings.xml><?xml version="1.0" encoding="utf-8"?>
<sst xmlns="http://schemas.openxmlformats.org/spreadsheetml/2006/main" count="151" uniqueCount="90">
  <si>
    <t>Job.</t>
  </si>
  <si>
    <t>Description</t>
  </si>
  <si>
    <t>Qty</t>
  </si>
  <si>
    <t>Amount</t>
  </si>
  <si>
    <t>Heating Ventilation &amp; Air Conditioning Services</t>
  </si>
  <si>
    <t>All Heating, Ventilation &amp; Air Conditioning Services shall be completed, tested and commissioned as per drawings, specifications and as per instruction of Client &amp; Consultant.</t>
  </si>
  <si>
    <t>Total Cost of HVAC Works Rs.</t>
  </si>
  <si>
    <t>Material</t>
  </si>
  <si>
    <t>Labour</t>
  </si>
  <si>
    <t>i.</t>
  </si>
  <si>
    <t>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</si>
  <si>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</si>
  <si>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</si>
  <si>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Note:</t>
  </si>
  <si>
    <t>1)</t>
  </si>
  <si>
    <t>2)</t>
  </si>
  <si>
    <t>Contractor is instructed to visit the site, understand the nature of work &amp; then fill the rates accordingly and submit the quotation. No argument and discussion will be entertained after awarding of work.</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</si>
  <si>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</si>
  <si>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</si>
  <si>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Rev.00</t>
  </si>
  <si>
    <t>Dolmen Mall, Lahore</t>
  </si>
  <si>
    <t>Supply &amp; installation of Volume Control Damper in 16 SWG G.I sheet metal with gas kits, nut bolts, complete in all respects ready to operate as per specification, drawings and as per instruction of Consultant.</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</si>
  <si>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</si>
  <si>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Miscellaneous work which was not included in BOQ but necessary to complete the project in all respects and ready to operate as per instructions of Consultant. (Bidder should mentioned the type of works).</t>
  </si>
  <si>
    <t>Supply and Installation of Acoustical duct sound liner in supply air duct complete in all respects ready to operate as per specification, drawings and as per instruction of Consultant.</t>
  </si>
  <si>
    <t>Fresh &amp; Ehaust Air Grill</t>
  </si>
  <si>
    <t>No.</t>
  </si>
  <si>
    <t>Sqft</t>
  </si>
  <si>
    <t>ii</t>
  </si>
  <si>
    <t>Nos.</t>
  </si>
  <si>
    <t>Sqin</t>
  </si>
  <si>
    <t>Orient</t>
  </si>
  <si>
    <t>14" dia</t>
  </si>
  <si>
    <t>Return Air Diffuser</t>
  </si>
  <si>
    <t>12"x12"</t>
  </si>
  <si>
    <t>18"x18"</t>
  </si>
  <si>
    <t>12"x10"</t>
  </si>
  <si>
    <t>iii</t>
  </si>
  <si>
    <t xml:space="preserve">3 cone Air Round Diffuser  </t>
  </si>
  <si>
    <t>6000series (3/4") 3 slot  Reurn Air Linear slot diffuser</t>
  </si>
  <si>
    <t>Rft</t>
  </si>
  <si>
    <t>Bill of Quantities</t>
  </si>
  <si>
    <t>Date: 09-05-2024</t>
  </si>
  <si>
    <t>Fire Suppression Services</t>
  </si>
  <si>
    <t>Date:  09-05-2024</t>
  </si>
  <si>
    <t>Unit</t>
  </si>
  <si>
    <t>Material Rate</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</si>
  <si>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</si>
  <si>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</si>
  <si>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</si>
  <si>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 xml:space="preserve">Dia  1" </t>
  </si>
  <si>
    <t>ii.</t>
  </si>
  <si>
    <t xml:space="preserve">Dia  1-1/4" </t>
  </si>
  <si>
    <t xml:space="preserve">Dia  1-1/2" </t>
  </si>
  <si>
    <t>iv</t>
  </si>
  <si>
    <t xml:space="preserve">Dia  2" </t>
  </si>
  <si>
    <t>v</t>
  </si>
  <si>
    <t xml:space="preserve">Dia  2-1/2" </t>
  </si>
  <si>
    <t>vi</t>
  </si>
  <si>
    <t xml:space="preserve">Dia  3" </t>
  </si>
  <si>
    <t xml:space="preserve">Sprinkler Heads </t>
  </si>
  <si>
    <t>Sprinkler  Upright  type  K  =  5.6  (Opening  Temperature 68ºC)</t>
  </si>
  <si>
    <t>Sprinkler  Upright  type  K  =  5.6  (Opening  Temperature 57ºC)</t>
  </si>
  <si>
    <t>Sprinkler  Pendent  type  (concealed  with  face  /  Cover plate) K = 5.6 (Opening Temperature 57ºC)</t>
  </si>
  <si>
    <t>Sprinkler  Pendent  type  (concealed  with  face  /  Cover plate) K = 5.6 (Opening Temperature 68ºC)</t>
  </si>
  <si>
    <t xml:space="preserve">Check valve with matching flanges. </t>
  </si>
  <si>
    <t>Dia. 3"</t>
  </si>
  <si>
    <t>Fire extinguishers with fixing accessories.</t>
  </si>
  <si>
    <t>i</t>
  </si>
  <si>
    <r>
      <t>Type Class B&amp;C FX-3  (6 Kg. CO</t>
    </r>
    <r>
      <rPr>
        <sz val="8"/>
        <rFont val="Arial"/>
        <family val="2"/>
      </rPr>
      <t>2</t>
    </r>
    <r>
      <rPr>
        <sz val="10"/>
        <rFont val="Arial"/>
        <family val="2"/>
      </rPr>
      <t xml:space="preserve"> Carbon Dioxide Gas)</t>
    </r>
  </si>
  <si>
    <t>Type Class A,B&amp;C  FX-4  (6 Kg. Dry Chemical Powder)</t>
  </si>
  <si>
    <t>Submittals, samples, shop drawings, inspections, As-built drawings, operation and maintenance manuals and the like as required by specifications.</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</si>
  <si>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</si>
  <si>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</si>
  <si>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</si>
  <si>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</si>
  <si>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SR. #</t>
  </si>
  <si>
    <t>1-</t>
  </si>
  <si>
    <t>HVAC Work</t>
  </si>
  <si>
    <t>Rs.</t>
  </si>
  <si>
    <t>2-</t>
  </si>
  <si>
    <t>Fire Fighting Work</t>
  </si>
  <si>
    <t>Grand Total Rs.</t>
  </si>
  <si>
    <t>ORIENT DOLMEN MALL LAHORE</t>
  </si>
  <si>
    <t>Deal Lock at 7% Discount</t>
  </si>
  <si>
    <t>S #</t>
  </si>
  <si>
    <t>Running Bill No 1</t>
  </si>
  <si>
    <t>Total Amount</t>
  </si>
  <si>
    <t>Labour Rate</t>
  </si>
  <si>
    <t>Bill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</si>
</sst>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General_)"/>
    <numFmt numFmtId="167" formatCode="#,##0.0"/>
    <numFmt numFmtId="168" formatCode="_(* #,##0_);_(* \(#,##0\);_(* &quot;-&quot;??_);_(@_)"/>
  </numFmts>
  <fonts count="32">
    <font>
      <sz val="11"/>
      <color theme="1"/>
      <name val="Calibri"/>
      <family val="2"/>
      <scheme val="minor"/>
    </font>
    <font>
      <sz val="10"/>
      <name val="Arial"/>
      <family val="2"/>
    </font>
    <font>
      <sz val="12"/>
      <name val="Arial"/>
      <family val="2"/>
    </font>
    <font>
      <b/>
      <sz val="14"/>
      <name val="Arial"/>
      <family val="2"/>
    </font>
    <font>
      <b/>
      <sz val="12"/>
      <name val="Arial"/>
      <family val="2"/>
    </font>
    <font>
      <sz val="11"/>
      <name val="Arial"/>
      <family val="2"/>
    </font>
    <font>
      <sz val="10"/>
      <name val="Arial"/>
      <family val="2"/>
    </font>
    <font>
      <sz val="11"/>
      <name val="Arial"/>
      <family val="2"/>
    </font>
    <font>
      <sz val="14"/>
      <name val="Arial"/>
      <family val="2"/>
    </font>
    <font>
      <sz val="11"/>
      <color theme="1"/>
      <name val="Calibri"/>
      <family val="2"/>
      <scheme val="minor"/>
    </font>
    <font>
      <sz val="14"/>
      <color theme="1"/>
      <name val="Calibri"/>
      <family val="2"/>
      <scheme val="minor"/>
    </font>
    <font>
      <sz val="16"/>
      <name val="Arial"/>
      <family val="2"/>
    </font>
    <font>
      <sz val="12"/>
      <color theme="1"/>
      <name val="Calibri"/>
      <family val="2"/>
      <scheme val="minor"/>
    </font>
    <font>
      <sz val="18"/>
      <name val="Arial"/>
      <family val="2"/>
    </font>
    <font>
      <b/>
      <sz val="10"/>
      <name val="Arial"/>
      <family val="2"/>
    </font>
    <font>
      <i/>
      <sz val="14"/>
      <name val="Arial"/>
      <family val="2"/>
    </font>
    <font>
      <b/>
      <sz val="16"/>
      <name val="Arial"/>
      <family val="2"/>
    </font>
    <font>
      <i/>
      <sz val="11"/>
      <name val="Arial"/>
      <family val="2"/>
    </font>
    <font>
      <b/>
      <sz val="11"/>
      <name val="Arial"/>
      <family val="2"/>
    </font>
    <font>
      <b/>
      <u/>
      <sz val="10"/>
      <name val="Arial"/>
      <family val="2"/>
    </font>
    <font>
      <sz val="9"/>
      <color theme="1"/>
      <name val="Arial Narrow"/>
      <family val="2"/>
    </font>
    <font>
      <sz val="8"/>
      <name val="Arial"/>
      <family val="2"/>
    </font>
    <font>
      <sz val="10"/>
      <color rgb="FF000000"/>
      <name val="Times New Roman"/>
      <family val="1"/>
    </font>
    <font>
      <b/>
      <sz val="11"/>
      <color rgb="FF000000"/>
      <name val="Arial New Roman"/>
    </font>
    <font>
      <sz val="10"/>
      <color rgb="FF000000"/>
      <name val="Arial New Roman"/>
    </font>
    <font>
      <sz val="11"/>
      <color rgb="FF000000"/>
      <name val="Arial New Roman"/>
    </font>
    <font>
      <sz val="12"/>
      <color rgb="FF000000"/>
      <name val="Arial New Roman"/>
    </font>
    <font>
      <b/>
      <sz val="12"/>
      <name val="Calibri"/>
      <family val="2"/>
      <scheme val="minor"/>
    </font>
    <font>
      <sz val="10"/>
      <name val="MS Sans Serif"/>
      <family val="2"/>
    </font>
    <font>
      <b/>
      <sz val="14"/>
      <color theme="1"/>
      <name val="Calibri"/>
      <family val="2"/>
      <scheme val="minor"/>
    </font>
    <font>
      <sz val="12"/>
      <color indexed="8"/>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66">
    <border>
      <left/>
      <right/>
      <top/>
      <bottom/>
      <diagonal/>
    </border>
    <border>
      <left style="thin">
        <color indexed="64"/>
      </left>
      <right style="thin">
        <color indexed="64"/>
      </right>
      <top style="medium">
        <color indexed="64"/>
      </top>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style="medium">
        <color indexed="64"/>
      </right>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hair">
        <color auto="1"/>
      </bottom>
      <diagonal/>
    </border>
    <border>
      <left style="thin">
        <color indexed="64"/>
      </left>
      <right style="medium">
        <color indexed="64"/>
      </right>
      <top/>
      <bottom style="hair">
        <color auto="1"/>
      </bottom>
      <diagonal/>
    </border>
    <border>
      <left style="thin">
        <color indexed="64"/>
      </left>
      <right style="thin">
        <color indexed="64"/>
      </right>
      <top style="hair">
        <color auto="1"/>
      </top>
      <bottom/>
      <diagonal/>
    </border>
    <border>
      <left style="thin">
        <color indexed="64"/>
      </left>
      <right style="medium">
        <color indexed="64"/>
      </right>
      <top/>
      <bottom style="medium">
        <color indexed="64"/>
      </bottom>
      <diagonal/>
    </border>
    <border>
      <left/>
      <right style="thin">
        <color indexed="64"/>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style="thin">
        <color indexed="64"/>
      </left>
      <right style="thin">
        <color indexed="64"/>
      </right>
      <top style="hair">
        <color auto="1"/>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hair">
        <color indexed="64"/>
      </left>
      <right style="thin">
        <color auto="1"/>
      </right>
      <top/>
      <bottom style="hair">
        <color indexed="64"/>
      </bottom>
      <diagonal/>
    </border>
    <border>
      <left/>
      <right style="thin">
        <color indexed="64"/>
      </right>
      <top style="medium">
        <color indexed="64"/>
      </top>
      <bottom/>
      <diagonal/>
    </border>
    <border>
      <left style="thin">
        <color indexed="64"/>
      </left>
      <right style="medium">
        <color indexed="64"/>
      </right>
      <top style="hair">
        <color indexed="64"/>
      </top>
      <bottom/>
      <diagonal/>
    </border>
    <border>
      <left style="medium">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auto="1"/>
      </left>
      <right/>
      <top/>
      <bottom style="medium">
        <color indexed="64"/>
      </bottom>
      <diagonal/>
    </border>
    <border>
      <left style="thin">
        <color indexed="64"/>
      </left>
      <right style="thin">
        <color theme="1"/>
      </right>
      <top style="medium">
        <color indexed="64"/>
      </top>
      <bottom/>
      <diagonal/>
    </border>
    <border>
      <left style="thin">
        <color theme="1"/>
      </left>
      <right style="thin">
        <color indexed="64"/>
      </right>
      <top style="medium">
        <color indexed="64"/>
      </top>
      <bottom style="thin">
        <color indexed="64"/>
      </bottom>
      <diagonal/>
    </border>
    <border>
      <left style="thin">
        <color indexed="64"/>
      </left>
      <right style="thin">
        <color theme="1"/>
      </right>
      <top style="medium">
        <color indexed="64"/>
      </top>
      <bottom style="thin">
        <color indexed="64"/>
      </bottom>
      <diagonal/>
    </border>
    <border>
      <left style="thin">
        <color theme="1"/>
      </left>
      <right style="thin">
        <color indexed="64"/>
      </right>
      <top style="medium">
        <color indexed="64"/>
      </top>
      <bottom style="thin">
        <color theme="1"/>
      </bottom>
      <diagonal/>
    </border>
    <border>
      <left style="thin">
        <color indexed="64"/>
      </left>
      <right style="thin">
        <color indexed="64"/>
      </right>
      <top style="medium">
        <color indexed="64"/>
      </top>
      <bottom style="thin">
        <color theme="1"/>
      </bottom>
      <diagonal/>
    </border>
    <border>
      <left style="thin">
        <color indexed="64"/>
      </left>
      <right style="medium">
        <color indexed="64"/>
      </right>
      <top style="medium">
        <color indexed="64"/>
      </top>
      <bottom style="thin">
        <color theme="1"/>
      </bottom>
      <diagonal/>
    </border>
    <border>
      <left style="thin">
        <color indexed="64"/>
      </left>
      <right style="thin">
        <color theme="1"/>
      </right>
      <top/>
      <bottom/>
      <diagonal/>
    </border>
    <border>
      <left style="thin">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theme="1"/>
      </right>
      <top style="thin">
        <color indexed="64"/>
      </top>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style="thin">
        <color theme="1"/>
      </left>
      <right style="medium">
        <color indexed="64"/>
      </right>
      <top/>
      <bottom style="thin">
        <color indexed="64"/>
      </bottom>
      <diagonal/>
    </border>
    <border>
      <left style="thin">
        <color indexed="64"/>
      </left>
      <right style="thin">
        <color theme="1"/>
      </right>
      <top/>
      <bottom style="medium">
        <color indexed="64"/>
      </bottom>
      <diagonal/>
    </border>
    <border>
      <left style="thin">
        <color theme="1"/>
      </left>
      <right/>
      <top style="thin">
        <color theme="1"/>
      </top>
      <bottom style="medium">
        <color indexed="64"/>
      </bottom>
      <diagonal/>
    </border>
    <border>
      <left style="thin">
        <color theme="1"/>
      </left>
      <right style="thin">
        <color theme="1"/>
      </right>
      <top style="thin">
        <color theme="1"/>
      </top>
      <bottom style="medium">
        <color indexed="64"/>
      </bottom>
      <diagonal/>
    </border>
    <border>
      <left/>
      <right style="thin">
        <color theme="1"/>
      </right>
      <top style="thin">
        <color theme="1"/>
      </top>
      <bottom style="medium">
        <color indexed="64"/>
      </bottom>
      <diagonal/>
    </border>
    <border>
      <left style="thin">
        <color theme="1"/>
      </left>
      <right style="medium">
        <color indexed="64"/>
      </right>
      <top style="thin">
        <color indexed="64"/>
      </top>
      <bottom style="medium">
        <color indexed="64"/>
      </bottom>
      <diagonal/>
    </border>
    <border>
      <left style="thin">
        <color indexed="64"/>
      </left>
      <right/>
      <top style="hair">
        <color auto="1"/>
      </top>
      <bottom/>
      <diagonal/>
    </border>
  </borders>
  <cellStyleXfs count="19">
    <xf numFmtId="0" fontId="0" fillId="0" borderId="0"/>
    <xf numFmtId="0" fontId="1" fillId="0" borderId="0"/>
    <xf numFmtId="165" fontId="6"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0" fontId="7" fillId="0" borderId="0"/>
    <xf numFmtId="0" fontId="5" fillId="0" borderId="0"/>
    <xf numFmtId="165" fontId="5" fillId="0" borderId="0" applyFont="0" applyFill="0" applyBorder="0" applyAlignment="0" applyProtection="0"/>
    <xf numFmtId="0" fontId="1" fillId="0" borderId="0"/>
    <xf numFmtId="0" fontId="9" fillId="0" borderId="0"/>
    <xf numFmtId="9" fontId="5" fillId="0" borderId="0" applyFont="0" applyFill="0" applyBorder="0" applyAlignment="0" applyProtection="0"/>
    <xf numFmtId="165" fontId="1" fillId="0" borderId="0" applyFont="0" applyFill="0" applyBorder="0" applyAlignment="0" applyProtection="0"/>
    <xf numFmtId="0" fontId="1" fillId="0" borderId="0"/>
    <xf numFmtId="0" fontId="5" fillId="0" borderId="0"/>
    <xf numFmtId="165" fontId="9" fillId="0" borderId="0" applyFont="0" applyFill="0" applyBorder="0" applyAlignment="0" applyProtection="0"/>
    <xf numFmtId="0" fontId="22" fillId="0" borderId="0"/>
    <xf numFmtId="165" fontId="22" fillId="0" borderId="0" applyFont="0" applyFill="0" applyBorder="0" applyAlignment="0" applyProtection="0"/>
    <xf numFmtId="40" fontId="28" fillId="0" borderId="0" applyFont="0" applyFill="0" applyBorder="0" applyAlignment="0" applyProtection="0"/>
  </cellStyleXfs>
  <cellXfs count="303">
    <xf numFmtId="0" fontId="0" fillId="0" borderId="0" xfId="0"/>
    <xf numFmtId="0" fontId="1" fillId="2" borderId="0" xfId="1" applyFill="1"/>
    <xf numFmtId="0" fontId="1" fillId="2" borderId="0" xfId="1" applyFill="1" applyAlignment="1">
      <alignment horizontal="center" vertical="center"/>
    </xf>
    <xf numFmtId="0" fontId="8" fillId="2" borderId="0" xfId="1" applyFont="1" applyFill="1"/>
    <xf numFmtId="0" fontId="11" fillId="2" borderId="0" xfId="1" applyFont="1" applyFill="1"/>
    <xf numFmtId="0" fontId="11" fillId="2" borderId="0" xfId="1" applyFont="1" applyFill="1" applyAlignment="1">
      <alignment horizontal="left" vertical="center"/>
    </xf>
    <xf numFmtId="0" fontId="2" fillId="2" borderId="0" xfId="1" applyFont="1" applyFill="1" applyAlignment="1">
      <alignment horizontal="center"/>
    </xf>
    <xf numFmtId="0" fontId="2" fillId="2" borderId="0" xfId="1" applyFont="1" applyFill="1"/>
    <xf numFmtId="0" fontId="8" fillId="2" borderId="0" xfId="1" applyFont="1" applyFill="1" applyAlignment="1">
      <alignment horizontal="left" vertical="center"/>
    </xf>
    <xf numFmtId="0" fontId="8" fillId="2" borderId="0" xfId="1" applyFont="1" applyFill="1" applyAlignment="1">
      <alignment horizontal="right"/>
    </xf>
    <xf numFmtId="0" fontId="11" fillId="2" borderId="0" xfId="1" applyFont="1" applyFill="1" applyAlignment="1">
      <alignment horizontal="left"/>
    </xf>
    <xf numFmtId="0" fontId="2" fillId="2" borderId="0" xfId="1" applyFont="1" applyFill="1" applyAlignment="1">
      <alignment horizontal="left" vertical="center"/>
    </xf>
    <xf numFmtId="0" fontId="11" fillId="2" borderId="0" xfId="1" applyFont="1" applyFill="1" applyAlignment="1">
      <alignment horizontal="right"/>
    </xf>
    <xf numFmtId="0" fontId="11" fillId="2" borderId="0" xfId="1" applyFont="1" applyFill="1" applyAlignment="1">
      <alignment horizontal="right" vertical="center"/>
    </xf>
    <xf numFmtId="0" fontId="1" fillId="2" borderId="0" xfId="1" applyFill="1" applyAlignment="1">
      <alignment horizontal="right" vertical="center"/>
    </xf>
    <xf numFmtId="0" fontId="1" fillId="2" borderId="0" xfId="1" applyFill="1" applyAlignment="1">
      <alignment horizontal="right"/>
    </xf>
    <xf numFmtId="0" fontId="13" fillId="2" borderId="0" xfId="1" applyFont="1" applyFill="1" applyAlignment="1">
      <alignment horizontal="right"/>
    </xf>
    <xf numFmtId="0" fontId="13" fillId="2" borderId="0" xfId="1" applyFont="1" applyFill="1"/>
    <xf numFmtId="0" fontId="13" fillId="2" borderId="0" xfId="1" applyFont="1" applyFill="1" applyAlignment="1">
      <alignment horizontal="right" vertical="center"/>
    </xf>
    <xf numFmtId="0" fontId="13" fillId="2" borderId="0" xfId="1" applyFont="1" applyFill="1" applyAlignment="1">
      <alignment horizontal="left" vertical="center"/>
    </xf>
    <xf numFmtId="0" fontId="13" fillId="2" borderId="0" xfId="1" applyFont="1" applyFill="1" applyAlignment="1">
      <alignment horizontal="center" vertical="center"/>
    </xf>
    <xf numFmtId="166" fontId="2" fillId="2" borderId="2" xfId="1" applyNumberFormat="1" applyFont="1" applyFill="1" applyBorder="1" applyAlignment="1">
      <alignment horizontal="center" vertical="top"/>
    </xf>
    <xf numFmtId="166" fontId="2" fillId="2" borderId="0" xfId="1" applyNumberFormat="1" applyFont="1" applyFill="1" applyAlignment="1">
      <alignment horizontal="center"/>
    </xf>
    <xf numFmtId="0" fontId="2" fillId="2" borderId="0" xfId="1" applyFont="1" applyFill="1" applyAlignment="1">
      <alignment horizontal="center" vertical="center"/>
    </xf>
    <xf numFmtId="0" fontId="1" fillId="2" borderId="0" xfId="5" applyFont="1" applyFill="1"/>
    <xf numFmtId="0" fontId="0" fillId="2" borderId="0" xfId="0" applyFill="1"/>
    <xf numFmtId="0" fontId="13" fillId="2" borderId="0" xfId="1" applyFont="1" applyFill="1" applyAlignment="1">
      <alignment vertical="center"/>
    </xf>
    <xf numFmtId="3" fontId="1" fillId="2" borderId="6" xfId="5" applyNumberFormat="1" applyFont="1" applyFill="1" applyBorder="1" applyAlignment="1">
      <alignment horizontal="right"/>
    </xf>
    <xf numFmtId="3" fontId="1" fillId="2" borderId="13" xfId="5" applyNumberFormat="1" applyFont="1" applyFill="1" applyBorder="1" applyAlignment="1">
      <alignment horizontal="right"/>
    </xf>
    <xf numFmtId="3" fontId="2" fillId="2" borderId="6" xfId="5" applyNumberFormat="1" applyFont="1" applyFill="1" applyBorder="1" applyAlignment="1">
      <alignment horizontal="center"/>
    </xf>
    <xf numFmtId="3" fontId="2" fillId="2" borderId="9" xfId="5" applyNumberFormat="1" applyFont="1" applyFill="1" applyBorder="1" applyAlignment="1">
      <alignment horizontal="center"/>
    </xf>
    <xf numFmtId="166" fontId="8" fillId="2" borderId="0" xfId="1" applyNumberFormat="1" applyFont="1" applyFill="1" applyAlignment="1">
      <alignment horizontal="center"/>
    </xf>
    <xf numFmtId="166" fontId="2" fillId="2" borderId="2" xfId="5" quotePrefix="1" applyNumberFormat="1" applyFont="1" applyFill="1" applyBorder="1" applyAlignment="1">
      <alignment horizontal="center" vertical="top"/>
    </xf>
    <xf numFmtId="0" fontId="2" fillId="2" borderId="2" xfId="5" applyFont="1" applyFill="1" applyBorder="1" applyAlignment="1">
      <alignment horizontal="center" vertical="center"/>
    </xf>
    <xf numFmtId="0" fontId="3" fillId="2" borderId="0" xfId="1" applyFont="1" applyFill="1" applyAlignment="1">
      <alignment horizontal="left"/>
    </xf>
    <xf numFmtId="3" fontId="1" fillId="2" borderId="14" xfId="5" applyNumberFormat="1" applyFont="1" applyFill="1" applyBorder="1" applyAlignment="1">
      <alignment vertical="center"/>
    </xf>
    <xf numFmtId="0" fontId="4" fillId="2" borderId="0" xfId="1" applyFont="1" applyFill="1" applyAlignment="1">
      <alignment horizontal="center"/>
    </xf>
    <xf numFmtId="166" fontId="2" fillId="2" borderId="13" xfId="5" quotePrefix="1" applyNumberFormat="1" applyFont="1" applyFill="1" applyBorder="1" applyAlignment="1">
      <alignment horizontal="center" vertical="top"/>
    </xf>
    <xf numFmtId="167" fontId="2" fillId="2" borderId="13" xfId="5" applyNumberFormat="1" applyFont="1" applyFill="1" applyBorder="1" applyAlignment="1">
      <alignment horizontal="center" vertical="center"/>
    </xf>
    <xf numFmtId="0" fontId="2" fillId="2" borderId="11" xfId="5" applyFont="1" applyFill="1" applyBorder="1" applyAlignment="1">
      <alignment horizontal="justify" vertical="top"/>
    </xf>
    <xf numFmtId="166" fontId="2" fillId="2" borderId="9" xfId="1" applyNumberFormat="1" applyFont="1" applyFill="1" applyBorder="1" applyAlignment="1">
      <alignment horizontal="left" vertical="center" wrapText="1"/>
    </xf>
    <xf numFmtId="0" fontId="2" fillId="2" borderId="8" xfId="5" applyFont="1" applyFill="1" applyBorder="1" applyAlignment="1">
      <alignment horizontal="justify" vertical="top"/>
    </xf>
    <xf numFmtId="0" fontId="2" fillId="2" borderId="0" xfId="5" applyFont="1" applyFill="1" applyAlignment="1">
      <alignment vertical="center"/>
    </xf>
    <xf numFmtId="0" fontId="0" fillId="2" borderId="0" xfId="0" applyFill="1" applyAlignment="1">
      <alignment vertical="center"/>
    </xf>
    <xf numFmtId="0" fontId="12" fillId="2" borderId="0" xfId="0" applyFont="1" applyFill="1" applyAlignment="1">
      <alignment vertical="center"/>
    </xf>
    <xf numFmtId="168" fontId="2" fillId="2" borderId="0" xfId="15" applyNumberFormat="1" applyFont="1" applyFill="1" applyBorder="1" applyAlignment="1">
      <alignment horizontal="center"/>
    </xf>
    <xf numFmtId="168" fontId="2" fillId="2" borderId="0" xfId="15" applyNumberFormat="1" applyFont="1" applyFill="1" applyAlignment="1">
      <alignment horizontal="center"/>
    </xf>
    <xf numFmtId="3" fontId="1" fillId="2" borderId="0" xfId="5" applyNumberFormat="1" applyFont="1" applyFill="1" applyAlignment="1">
      <alignment vertical="center"/>
    </xf>
    <xf numFmtId="0" fontId="1" fillId="2" borderId="0" xfId="1" applyFill="1" applyAlignment="1">
      <alignment vertical="center"/>
    </xf>
    <xf numFmtId="166" fontId="2" fillId="2" borderId="15" xfId="1" applyNumberFormat="1" applyFont="1" applyFill="1" applyBorder="1" applyAlignment="1">
      <alignment horizontal="center" vertical="top"/>
    </xf>
    <xf numFmtId="166" fontId="2" fillId="2" borderId="16" xfId="1" applyNumberFormat="1" applyFont="1" applyFill="1" applyBorder="1" applyAlignment="1">
      <alignment horizontal="center"/>
    </xf>
    <xf numFmtId="0" fontId="2" fillId="2" borderId="1" xfId="1" applyFont="1" applyFill="1" applyBorder="1" applyAlignment="1">
      <alignment horizontal="left" vertical="top" wrapText="1"/>
    </xf>
    <xf numFmtId="166" fontId="2" fillId="2" borderId="1" xfId="1" quotePrefix="1" applyNumberFormat="1" applyFont="1" applyFill="1" applyBorder="1" applyAlignment="1">
      <alignment horizontal="center"/>
    </xf>
    <xf numFmtId="168" fontId="2" fillId="2" borderId="1" xfId="15" applyNumberFormat="1" applyFont="1" applyFill="1" applyBorder="1" applyAlignment="1" applyProtection="1">
      <alignment horizontal="center"/>
    </xf>
    <xf numFmtId="164" fontId="8" fillId="2" borderId="1" xfId="1" applyNumberFormat="1" applyFont="1" applyFill="1" applyBorder="1" applyAlignment="1">
      <alignment horizontal="center"/>
    </xf>
    <xf numFmtId="0" fontId="14" fillId="2" borderId="2" xfId="5" applyFont="1" applyFill="1" applyBorder="1" applyAlignment="1">
      <alignment horizontal="center" vertical="center"/>
    </xf>
    <xf numFmtId="0" fontId="1" fillId="2" borderId="2" xfId="5" applyFont="1" applyFill="1" applyBorder="1" applyAlignment="1">
      <alignment horizontal="center" vertical="center"/>
    </xf>
    <xf numFmtId="0" fontId="1" fillId="2" borderId="17" xfId="5" applyFont="1" applyFill="1" applyBorder="1" applyAlignment="1">
      <alignment horizontal="center" vertical="center"/>
    </xf>
    <xf numFmtId="166" fontId="3" fillId="3" borderId="0" xfId="0" applyNumberFormat="1" applyFont="1" applyFill="1"/>
    <xf numFmtId="0" fontId="10" fillId="3" borderId="0" xfId="0" applyFont="1" applyFill="1"/>
    <xf numFmtId="0" fontId="10" fillId="3" borderId="0" xfId="0" applyFont="1" applyFill="1" applyAlignment="1">
      <alignment horizontal="center"/>
    </xf>
    <xf numFmtId="0" fontId="15" fillId="3" borderId="0" xfId="0" applyFont="1" applyFill="1" applyAlignment="1">
      <alignment horizontal="center"/>
    </xf>
    <xf numFmtId="166" fontId="10" fillId="3" borderId="0" xfId="0" applyNumberFormat="1" applyFont="1" applyFill="1" applyAlignment="1">
      <alignment horizontal="left"/>
    </xf>
    <xf numFmtId="166" fontId="3" fillId="3" borderId="0" xfId="0" applyNumberFormat="1" applyFont="1" applyFill="1" applyAlignment="1">
      <alignment horizontal="left"/>
    </xf>
    <xf numFmtId="0" fontId="3" fillId="3" borderId="0" xfId="0" applyFont="1" applyFill="1" applyAlignment="1">
      <alignment horizontal="center" vertical="center"/>
    </xf>
    <xf numFmtId="3" fontId="2" fillId="2" borderId="8" xfId="1" applyNumberFormat="1" applyFont="1" applyFill="1" applyBorder="1" applyAlignment="1">
      <alignment horizontal="center"/>
    </xf>
    <xf numFmtId="0" fontId="2" fillId="2" borderId="6" xfId="5" applyFont="1" applyFill="1" applyBorder="1" applyAlignment="1">
      <alignment horizontal="center"/>
    </xf>
    <xf numFmtId="0" fontId="2" fillId="2" borderId="9" xfId="1" applyFont="1" applyFill="1" applyBorder="1" applyAlignment="1">
      <alignment horizontal="center"/>
    </xf>
    <xf numFmtId="3" fontId="2" fillId="2" borderId="9" xfId="1" applyNumberFormat="1" applyFont="1" applyFill="1" applyBorder="1" applyAlignment="1">
      <alignment horizontal="center"/>
    </xf>
    <xf numFmtId="0" fontId="2" fillId="2" borderId="16" xfId="1" applyFont="1" applyFill="1" applyBorder="1" applyAlignment="1">
      <alignment horizontal="center"/>
    </xf>
    <xf numFmtId="0" fontId="2" fillId="2" borderId="9" xfId="5" applyFont="1" applyFill="1" applyBorder="1" applyAlignment="1">
      <alignment horizontal="justify" vertical="top"/>
    </xf>
    <xf numFmtId="0" fontId="1" fillId="2" borderId="0" xfId="5" applyFont="1" applyFill="1" applyAlignment="1">
      <alignment vertical="center" wrapText="1"/>
    </xf>
    <xf numFmtId="0" fontId="1" fillId="2" borderId="14" xfId="5" applyFont="1" applyFill="1" applyBorder="1" applyAlignment="1">
      <alignment vertical="center" wrapText="1"/>
    </xf>
    <xf numFmtId="0" fontId="1" fillId="2" borderId="18" xfId="5" applyFont="1" applyFill="1" applyBorder="1" applyAlignment="1">
      <alignment vertical="center" wrapText="1"/>
    </xf>
    <xf numFmtId="0" fontId="1" fillId="2" borderId="19" xfId="5" applyFont="1" applyFill="1" applyBorder="1" applyAlignment="1">
      <alignment vertical="center" wrapText="1"/>
    </xf>
    <xf numFmtId="168" fontId="1" fillId="2" borderId="0" xfId="15" applyNumberFormat="1" applyFont="1" applyFill="1" applyBorder="1"/>
    <xf numFmtId="168" fontId="11" fillId="2" borderId="0" xfId="15" applyNumberFormat="1" applyFont="1" applyFill="1" applyAlignment="1"/>
    <xf numFmtId="168" fontId="11" fillId="2" borderId="0" xfId="15" applyNumberFormat="1" applyFont="1" applyFill="1" applyAlignment="1">
      <alignment horizontal="left"/>
    </xf>
    <xf numFmtId="168" fontId="10" fillId="3" borderId="0" xfId="15" applyNumberFormat="1" applyFont="1" applyFill="1" applyBorder="1"/>
    <xf numFmtId="168" fontId="8" fillId="2" borderId="0" xfId="15" applyNumberFormat="1" applyFont="1" applyFill="1" applyBorder="1" applyAlignment="1"/>
    <xf numFmtId="168" fontId="8" fillId="2" borderId="0" xfId="15" applyNumberFormat="1" applyFont="1" applyFill="1" applyAlignment="1"/>
    <xf numFmtId="168" fontId="2" fillId="2" borderId="0" xfId="15" applyNumberFormat="1" applyFont="1" applyFill="1" applyBorder="1" applyAlignment="1">
      <alignment vertical="center"/>
    </xf>
    <xf numFmtId="168" fontId="8" fillId="2" borderId="0" xfId="15" applyNumberFormat="1" applyFont="1" applyFill="1" applyBorder="1" applyAlignment="1" applyProtection="1">
      <alignment horizontal="center"/>
    </xf>
    <xf numFmtId="168" fontId="1" fillId="2" borderId="0" xfId="15" applyNumberFormat="1" applyFont="1" applyFill="1" applyAlignment="1">
      <alignment vertical="center"/>
    </xf>
    <xf numFmtId="168" fontId="1" fillId="2" borderId="0" xfId="15" applyNumberFormat="1" applyFont="1" applyFill="1" applyAlignment="1"/>
    <xf numFmtId="166" fontId="2" fillId="2" borderId="8" xfId="5" applyNumberFormat="1" applyFont="1" applyFill="1" applyBorder="1" applyAlignment="1">
      <alignment horizontal="center"/>
    </xf>
    <xf numFmtId="0" fontId="2" fillId="2" borderId="20" xfId="1" applyFont="1" applyFill="1" applyBorder="1" applyAlignment="1">
      <alignment horizontal="justify" vertical="top"/>
    </xf>
    <xf numFmtId="166" fontId="2" fillId="2" borderId="6" xfId="1" applyNumberFormat="1" applyFont="1" applyFill="1" applyBorder="1" applyAlignment="1">
      <alignment horizontal="left" vertical="center" wrapText="1"/>
    </xf>
    <xf numFmtId="166" fontId="2" fillId="2" borderId="6" xfId="5" applyNumberFormat="1" applyFont="1" applyFill="1" applyBorder="1" applyAlignment="1">
      <alignment horizontal="center" vertical="center"/>
    </xf>
    <xf numFmtId="3" fontId="2" fillId="2" borderId="9" xfId="5" applyNumberFormat="1" applyFont="1" applyFill="1" applyBorder="1" applyAlignment="1">
      <alignment horizontal="center" vertical="center"/>
    </xf>
    <xf numFmtId="166" fontId="2" fillId="2" borderId="11" xfId="5" applyNumberFormat="1" applyFont="1" applyFill="1" applyBorder="1" applyAlignment="1">
      <alignment horizontal="center" vertical="center"/>
    </xf>
    <xf numFmtId="3" fontId="2" fillId="2" borderId="11" xfId="5" applyNumberFormat="1" applyFont="1" applyFill="1" applyBorder="1" applyAlignment="1">
      <alignment horizontal="center" vertical="center"/>
    </xf>
    <xf numFmtId="166" fontId="2" fillId="2" borderId="21" xfId="5" applyNumberFormat="1" applyFont="1" applyFill="1" applyBorder="1" applyAlignment="1">
      <alignment horizontal="center" vertical="center"/>
    </xf>
    <xf numFmtId="3" fontId="2" fillId="2" borderId="21" xfId="5" applyNumberFormat="1" applyFont="1" applyFill="1" applyBorder="1" applyAlignment="1">
      <alignment horizontal="center" vertical="center"/>
    </xf>
    <xf numFmtId="167" fontId="2" fillId="2" borderId="13" xfId="5" applyNumberFormat="1" applyFont="1" applyFill="1" applyBorder="1" applyAlignment="1">
      <alignment horizontal="center" vertical="top"/>
    </xf>
    <xf numFmtId="0" fontId="12" fillId="2" borderId="0" xfId="0" applyFont="1" applyFill="1" applyAlignment="1">
      <alignment vertical="top"/>
    </xf>
    <xf numFmtId="0" fontId="2" fillId="2" borderId="0" xfId="5" applyFont="1" applyFill="1" applyAlignment="1">
      <alignment vertical="top"/>
    </xf>
    <xf numFmtId="168" fontId="2" fillId="2" borderId="0" xfId="15" applyNumberFormat="1" applyFont="1" applyFill="1" applyBorder="1" applyAlignment="1">
      <alignment vertical="top"/>
    </xf>
    <xf numFmtId="0" fontId="5" fillId="3" borderId="0" xfId="0" applyFont="1" applyFill="1" applyAlignment="1">
      <alignment horizontal="right"/>
    </xf>
    <xf numFmtId="3" fontId="5" fillId="3" borderId="0" xfId="0" applyNumberFormat="1" applyFont="1" applyFill="1" applyAlignment="1">
      <alignment horizontal="right"/>
    </xf>
    <xf numFmtId="164" fontId="10" fillId="2" borderId="3" xfId="0" applyNumberFormat="1" applyFont="1" applyFill="1" applyBorder="1" applyAlignment="1">
      <alignment horizontal="right"/>
    </xf>
    <xf numFmtId="3" fontId="1" fillId="2" borderId="7" xfId="5" applyNumberFormat="1" applyFont="1" applyFill="1" applyBorder="1" applyAlignment="1">
      <alignment horizontal="right"/>
    </xf>
    <xf numFmtId="168" fontId="1" fillId="2" borderId="0" xfId="15" applyNumberFormat="1" applyFont="1" applyFill="1" applyBorder="1" applyAlignment="1">
      <alignment horizontal="center" vertical="center"/>
    </xf>
    <xf numFmtId="166" fontId="2" fillId="2" borderId="17" xfId="1" applyNumberFormat="1" applyFont="1" applyFill="1" applyBorder="1" applyAlignment="1">
      <alignment horizontal="center" vertical="top"/>
    </xf>
    <xf numFmtId="0" fontId="2" fillId="2" borderId="22" xfId="5" applyFont="1" applyFill="1" applyBorder="1" applyAlignment="1">
      <alignment horizontal="justify" vertical="top"/>
    </xf>
    <xf numFmtId="3" fontId="2" fillId="2" borderId="6" xfId="5" applyNumberFormat="1" applyFont="1" applyFill="1" applyBorder="1" applyAlignment="1">
      <alignment horizontal="center" vertical="center"/>
    </xf>
    <xf numFmtId="3" fontId="2" fillId="2" borderId="6" xfId="5" applyNumberFormat="1" applyFont="1" applyFill="1" applyBorder="1" applyAlignment="1">
      <alignment horizontal="right" vertical="center"/>
    </xf>
    <xf numFmtId="3" fontId="2" fillId="2" borderId="7" xfId="5" applyNumberFormat="1" applyFont="1" applyFill="1" applyBorder="1" applyAlignment="1">
      <alignment horizontal="right" vertical="center"/>
    </xf>
    <xf numFmtId="166" fontId="2" fillId="2" borderId="11" xfId="1" applyNumberFormat="1" applyFont="1" applyFill="1" applyBorder="1" applyAlignment="1">
      <alignment horizontal="left" vertical="center" wrapText="1"/>
    </xf>
    <xf numFmtId="0" fontId="2" fillId="2" borderId="6" xfId="1" applyFont="1" applyFill="1" applyBorder="1" applyAlignment="1">
      <alignment horizontal="center"/>
    </xf>
    <xf numFmtId="166" fontId="2" fillId="2" borderId="23" xfId="1" applyNumberFormat="1" applyFont="1" applyFill="1" applyBorder="1" applyAlignment="1">
      <alignment horizontal="center"/>
    </xf>
    <xf numFmtId="0" fontId="1" fillId="2" borderId="0" xfId="5" applyFont="1" applyFill="1" applyAlignment="1">
      <alignment horizontal="center" vertical="center"/>
    </xf>
    <xf numFmtId="0" fontId="1" fillId="2" borderId="0" xfId="5" applyFont="1" applyFill="1" applyAlignment="1">
      <alignment vertical="center"/>
    </xf>
    <xf numFmtId="0" fontId="1" fillId="2" borderId="0" xfId="5" applyFont="1" applyFill="1" applyAlignment="1">
      <alignment horizontal="center"/>
    </xf>
    <xf numFmtId="3" fontId="1" fillId="2" borderId="0" xfId="5" applyNumberFormat="1" applyFont="1" applyFill="1" applyAlignment="1">
      <alignment horizontal="center"/>
    </xf>
    <xf numFmtId="0" fontId="2" fillId="2" borderId="24" xfId="1" applyFont="1" applyFill="1" applyBorder="1" applyAlignment="1">
      <alignment horizontal="center" vertical="center"/>
    </xf>
    <xf numFmtId="0" fontId="2" fillId="2" borderId="25" xfId="1" applyFont="1" applyFill="1" applyBorder="1" applyAlignment="1">
      <alignment horizontal="center" vertical="center"/>
    </xf>
    <xf numFmtId="164" fontId="4" fillId="2" borderId="28" xfId="1" applyNumberFormat="1" applyFont="1" applyFill="1" applyBorder="1" applyAlignment="1">
      <alignment horizontal="center" vertical="center"/>
    </xf>
    <xf numFmtId="164" fontId="4" fillId="2" borderId="29" xfId="1" applyNumberFormat="1" applyFont="1" applyFill="1" applyBorder="1" applyAlignment="1">
      <alignment horizontal="right" vertical="center"/>
    </xf>
    <xf numFmtId="0" fontId="2" fillId="2" borderId="30" xfId="5" applyFont="1" applyFill="1" applyBorder="1" applyAlignment="1">
      <alignment horizontal="justify" vertical="top"/>
    </xf>
    <xf numFmtId="0" fontId="2" fillId="2" borderId="31" xfId="1" applyFont="1" applyFill="1" applyBorder="1" applyAlignment="1">
      <alignment horizontal="center"/>
    </xf>
    <xf numFmtId="0" fontId="2" fillId="2" borderId="22" xfId="1" applyFont="1" applyFill="1" applyBorder="1" applyAlignment="1">
      <alignment horizontal="center"/>
    </xf>
    <xf numFmtId="3" fontId="2" fillId="2" borderId="5" xfId="5" applyNumberFormat="1" applyFont="1" applyFill="1" applyBorder="1" applyAlignment="1">
      <alignment horizontal="center"/>
    </xf>
    <xf numFmtId="168" fontId="2" fillId="2" borderId="9" xfId="15" applyNumberFormat="1" applyFont="1" applyFill="1" applyBorder="1" applyAlignment="1">
      <alignment horizontal="center"/>
    </xf>
    <xf numFmtId="168" fontId="2" fillId="2" borderId="10" xfId="15" applyNumberFormat="1" applyFont="1" applyFill="1" applyBorder="1" applyAlignment="1">
      <alignment horizontal="right"/>
    </xf>
    <xf numFmtId="166" fontId="4" fillId="0" borderId="0" xfId="5" applyNumberFormat="1" applyFont="1" applyAlignment="1">
      <alignment vertical="center"/>
    </xf>
    <xf numFmtId="166" fontId="3" fillId="0" borderId="0" xfId="5" applyNumberFormat="1" applyFont="1" applyAlignment="1">
      <alignment vertical="center"/>
    </xf>
    <xf numFmtId="0" fontId="16" fillId="0" borderId="0" xfId="5" applyFont="1" applyAlignment="1">
      <alignment horizontal="left" vertical="center"/>
    </xf>
    <xf numFmtId="0" fontId="17" fillId="0" borderId="0" xfId="5" applyFont="1" applyAlignment="1">
      <alignment horizontal="center" vertical="center"/>
    </xf>
    <xf numFmtId="0" fontId="17" fillId="0" borderId="0" xfId="5" applyFont="1" applyAlignment="1">
      <alignment horizontal="right" vertical="center"/>
    </xf>
    <xf numFmtId="166" fontId="5" fillId="0" borderId="0" xfId="5" applyNumberFormat="1" applyAlignment="1">
      <alignment vertical="center"/>
    </xf>
    <xf numFmtId="166" fontId="1" fillId="0" borderId="0" xfId="5" applyNumberFormat="1" applyFont="1" applyAlignment="1">
      <alignment vertical="center"/>
    </xf>
    <xf numFmtId="0" fontId="2" fillId="0" borderId="0" xfId="5" applyFont="1" applyAlignment="1">
      <alignment horizontal="left" vertical="center"/>
    </xf>
    <xf numFmtId="166" fontId="1" fillId="0" borderId="0" xfId="5" applyNumberFormat="1" applyFont="1"/>
    <xf numFmtId="0" fontId="3" fillId="0" borderId="0" xfId="5" applyFont="1"/>
    <xf numFmtId="0" fontId="17" fillId="0" borderId="0" xfId="5" applyFont="1" applyAlignment="1">
      <alignment horizontal="center"/>
    </xf>
    <xf numFmtId="0" fontId="17" fillId="0" borderId="0" xfId="5" applyFont="1" applyAlignment="1">
      <alignment horizontal="right"/>
    </xf>
    <xf numFmtId="166" fontId="4" fillId="0" borderId="0" xfId="5" applyNumberFormat="1" applyFont="1"/>
    <xf numFmtId="0" fontId="5" fillId="0" borderId="0" xfId="5"/>
    <xf numFmtId="0" fontId="5" fillId="0" borderId="0" xfId="5" applyAlignment="1">
      <alignment horizontal="center"/>
    </xf>
    <xf numFmtId="0" fontId="1" fillId="0" borderId="0" xfId="5" applyFont="1" applyAlignment="1">
      <alignment horizontal="right"/>
    </xf>
    <xf numFmtId="0" fontId="5" fillId="2" borderId="0" xfId="5" applyFill="1"/>
    <xf numFmtId="166" fontId="5" fillId="0" borderId="0" xfId="5" applyNumberFormat="1" applyAlignment="1">
      <alignment horizontal="left"/>
    </xf>
    <xf numFmtId="166" fontId="4" fillId="0" borderId="0" xfId="5" applyNumberFormat="1" applyFont="1" applyAlignment="1">
      <alignment horizontal="left"/>
    </xf>
    <xf numFmtId="0" fontId="18" fillId="0" borderId="0" xfId="5" applyFont="1" applyAlignment="1">
      <alignment horizontal="center" vertical="center"/>
    </xf>
    <xf numFmtId="3" fontId="1" fillId="0" borderId="0" xfId="5" applyNumberFormat="1" applyFont="1" applyAlignment="1">
      <alignment horizontal="right"/>
    </xf>
    <xf numFmtId="0" fontId="14" fillId="0" borderId="15" xfId="5" quotePrefix="1" applyFont="1" applyBorder="1" applyAlignment="1">
      <alignment horizontal="left"/>
    </xf>
    <xf numFmtId="0" fontId="14" fillId="0" borderId="32" xfId="5" quotePrefix="1" applyFont="1" applyBorder="1" applyAlignment="1">
      <alignment horizontal="left"/>
    </xf>
    <xf numFmtId="166" fontId="14" fillId="0" borderId="1" xfId="5" applyNumberFormat="1" applyFont="1" applyBorder="1" applyAlignment="1">
      <alignment horizontal="left" vertical="center" wrapText="1"/>
    </xf>
    <xf numFmtId="166" fontId="19" fillId="0" borderId="1" xfId="5" applyNumberFormat="1" applyFont="1" applyBorder="1" applyAlignment="1">
      <alignment horizontal="left" vertical="center"/>
    </xf>
    <xf numFmtId="3" fontId="1" fillId="0" borderId="1" xfId="5" applyNumberFormat="1" applyFont="1" applyBorder="1" applyAlignment="1">
      <alignment horizontal="center" vertical="center"/>
    </xf>
    <xf numFmtId="3" fontId="1" fillId="0" borderId="3" xfId="5" applyNumberFormat="1" applyFont="1" applyBorder="1" applyAlignment="1">
      <alignment horizontal="right" vertical="center"/>
    </xf>
    <xf numFmtId="166" fontId="1" fillId="0" borderId="2" xfId="5" applyNumberFormat="1" applyFont="1" applyBorder="1" applyAlignment="1">
      <alignment horizontal="center" vertical="top"/>
    </xf>
    <xf numFmtId="166" fontId="1" fillId="0" borderId="13" xfId="5" applyNumberFormat="1" applyFont="1" applyBorder="1" applyAlignment="1">
      <alignment horizontal="center" vertical="top"/>
    </xf>
    <xf numFmtId="166" fontId="1" fillId="0" borderId="6" xfId="5" applyNumberFormat="1" applyFont="1" applyBorder="1" applyAlignment="1">
      <alignment horizontal="justify" vertical="top" wrapText="1"/>
    </xf>
    <xf numFmtId="166" fontId="1" fillId="0" borderId="6" xfId="5" applyNumberFormat="1" applyFont="1" applyBorder="1" applyAlignment="1">
      <alignment horizontal="center" vertical="center"/>
    </xf>
    <xf numFmtId="3" fontId="1" fillId="0" borderId="6" xfId="5" applyNumberFormat="1" applyFont="1" applyBorder="1" applyAlignment="1">
      <alignment horizontal="center" vertical="center"/>
    </xf>
    <xf numFmtId="3" fontId="1" fillId="0" borderId="7" xfId="5" applyNumberFormat="1" applyFont="1" applyBorder="1" applyAlignment="1">
      <alignment horizontal="right" vertical="center"/>
    </xf>
    <xf numFmtId="0" fontId="1" fillId="0" borderId="13" xfId="5" applyFont="1" applyBorder="1" applyAlignment="1">
      <alignment horizontal="center" vertical="top"/>
    </xf>
    <xf numFmtId="168" fontId="1" fillId="0" borderId="6" xfId="5" applyNumberFormat="1" applyFont="1" applyBorder="1" applyAlignment="1">
      <alignment horizontal="center"/>
    </xf>
    <xf numFmtId="3" fontId="1" fillId="0" borderId="6" xfId="5" applyNumberFormat="1" applyFont="1" applyBorder="1" applyAlignment="1">
      <alignment horizontal="center"/>
    </xf>
    <xf numFmtId="168" fontId="1" fillId="0" borderId="6" xfId="12" applyNumberFormat="1" applyFont="1" applyFill="1" applyBorder="1" applyAlignment="1">
      <alignment horizontal="right"/>
    </xf>
    <xf numFmtId="168" fontId="1" fillId="0" borderId="30" xfId="12" applyNumberFormat="1" applyFont="1" applyFill="1" applyBorder="1" applyAlignment="1">
      <alignment horizontal="right"/>
    </xf>
    <xf numFmtId="168" fontId="1" fillId="0" borderId="7" xfId="12" applyNumberFormat="1" applyFont="1" applyFill="1" applyBorder="1" applyAlignment="1">
      <alignment horizontal="right"/>
    </xf>
    <xf numFmtId="9" fontId="5" fillId="2" borderId="0" xfId="5" applyNumberFormat="1" applyFill="1"/>
    <xf numFmtId="166" fontId="1" fillId="0" borderId="2" xfId="5" applyNumberFormat="1" applyFont="1" applyBorder="1" applyAlignment="1">
      <alignment horizontal="center" vertical="center"/>
    </xf>
    <xf numFmtId="0" fontId="1" fillId="0" borderId="13" xfId="5" applyFont="1" applyBorder="1" applyAlignment="1">
      <alignment horizontal="center" vertical="center"/>
    </xf>
    <xf numFmtId="0" fontId="1" fillId="0" borderId="9" xfId="5" applyFont="1" applyBorder="1" applyAlignment="1">
      <alignment horizontal="justify" vertical="center" wrapText="1"/>
    </xf>
    <xf numFmtId="168" fontId="1" fillId="0" borderId="9" xfId="5" applyNumberFormat="1" applyFont="1" applyBorder="1" applyAlignment="1">
      <alignment horizontal="center" vertical="center"/>
    </xf>
    <xf numFmtId="3" fontId="1" fillId="0" borderId="9" xfId="5" applyNumberFormat="1" applyFont="1" applyBorder="1" applyAlignment="1">
      <alignment horizontal="center" vertical="center"/>
    </xf>
    <xf numFmtId="168" fontId="1" fillId="0" borderId="9" xfId="12" applyNumberFormat="1" applyFont="1" applyFill="1" applyBorder="1" applyAlignment="1">
      <alignment vertical="center"/>
    </xf>
    <xf numFmtId="0" fontId="5" fillId="2" borderId="0" xfId="5" applyFill="1" applyAlignment="1">
      <alignment vertical="center"/>
    </xf>
    <xf numFmtId="3" fontId="1" fillId="0" borderId="8" xfId="5" applyNumberFormat="1" applyFont="1" applyBorder="1" applyAlignment="1">
      <alignment horizontal="center" vertical="center"/>
    </xf>
    <xf numFmtId="3" fontId="1" fillId="0" borderId="11" xfId="5" applyNumberFormat="1" applyFont="1" applyBorder="1" applyAlignment="1">
      <alignment horizontal="center" vertical="center"/>
    </xf>
    <xf numFmtId="0" fontId="14" fillId="0" borderId="13" xfId="5" applyFont="1" applyBorder="1" applyAlignment="1">
      <alignment horizontal="justify" vertical="center" wrapText="1"/>
    </xf>
    <xf numFmtId="0" fontId="20" fillId="0" borderId="11" xfId="5" applyFont="1" applyBorder="1" applyAlignment="1">
      <alignment horizontal="center"/>
    </xf>
    <xf numFmtId="168" fontId="1" fillId="0" borderId="11" xfId="12" applyNumberFormat="1" applyFont="1" applyFill="1" applyBorder="1" applyAlignment="1"/>
    <xf numFmtId="168" fontId="1" fillId="0" borderId="33" xfId="12" applyNumberFormat="1" applyFont="1" applyFill="1" applyBorder="1" applyAlignment="1">
      <alignment horizontal="right"/>
    </xf>
    <xf numFmtId="0" fontId="5" fillId="0" borderId="0" xfId="5" applyAlignment="1">
      <alignment vertical="center"/>
    </xf>
    <xf numFmtId="0" fontId="1" fillId="0" borderId="2" xfId="5" applyFont="1" applyBorder="1" applyAlignment="1">
      <alignment horizontal="center" vertical="center"/>
    </xf>
    <xf numFmtId="0" fontId="1" fillId="0" borderId="13" xfId="5" applyFont="1" applyBorder="1" applyAlignment="1">
      <alignment horizontal="right" vertical="center"/>
    </xf>
    <xf numFmtId="0" fontId="1" fillId="0" borderId="9" xfId="5" applyFont="1" applyBorder="1" applyAlignment="1">
      <alignment horizontal="left" vertical="center" wrapText="1"/>
    </xf>
    <xf numFmtId="168" fontId="1" fillId="0" borderId="9" xfId="5" applyNumberFormat="1" applyFont="1" applyBorder="1" applyAlignment="1">
      <alignment horizontal="center"/>
    </xf>
    <xf numFmtId="3" fontId="1" fillId="0" borderId="9" xfId="5" applyNumberFormat="1" applyFont="1" applyBorder="1" applyAlignment="1">
      <alignment horizontal="center"/>
    </xf>
    <xf numFmtId="0" fontId="1" fillId="0" borderId="8" xfId="5" applyFont="1" applyBorder="1" applyAlignment="1">
      <alignment horizontal="left" vertical="center" wrapText="1"/>
    </xf>
    <xf numFmtId="0" fontId="1" fillId="0" borderId="11" xfId="5" applyFont="1" applyBorder="1" applyAlignment="1">
      <alignment horizontal="justify" vertical="center" wrapText="1"/>
    </xf>
    <xf numFmtId="168" fontId="1" fillId="0" borderId="11" xfId="5" applyNumberFormat="1" applyFont="1" applyBorder="1" applyAlignment="1">
      <alignment horizontal="center"/>
    </xf>
    <xf numFmtId="3" fontId="1" fillId="0" borderId="11" xfId="5" applyNumberFormat="1" applyFont="1" applyBorder="1" applyAlignment="1">
      <alignment horizontal="center"/>
    </xf>
    <xf numFmtId="168" fontId="1" fillId="0" borderId="11" xfId="12" applyNumberFormat="1" applyFont="1" applyFill="1" applyBorder="1" applyAlignment="1">
      <alignment vertical="center"/>
    </xf>
    <xf numFmtId="168" fontId="1" fillId="0" borderId="7" xfId="12" applyNumberFormat="1" applyFont="1" applyFill="1" applyBorder="1" applyAlignment="1">
      <alignment horizontal="right" vertical="center"/>
    </xf>
    <xf numFmtId="0" fontId="1" fillId="0" borderId="9" xfId="5" applyFont="1" applyBorder="1" applyAlignment="1">
      <alignment horizontal="left" wrapText="1"/>
    </xf>
    <xf numFmtId="1" fontId="1" fillId="0" borderId="13" xfId="5" applyNumberFormat="1" applyFont="1" applyBorder="1" applyAlignment="1">
      <alignment horizontal="center" vertical="center"/>
    </xf>
    <xf numFmtId="0" fontId="14" fillId="0" borderId="6" xfId="5" applyFont="1" applyBorder="1" applyAlignment="1">
      <alignment horizontal="justify" vertical="center" wrapText="1"/>
    </xf>
    <xf numFmtId="0" fontId="1" fillId="0" borderId="11" xfId="5" applyFont="1" applyBorder="1" applyAlignment="1">
      <alignment horizontal="center"/>
    </xf>
    <xf numFmtId="1" fontId="1" fillId="0" borderId="2" xfId="5" applyNumberFormat="1" applyFont="1" applyBorder="1" applyAlignment="1">
      <alignment horizontal="center" vertical="center"/>
    </xf>
    <xf numFmtId="0" fontId="1" fillId="0" borderId="9" xfId="5" applyFont="1" applyBorder="1" applyAlignment="1">
      <alignment horizontal="center" vertical="center"/>
    </xf>
    <xf numFmtId="1" fontId="1" fillId="0" borderId="17" xfId="5" applyNumberFormat="1" applyFont="1" applyBorder="1" applyAlignment="1">
      <alignment horizontal="center" vertical="center"/>
    </xf>
    <xf numFmtId="0" fontId="1" fillId="0" borderId="23" xfId="5" applyFont="1" applyBorder="1" applyAlignment="1">
      <alignment horizontal="center" vertical="center"/>
    </xf>
    <xf numFmtId="0" fontId="1" fillId="0" borderId="22" xfId="5" applyFont="1" applyBorder="1" applyAlignment="1">
      <alignment horizontal="justify" vertical="center" wrapText="1"/>
    </xf>
    <xf numFmtId="168" fontId="1" fillId="0" borderId="22" xfId="5" applyNumberFormat="1" applyFont="1" applyBorder="1" applyAlignment="1">
      <alignment horizontal="center" vertical="center"/>
    </xf>
    <xf numFmtId="0" fontId="1" fillId="0" borderId="22" xfId="5" applyFont="1" applyBorder="1" applyAlignment="1">
      <alignment horizontal="center" vertical="center"/>
    </xf>
    <xf numFmtId="0" fontId="1" fillId="0" borderId="2" xfId="5" applyFont="1" applyBorder="1" applyAlignment="1">
      <alignment horizontal="center" vertical="top"/>
    </xf>
    <xf numFmtId="0" fontId="1" fillId="0" borderId="8" xfId="5" applyFont="1" applyBorder="1" applyAlignment="1">
      <alignment horizontal="justify" vertical="center" wrapText="1"/>
    </xf>
    <xf numFmtId="168" fontId="1" fillId="0" borderId="8" xfId="5" applyNumberFormat="1" applyFont="1" applyBorder="1" applyAlignment="1">
      <alignment horizontal="center"/>
    </xf>
    <xf numFmtId="3" fontId="1" fillId="0" borderId="8" xfId="5" applyNumberFormat="1" applyFont="1" applyBorder="1" applyAlignment="1">
      <alignment horizontal="center"/>
    </xf>
    <xf numFmtId="0" fontId="1" fillId="0" borderId="11" xfId="5" applyFont="1" applyBorder="1" applyAlignment="1">
      <alignment horizontal="justify" vertical="top" wrapText="1"/>
    </xf>
    <xf numFmtId="0" fontId="1" fillId="0" borderId="34" xfId="5" applyFont="1" applyBorder="1" applyAlignment="1">
      <alignment horizontal="center" vertical="center"/>
    </xf>
    <xf numFmtId="0" fontId="1" fillId="0" borderId="35" xfId="5" applyFont="1" applyBorder="1" applyAlignment="1">
      <alignment horizontal="center" vertical="center"/>
    </xf>
    <xf numFmtId="0" fontId="18" fillId="0" borderId="36" xfId="5" applyFont="1" applyBorder="1" applyAlignment="1">
      <alignment horizontal="right" vertical="center"/>
    </xf>
    <xf numFmtId="0" fontId="18" fillId="0" borderId="37" xfId="5" applyFont="1" applyBorder="1" applyAlignment="1">
      <alignment horizontal="center" vertical="center"/>
    </xf>
    <xf numFmtId="0" fontId="18" fillId="0" borderId="38" xfId="5" applyFont="1" applyBorder="1" applyAlignment="1">
      <alignment horizontal="center" vertical="center"/>
    </xf>
    <xf numFmtId="168" fontId="18" fillId="0" borderId="37" xfId="12" applyNumberFormat="1" applyFont="1" applyFill="1" applyBorder="1" applyAlignment="1">
      <alignment horizontal="right" vertical="center"/>
    </xf>
    <xf numFmtId="168" fontId="18" fillId="0" borderId="39" xfId="12" applyNumberFormat="1" applyFont="1" applyFill="1" applyBorder="1" applyAlignment="1">
      <alignment horizontal="right" vertical="center"/>
    </xf>
    <xf numFmtId="0" fontId="5" fillId="0" borderId="2" xfId="5" applyBorder="1" applyAlignment="1">
      <alignment horizontal="center"/>
    </xf>
    <xf numFmtId="0" fontId="5" fillId="0" borderId="14" xfId="5" applyBorder="1" applyAlignment="1">
      <alignment horizontal="right"/>
    </xf>
    <xf numFmtId="0" fontId="1" fillId="0" borderId="0" xfId="5" applyFont="1"/>
    <xf numFmtId="0" fontId="1" fillId="0" borderId="0" xfId="5" applyFont="1" applyAlignment="1">
      <alignment horizontal="center"/>
    </xf>
    <xf numFmtId="0" fontId="1" fillId="0" borderId="14" xfId="5" applyFont="1" applyBorder="1" applyAlignment="1">
      <alignment horizontal="right"/>
    </xf>
    <xf numFmtId="0" fontId="1" fillId="0" borderId="17" xfId="5" applyFont="1" applyBorder="1" applyAlignment="1">
      <alignment horizontal="center" vertical="top"/>
    </xf>
    <xf numFmtId="168" fontId="5" fillId="0" borderId="0" xfId="5" applyNumberFormat="1" applyAlignment="1">
      <alignment horizontal="right"/>
    </xf>
    <xf numFmtId="0" fontId="5" fillId="0" borderId="0" xfId="5" applyAlignment="1">
      <alignment horizontal="right"/>
    </xf>
    <xf numFmtId="0" fontId="23" fillId="0" borderId="0" xfId="16" applyFont="1" applyAlignment="1">
      <alignment horizontal="left" vertical="top"/>
    </xf>
    <xf numFmtId="0" fontId="24" fillId="0" borderId="0" xfId="16" applyFont="1" applyAlignment="1">
      <alignment horizontal="left" vertical="top"/>
    </xf>
    <xf numFmtId="0" fontId="24" fillId="0" borderId="0" xfId="16" applyFont="1" applyAlignment="1">
      <alignment horizontal="center" vertical="top"/>
    </xf>
    <xf numFmtId="168" fontId="24" fillId="0" borderId="0" xfId="17" applyNumberFormat="1" applyFont="1" applyFill="1" applyBorder="1" applyAlignment="1">
      <alignment horizontal="left" vertical="top"/>
    </xf>
    <xf numFmtId="0" fontId="25" fillId="0" borderId="0" xfId="16" applyFont="1" applyAlignment="1">
      <alignment horizontal="left" vertical="top"/>
    </xf>
    <xf numFmtId="0" fontId="23" fillId="0" borderId="40" xfId="16" applyFont="1" applyBorder="1" applyAlignment="1">
      <alignment horizontal="left" vertical="center" wrapText="1" indent="1"/>
    </xf>
    <xf numFmtId="0" fontId="23" fillId="0" borderId="28" xfId="16" applyFont="1" applyBorder="1" applyAlignment="1">
      <alignment horizontal="center" vertical="center" wrapText="1"/>
    </xf>
    <xf numFmtId="0" fontId="26" fillId="0" borderId="28" xfId="16" applyFont="1" applyBorder="1" applyAlignment="1">
      <alignment horizontal="center" vertical="center" wrapText="1"/>
    </xf>
    <xf numFmtId="168" fontId="23" fillId="0" borderId="29" xfId="17" applyNumberFormat="1" applyFont="1" applyFill="1" applyBorder="1" applyAlignment="1">
      <alignment horizontal="left" vertical="center" wrapText="1" indent="3"/>
    </xf>
    <xf numFmtId="0" fontId="26" fillId="0" borderId="41" xfId="16" applyFont="1" applyBorder="1" applyAlignment="1">
      <alignment horizontal="left" vertical="center" wrapText="1"/>
    </xf>
    <xf numFmtId="0" fontId="26" fillId="0" borderId="41" xfId="16" applyFont="1" applyBorder="1" applyAlignment="1">
      <alignment horizontal="center" vertical="center" wrapText="1"/>
    </xf>
    <xf numFmtId="168" fontId="26" fillId="0" borderId="41" xfId="17" applyNumberFormat="1" applyFont="1" applyFill="1" applyBorder="1" applyAlignment="1">
      <alignment horizontal="left" vertical="center" wrapText="1"/>
    </xf>
    <xf numFmtId="0" fontId="24" fillId="0" borderId="42" xfId="16" applyFont="1" applyBorder="1" applyAlignment="1">
      <alignment horizontal="center" vertical="center" wrapText="1"/>
    </xf>
    <xf numFmtId="0" fontId="24" fillId="0" borderId="42" xfId="16" applyFont="1" applyBorder="1" applyAlignment="1">
      <alignment horizontal="left" vertical="center" wrapText="1"/>
    </xf>
    <xf numFmtId="168" fontId="26" fillId="0" borderId="42" xfId="17" applyNumberFormat="1" applyFont="1" applyFill="1" applyBorder="1" applyAlignment="1">
      <alignment horizontal="left" vertical="center" wrapText="1"/>
    </xf>
    <xf numFmtId="0" fontId="26" fillId="0" borderId="42" xfId="16" applyFont="1" applyBorder="1" applyAlignment="1">
      <alignment horizontal="left" vertical="center" wrapText="1"/>
    </xf>
    <xf numFmtId="0" fontId="26" fillId="0" borderId="42" xfId="16" applyFont="1" applyBorder="1" applyAlignment="1">
      <alignment horizontal="center" vertical="center" wrapText="1"/>
    </xf>
    <xf numFmtId="0" fontId="26" fillId="0" borderId="43" xfId="16" applyFont="1" applyBorder="1" applyAlignment="1">
      <alignment horizontal="center" vertical="center" wrapText="1"/>
    </xf>
    <xf numFmtId="168" fontId="26" fillId="0" borderId="44" xfId="17" applyNumberFormat="1" applyFont="1" applyFill="1" applyBorder="1" applyAlignment="1">
      <alignment horizontal="left" vertical="center" wrapText="1"/>
    </xf>
    <xf numFmtId="0" fontId="25" fillId="0" borderId="0" xfId="16" applyFont="1" applyAlignment="1">
      <alignment horizontal="center" vertical="center"/>
    </xf>
    <xf numFmtId="0" fontId="23" fillId="0" borderId="24" xfId="16" applyFont="1" applyBorder="1" applyAlignment="1">
      <alignment horizontal="center" vertical="center" wrapText="1"/>
    </xf>
    <xf numFmtId="0" fontId="23" fillId="0" borderId="43" xfId="16" applyFont="1" applyBorder="1" applyAlignment="1">
      <alignment horizontal="center" vertical="center" wrapText="1"/>
    </xf>
    <xf numFmtId="0" fontId="23" fillId="4" borderId="0" xfId="16" applyFont="1" applyFill="1" applyAlignment="1">
      <alignment horizontal="center" vertical="top"/>
    </xf>
    <xf numFmtId="0" fontId="1" fillId="2" borderId="0" xfId="5" applyFont="1" applyFill="1" applyAlignment="1">
      <alignment horizontal="left" vertical="center" wrapText="1"/>
    </xf>
    <xf numFmtId="0" fontId="1" fillId="2" borderId="18" xfId="5" applyFont="1" applyFill="1" applyBorder="1" applyAlignment="1">
      <alignment horizontal="left" vertical="center" wrapText="1"/>
    </xf>
    <xf numFmtId="37" fontId="4" fillId="2" borderId="26" xfId="1" quotePrefix="1" applyNumberFormat="1" applyFont="1" applyFill="1" applyBorder="1" applyAlignment="1">
      <alignment horizontal="right" vertical="center"/>
    </xf>
    <xf numFmtId="37" fontId="4" fillId="2" borderId="27" xfId="1" quotePrefix="1" applyNumberFormat="1" applyFont="1" applyFill="1" applyBorder="1" applyAlignment="1">
      <alignment horizontal="right" vertical="center"/>
    </xf>
    <xf numFmtId="37" fontId="4" fillId="2" borderId="25" xfId="1" quotePrefix="1" applyNumberFormat="1" applyFont="1" applyFill="1" applyBorder="1" applyAlignment="1">
      <alignment horizontal="right" vertical="center"/>
    </xf>
    <xf numFmtId="0" fontId="14" fillId="0" borderId="2" xfId="5" applyFont="1" applyBorder="1" applyAlignment="1">
      <alignment horizontal="left"/>
    </xf>
    <xf numFmtId="0" fontId="14" fillId="0" borderId="0" xfId="5" applyFont="1" applyAlignment="1">
      <alignment horizontal="left"/>
    </xf>
    <xf numFmtId="0" fontId="1" fillId="0" borderId="0" xfId="5" applyFont="1" applyAlignment="1">
      <alignment horizontal="left" vertical="top" wrapText="1"/>
    </xf>
    <xf numFmtId="0" fontId="1" fillId="0" borderId="14" xfId="5" applyFont="1" applyBorder="1" applyAlignment="1">
      <alignment horizontal="left" vertical="top" wrapText="1"/>
    </xf>
    <xf numFmtId="0" fontId="1" fillId="0" borderId="18" xfId="5" applyFont="1" applyBorder="1" applyAlignment="1">
      <alignment horizontal="left" vertical="top" wrapText="1"/>
    </xf>
    <xf numFmtId="0" fontId="1" fillId="0" borderId="19" xfId="5" applyFont="1" applyBorder="1" applyAlignment="1">
      <alignment horizontal="left" vertical="top" wrapText="1"/>
    </xf>
    <xf numFmtId="164" fontId="8" fillId="2" borderId="45" xfId="1" applyNumberFormat="1" applyFont="1" applyFill="1" applyBorder="1" applyAlignment="1">
      <alignment horizontal="center"/>
    </xf>
    <xf numFmtId="168" fontId="2" fillId="2" borderId="21" xfId="15" applyNumberFormat="1" applyFont="1" applyFill="1" applyBorder="1" applyAlignment="1">
      <alignment horizontal="center"/>
    </xf>
    <xf numFmtId="3" fontId="1" fillId="2" borderId="30" xfId="5" applyNumberFormat="1" applyFont="1" applyFill="1" applyBorder="1" applyAlignment="1">
      <alignment horizontal="right"/>
    </xf>
    <xf numFmtId="3" fontId="2" fillId="2" borderId="30" xfId="5" applyNumberFormat="1" applyFont="1" applyFill="1" applyBorder="1" applyAlignment="1">
      <alignment horizontal="right" vertical="center"/>
    </xf>
    <xf numFmtId="164" fontId="4" fillId="2" borderId="26" xfId="1" applyNumberFormat="1" applyFont="1" applyFill="1" applyBorder="1" applyAlignment="1">
      <alignment horizontal="center" vertical="center"/>
    </xf>
    <xf numFmtId="0" fontId="27" fillId="5" borderId="15" xfId="0" applyFont="1" applyFill="1" applyBorder="1" applyAlignment="1">
      <alignment horizontal="center" vertical="center"/>
    </xf>
    <xf numFmtId="0" fontId="27" fillId="5" borderId="47" xfId="0" applyFont="1" applyFill="1" applyBorder="1" applyAlignment="1">
      <alignment horizontal="center" vertical="center"/>
    </xf>
    <xf numFmtId="0" fontId="27" fillId="5" borderId="48" xfId="0" applyFont="1" applyFill="1" applyBorder="1" applyAlignment="1">
      <alignment horizontal="center" vertical="center"/>
    </xf>
    <xf numFmtId="0" fontId="27" fillId="5" borderId="4" xfId="0" applyFont="1" applyFill="1" applyBorder="1" applyAlignment="1">
      <alignment horizontal="center" vertical="center"/>
    </xf>
    <xf numFmtId="0" fontId="27" fillId="5" borderId="49" xfId="0" applyFont="1" applyFill="1" applyBorder="1" applyAlignment="1">
      <alignment horizontal="center" vertical="center"/>
    </xf>
    <xf numFmtId="40" fontId="29" fillId="5" borderId="50" xfId="18" applyFont="1" applyFill="1" applyBorder="1" applyAlignment="1">
      <alignment horizontal="center" vertical="center" wrapText="1"/>
    </xf>
    <xf numFmtId="40" fontId="29" fillId="5" borderId="51" xfId="18" applyFont="1" applyFill="1" applyBorder="1" applyAlignment="1">
      <alignment horizontal="center" vertical="center" wrapText="1"/>
    </xf>
    <xf numFmtId="40" fontId="29" fillId="5" borderId="52" xfId="18" applyFont="1" applyFill="1" applyBorder="1" applyAlignment="1">
      <alignment horizontal="center" vertical="center" wrapText="1"/>
    </xf>
    <xf numFmtId="0" fontId="30" fillId="0" borderId="0" xfId="0" applyFont="1" applyAlignment="1">
      <alignment vertical="center"/>
    </xf>
    <xf numFmtId="0" fontId="27" fillId="5" borderId="2" xfId="0" applyFont="1" applyFill="1" applyBorder="1" applyAlignment="1">
      <alignment horizontal="center" vertical="center"/>
    </xf>
    <xf numFmtId="0" fontId="27" fillId="5" borderId="53" xfId="0" applyFont="1" applyFill="1" applyBorder="1" applyAlignment="1">
      <alignment horizontal="center" vertical="center"/>
    </xf>
    <xf numFmtId="0" fontId="27" fillId="5" borderId="54" xfId="0" applyFont="1" applyFill="1" applyBorder="1" applyAlignment="1">
      <alignment horizontal="center" vertical="center"/>
    </xf>
    <xf numFmtId="0" fontId="27" fillId="5" borderId="55" xfId="0" applyFont="1" applyFill="1" applyBorder="1" applyAlignment="1">
      <alignment horizontal="center" vertical="center"/>
    </xf>
    <xf numFmtId="0" fontId="27" fillId="5" borderId="56" xfId="0" applyFont="1" applyFill="1" applyBorder="1" applyAlignment="1">
      <alignment horizontal="center" vertical="center"/>
    </xf>
    <xf numFmtId="40" fontId="31" fillId="5" borderId="13" xfId="18" applyFont="1" applyFill="1" applyBorder="1" applyAlignment="1">
      <alignment horizontal="center" vertical="center" wrapText="1"/>
    </xf>
    <xf numFmtId="40" fontId="31" fillId="5" borderId="30" xfId="18" applyFont="1" applyFill="1" applyBorder="1" applyAlignment="1">
      <alignment horizontal="center" vertical="center" wrapText="1"/>
    </xf>
    <xf numFmtId="40" fontId="31" fillId="5" borderId="57" xfId="18" applyFont="1" applyFill="1" applyBorder="1" applyAlignment="1">
      <alignment horizontal="center" vertical="center" wrapText="1"/>
    </xf>
    <xf numFmtId="40" fontId="31" fillId="5" borderId="58" xfId="18" applyFont="1" applyFill="1" applyBorder="1" applyAlignment="1">
      <alignment horizontal="center" vertical="center" wrapText="1"/>
    </xf>
    <xf numFmtId="40" fontId="31" fillId="5" borderId="59" xfId="18" applyFont="1" applyFill="1" applyBorder="1" applyAlignment="1">
      <alignment horizontal="center" vertical="center" wrapText="1"/>
    </xf>
    <xf numFmtId="0" fontId="27" fillId="5" borderId="17" xfId="0" applyFont="1" applyFill="1" applyBorder="1" applyAlignment="1">
      <alignment horizontal="center" vertical="center"/>
    </xf>
    <xf numFmtId="0" fontId="27" fillId="5" borderId="60" xfId="0" applyFont="1" applyFill="1" applyBorder="1" applyAlignment="1">
      <alignment horizontal="center" vertical="center"/>
    </xf>
    <xf numFmtId="0" fontId="27" fillId="5" borderId="61" xfId="0" applyFont="1" applyFill="1" applyBorder="1" applyAlignment="1">
      <alignment horizontal="center" vertical="center"/>
    </xf>
    <xf numFmtId="3" fontId="27" fillId="5" borderId="62" xfId="18" applyNumberFormat="1" applyFont="1" applyFill="1" applyBorder="1" applyAlignment="1">
      <alignment horizontal="center" vertical="center"/>
    </xf>
    <xf numFmtId="3" fontId="31" fillId="5" borderId="61" xfId="0" applyNumberFormat="1" applyFont="1" applyFill="1" applyBorder="1" applyAlignment="1">
      <alignment horizontal="center" vertical="center" wrapText="1"/>
    </xf>
    <xf numFmtId="3" fontId="31" fillId="5" borderId="62" xfId="0" applyNumberFormat="1" applyFont="1" applyFill="1" applyBorder="1" applyAlignment="1">
      <alignment horizontal="center" vertical="center" wrapText="1"/>
    </xf>
    <xf numFmtId="2" fontId="31" fillId="5" borderId="61" xfId="0" applyNumberFormat="1" applyFont="1" applyFill="1" applyBorder="1" applyAlignment="1">
      <alignment horizontal="center" vertical="center" wrapText="1"/>
    </xf>
    <xf numFmtId="2" fontId="31" fillId="5" borderId="62" xfId="0" applyNumberFormat="1" applyFont="1" applyFill="1" applyBorder="1" applyAlignment="1">
      <alignment horizontal="center" vertical="center" wrapText="1"/>
    </xf>
    <xf numFmtId="3" fontId="31" fillId="5" borderId="63" xfId="0" applyNumberFormat="1" applyFont="1" applyFill="1" applyBorder="1" applyAlignment="1">
      <alignment horizontal="center" vertical="center" wrapText="1"/>
    </xf>
    <xf numFmtId="40" fontId="31" fillId="5" borderId="64" xfId="18" applyFont="1" applyFill="1" applyBorder="1" applyAlignment="1">
      <alignment horizontal="center" vertical="center" wrapText="1"/>
    </xf>
    <xf numFmtId="0" fontId="27" fillId="5" borderId="16" xfId="0" applyFont="1" applyFill="1" applyBorder="1" applyAlignment="1">
      <alignment horizontal="center" vertical="center"/>
    </xf>
    <xf numFmtId="0" fontId="27" fillId="5" borderId="0" xfId="0" applyFont="1" applyFill="1" applyAlignment="1">
      <alignment horizontal="center" vertical="center"/>
    </xf>
    <xf numFmtId="0" fontId="27" fillId="5" borderId="18" xfId="0" applyFont="1" applyFill="1" applyBorder="1" applyAlignment="1">
      <alignment horizontal="center" vertical="center"/>
    </xf>
    <xf numFmtId="3" fontId="1" fillId="0" borderId="45" xfId="5" applyNumberFormat="1" applyFont="1" applyBorder="1" applyAlignment="1">
      <alignment horizontal="center" vertical="center"/>
    </xf>
    <xf numFmtId="3" fontId="1" fillId="0" borderId="30" xfId="5" applyNumberFormat="1" applyFont="1" applyBorder="1" applyAlignment="1">
      <alignment horizontal="center" vertical="center"/>
    </xf>
    <xf numFmtId="168" fontId="1" fillId="0" borderId="65" xfId="12" applyNumberFormat="1" applyFont="1" applyFill="1" applyBorder="1" applyAlignment="1"/>
    <xf numFmtId="168" fontId="1" fillId="0" borderId="30" xfId="12" applyNumberFormat="1" applyFont="1" applyFill="1" applyBorder="1" applyAlignment="1">
      <alignment vertical="center"/>
    </xf>
    <xf numFmtId="168" fontId="1" fillId="0" borderId="30" xfId="12" applyNumberFormat="1" applyFont="1" applyFill="1" applyBorder="1" applyAlignment="1"/>
    <xf numFmtId="168" fontId="18" fillId="0" borderId="36" xfId="12" applyNumberFormat="1" applyFont="1" applyFill="1" applyBorder="1" applyAlignment="1">
      <alignment horizontal="right" vertical="center"/>
    </xf>
    <xf numFmtId="168" fontId="2" fillId="2" borderId="5" xfId="15" applyNumberFormat="1" applyFont="1" applyFill="1" applyBorder="1" applyAlignment="1">
      <alignment horizontal="center"/>
    </xf>
    <xf numFmtId="168" fontId="2" fillId="2" borderId="46" xfId="15" applyNumberFormat="1" applyFont="1" applyFill="1" applyBorder="1" applyAlignment="1">
      <alignment horizontal="center"/>
    </xf>
    <xf numFmtId="168" fontId="2" fillId="2" borderId="12" xfId="15" applyNumberFormat="1" applyFont="1" applyFill="1" applyBorder="1" applyAlignment="1">
      <alignment horizontal="right"/>
    </xf>
    <xf numFmtId="0" fontId="1" fillId="0" borderId="9" xfId="5" applyFont="1" applyBorder="1" applyAlignment="1">
      <alignment horizontal="justify" vertical="top" wrapText="1"/>
    </xf>
    <xf numFmtId="168" fontId="1" fillId="0" borderId="5" xfId="12" applyNumberFormat="1" applyFont="1" applyFill="1" applyBorder="1" applyAlignment="1">
      <alignment vertical="center"/>
    </xf>
  </cellXfs>
  <cellStyles count="19">
    <cellStyle name="Comma" xfId="15" builtinId="3"/>
    <cellStyle name="Comma 2" xfId="2" xr:uid="{00000000-0005-0000-0000-000001000000}"/>
    <cellStyle name="Comma 2 2" xfId="8" xr:uid="{00000000-0005-0000-0000-000002000000}"/>
    <cellStyle name="Comma 2 3" xfId="12" xr:uid="{00000000-0005-0000-0000-000003000000}"/>
    <cellStyle name="Comma 3" xfId="3" xr:uid="{00000000-0005-0000-0000-000004000000}"/>
    <cellStyle name="Comma 4" xfId="17" xr:uid="{5EC9AD34-BC67-45A0-B5C6-153C553D0318}"/>
    <cellStyle name="Comma 6" xfId="18" xr:uid="{2DC57D7D-6808-4FD8-B935-39735DB055CF}"/>
    <cellStyle name="Normal" xfId="0" builtinId="0"/>
    <cellStyle name="Normal 2" xfId="1" xr:uid="{00000000-0005-0000-0000-000006000000}"/>
    <cellStyle name="Normal 2 2" xfId="5" xr:uid="{00000000-0005-0000-0000-000007000000}"/>
    <cellStyle name="Normal 3" xfId="4" xr:uid="{00000000-0005-0000-0000-000008000000}"/>
    <cellStyle name="Normal 3 2" xfId="7" xr:uid="{00000000-0005-0000-0000-000009000000}"/>
    <cellStyle name="Normal 3 3" xfId="13" xr:uid="{00000000-0005-0000-0000-00000A000000}"/>
    <cellStyle name="Normal 4" xfId="6" xr:uid="{00000000-0005-0000-0000-00000B000000}"/>
    <cellStyle name="Normal 4 2" xfId="9" xr:uid="{00000000-0005-0000-0000-00000C000000}"/>
    <cellStyle name="Normal 4 3" xfId="14" xr:uid="{00000000-0005-0000-0000-00000D000000}"/>
    <cellStyle name="Normal 5" xfId="10" xr:uid="{00000000-0005-0000-0000-00000E000000}"/>
    <cellStyle name="Normal 6" xfId="16" xr:uid="{1100F35A-8BC8-45EF-801A-3A5BDBF787C6}"/>
    <cellStyle name="Percent 2" xfId="11" xr:uid="{00000000-0005-0000-0000-00000F00000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C5B92-180E-4922-83F2-5052BE8B5302}">
  <dimension ref="A3:D21"/>
  <sheetViews>
    <sheetView zoomScaleNormal="100" zoomScaleSheetLayoutView="100" workbookViewId="0">
      <selection activeCell="G20" sqref="G20"/>
    </sheetView>
  </sheetViews>
  <sheetFormatPr defaultRowHeight="12.75"/>
  <cols>
    <col min="1" max="1" width="9.140625" style="222"/>
    <col min="2" max="2" width="45.7109375" style="222" customWidth="1"/>
    <col min="3" max="3" width="9.140625" style="223"/>
    <col min="4" max="4" width="17" style="224" customWidth="1"/>
    <col min="5" max="16384" width="9.140625" style="222"/>
  </cols>
  <sheetData>
    <row r="3" spans="1:4" ht="15">
      <c r="A3" s="221" t="s">
        <v>4</v>
      </c>
    </row>
    <row r="5" spans="1:4">
      <c r="A5" s="222" t="s">
        <v>83</v>
      </c>
    </row>
    <row r="7" spans="1:4" ht="14.25">
      <c r="A7" s="240" t="s">
        <v>41</v>
      </c>
      <c r="B7" s="240"/>
      <c r="C7" s="240"/>
      <c r="D7" s="240"/>
    </row>
    <row r="8" spans="1:4" ht="15" thickBot="1">
      <c r="A8" s="225"/>
    </row>
    <row r="9" spans="1:4" ht="15.75" thickBot="1">
      <c r="A9" s="226" t="s">
        <v>76</v>
      </c>
      <c r="B9" s="227"/>
      <c r="C9" s="228"/>
      <c r="D9" s="229" t="s">
        <v>3</v>
      </c>
    </row>
    <row r="10" spans="1:4" ht="15">
      <c r="A10" s="230"/>
      <c r="B10" s="230"/>
      <c r="C10" s="231"/>
      <c r="D10" s="232"/>
    </row>
    <row r="11" spans="1:4" ht="15">
      <c r="A11" s="233" t="s">
        <v>77</v>
      </c>
      <c r="B11" s="234" t="s">
        <v>78</v>
      </c>
      <c r="C11" s="233" t="s">
        <v>79</v>
      </c>
      <c r="D11" s="235">
        <f>HVAC!L26</f>
        <v>0</v>
      </c>
    </row>
    <row r="12" spans="1:4" ht="15">
      <c r="A12" s="236"/>
      <c r="B12" s="236"/>
      <c r="C12" s="237"/>
      <c r="D12" s="235"/>
    </row>
    <row r="13" spans="1:4" ht="15">
      <c r="A13" s="233" t="s">
        <v>80</v>
      </c>
      <c r="B13" s="234" t="s">
        <v>81</v>
      </c>
      <c r="C13" s="233" t="s">
        <v>79</v>
      </c>
      <c r="D13" s="235">
        <f>Fire!L32</f>
        <v>0</v>
      </c>
    </row>
    <row r="14" spans="1:4" ht="15">
      <c r="A14" s="236"/>
      <c r="B14" s="236"/>
      <c r="C14" s="237"/>
      <c r="D14" s="235"/>
    </row>
    <row r="15" spans="1:4" ht="15.75" thickBot="1">
      <c r="A15" s="236"/>
      <c r="B15" s="236"/>
      <c r="C15" s="237"/>
      <c r="D15" s="235"/>
    </row>
    <row r="16" spans="1:4" ht="15.75" thickBot="1">
      <c r="A16" s="241" t="s">
        <v>82</v>
      </c>
      <c r="B16" s="242"/>
      <c r="C16" s="238"/>
      <c r="D16" s="239">
        <f>SUM(D10:D15)</f>
        <v>0</v>
      </c>
    </row>
    <row r="21" spans="3:4" ht="15">
      <c r="C21" s="243" t="s">
        <v>84</v>
      </c>
      <c r="D21" s="243"/>
    </row>
  </sheetData>
  <mergeCells count="3">
    <mergeCell ref="A7:D7"/>
    <mergeCell ref="A16:B16"/>
    <mergeCell ref="C21:D21"/>
  </mergeCells>
  <printOptions horizontalCentered="1"/>
  <pageMargins left="0.5" right="0.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AB31"/>
  <sheetViews>
    <sheetView showGridLines="0" zoomScale="85" zoomScaleNormal="85" zoomScaleSheetLayoutView="85" zoomScalePageLayoutView="70" workbookViewId="0">
      <selection activeCell="H10" sqref="H10:L10"/>
    </sheetView>
  </sheetViews>
  <sheetFormatPr defaultColWidth="9.140625" defaultRowHeight="23.25"/>
  <cols>
    <col min="1" max="1" width="5.140625" style="6" customWidth="1"/>
    <col min="2" max="2" width="6.42578125" style="6" customWidth="1"/>
    <col min="3" max="3" width="98.140625" style="7" customWidth="1"/>
    <col min="4" max="4" width="6.42578125" style="6" customWidth="1"/>
    <col min="5" max="5" width="9.42578125" style="46" customWidth="1"/>
    <col min="6" max="6" width="13.42578125" style="3" customWidth="1"/>
    <col min="7" max="11" width="10.7109375" style="3" customWidth="1"/>
    <col min="12" max="12" width="15.28515625" style="3" customWidth="1"/>
    <col min="13" max="14" width="8.85546875" style="25"/>
    <col min="15" max="16" width="19.7109375" style="25" customWidth="1"/>
    <col min="17" max="17" width="9.140625" style="1"/>
    <col min="18" max="18" width="15.5703125" style="84" bestFit="1" customWidth="1"/>
    <col min="19" max="21" width="9.140625" style="1"/>
    <col min="22" max="22" width="9.140625" style="15"/>
    <col min="23" max="23" width="7.42578125" style="16" customWidth="1"/>
    <col min="24" max="24" width="10.5703125" style="16" customWidth="1"/>
    <col min="25" max="25" width="14.28515625" style="17" customWidth="1"/>
    <col min="26" max="26" width="13.85546875" style="17" customWidth="1"/>
    <col min="27" max="28" width="9.140625" style="17"/>
    <col min="29" max="16384" width="9.140625" style="1"/>
  </cols>
  <sheetData>
    <row r="1" spans="1:28" s="4" customFormat="1">
      <c r="A1" s="34" t="s">
        <v>41</v>
      </c>
      <c r="B1" s="36"/>
      <c r="C1" s="7"/>
      <c r="D1" s="6"/>
      <c r="E1" s="45"/>
      <c r="F1" s="3"/>
      <c r="G1" s="3"/>
      <c r="H1" s="3"/>
      <c r="I1" s="3"/>
      <c r="J1" s="3"/>
      <c r="K1" s="3"/>
      <c r="L1" s="3"/>
      <c r="M1" s="25"/>
      <c r="N1" s="25"/>
      <c r="O1" s="25"/>
      <c r="P1" s="25"/>
      <c r="R1" s="76"/>
      <c r="V1" s="12"/>
      <c r="W1" s="16"/>
      <c r="X1" s="16"/>
      <c r="Y1" s="17"/>
      <c r="Z1" s="17"/>
      <c r="AA1" s="17"/>
      <c r="AB1" s="17"/>
    </row>
    <row r="2" spans="1:28" s="5" customFormat="1">
      <c r="A2" s="8" t="s">
        <v>4</v>
      </c>
      <c r="B2" s="23"/>
      <c r="C2" s="11"/>
      <c r="D2" s="6"/>
      <c r="E2" s="45"/>
      <c r="F2" s="8"/>
      <c r="G2" s="8"/>
      <c r="H2" s="8"/>
      <c r="I2" s="8"/>
      <c r="J2" s="8"/>
      <c r="K2" s="8"/>
      <c r="L2" s="8"/>
      <c r="M2" s="25"/>
      <c r="N2" s="25"/>
      <c r="O2" s="25"/>
      <c r="P2" s="25"/>
      <c r="Q2" s="10"/>
      <c r="R2" s="77"/>
      <c r="V2" s="13"/>
      <c r="W2" s="18"/>
      <c r="X2" s="16"/>
      <c r="Y2" s="19"/>
      <c r="Z2" s="18"/>
      <c r="AA2" s="19"/>
      <c r="AB2" s="19"/>
    </row>
    <row r="3" spans="1:28" s="5" customFormat="1">
      <c r="A3" s="11"/>
      <c r="B3" s="23"/>
      <c r="C3" s="11"/>
      <c r="D3" s="6"/>
      <c r="E3" s="45"/>
      <c r="F3" s="8"/>
      <c r="G3" s="8"/>
      <c r="H3" s="8"/>
      <c r="I3" s="8"/>
      <c r="J3" s="8"/>
      <c r="K3" s="8"/>
      <c r="L3" s="8"/>
      <c r="M3" s="25"/>
      <c r="N3" s="25"/>
      <c r="O3" s="25"/>
      <c r="P3" s="25"/>
      <c r="Q3" s="10"/>
      <c r="R3" s="77"/>
      <c r="V3" s="13"/>
      <c r="W3" s="18"/>
      <c r="X3" s="16"/>
      <c r="Y3" s="19"/>
      <c r="Z3" s="19"/>
      <c r="AA3" s="19"/>
      <c r="AB3" s="19"/>
    </row>
    <row r="4" spans="1:28" s="59" customFormat="1" ht="18.75">
      <c r="A4" s="58" t="s">
        <v>31</v>
      </c>
      <c r="B4" s="58"/>
      <c r="D4" s="60"/>
      <c r="E4" s="61"/>
      <c r="F4" s="61"/>
      <c r="G4" s="61"/>
      <c r="H4" s="61"/>
      <c r="I4" s="61"/>
      <c r="J4" s="61"/>
      <c r="K4" s="61"/>
      <c r="L4" s="98" t="s">
        <v>19</v>
      </c>
      <c r="R4" s="78"/>
    </row>
    <row r="5" spans="1:28" s="59" customFormat="1" ht="19.5" thickBot="1">
      <c r="A5" s="62" t="s">
        <v>20</v>
      </c>
      <c r="B5" s="63"/>
      <c r="D5" s="60"/>
      <c r="E5" s="61"/>
      <c r="F5" s="60"/>
      <c r="G5" s="64"/>
      <c r="H5" s="64"/>
      <c r="I5" s="64"/>
      <c r="J5" s="64"/>
      <c r="K5" s="64"/>
      <c r="L5" s="99" t="s">
        <v>42</v>
      </c>
      <c r="R5" s="78"/>
    </row>
    <row r="6" spans="1:28" s="268" customFormat="1" ht="18.75">
      <c r="A6" s="260" t="s">
        <v>85</v>
      </c>
      <c r="B6" s="289"/>
      <c r="C6" s="261" t="s">
        <v>1</v>
      </c>
      <c r="D6" s="262" t="s">
        <v>41</v>
      </c>
      <c r="E6" s="263"/>
      <c r="F6" s="263"/>
      <c r="G6" s="264"/>
      <c r="H6" s="265" t="s">
        <v>86</v>
      </c>
      <c r="I6" s="266"/>
      <c r="J6" s="266"/>
      <c r="K6" s="266"/>
      <c r="L6" s="267"/>
    </row>
    <row r="7" spans="1:28" s="268" customFormat="1" ht="15.75">
      <c r="A7" s="269"/>
      <c r="B7" s="290"/>
      <c r="C7" s="270"/>
      <c r="D7" s="271"/>
      <c r="E7" s="272"/>
      <c r="F7" s="272"/>
      <c r="G7" s="273"/>
      <c r="H7" s="274" t="s">
        <v>7</v>
      </c>
      <c r="I7" s="275"/>
      <c r="J7" s="276" t="s">
        <v>8</v>
      </c>
      <c r="K7" s="277"/>
      <c r="L7" s="278" t="s">
        <v>87</v>
      </c>
    </row>
    <row r="8" spans="1:28" s="268" customFormat="1" ht="32.25" thickBot="1">
      <c r="A8" s="279"/>
      <c r="B8" s="291"/>
      <c r="C8" s="280"/>
      <c r="D8" s="281" t="s">
        <v>45</v>
      </c>
      <c r="E8" s="282" t="s">
        <v>2</v>
      </c>
      <c r="F8" s="283" t="s">
        <v>46</v>
      </c>
      <c r="G8" s="284" t="s">
        <v>88</v>
      </c>
      <c r="H8" s="285" t="s">
        <v>89</v>
      </c>
      <c r="I8" s="284" t="s">
        <v>3</v>
      </c>
      <c r="J8" s="286" t="s">
        <v>89</v>
      </c>
      <c r="K8" s="287" t="s">
        <v>3</v>
      </c>
      <c r="L8" s="288"/>
    </row>
    <row r="9" spans="1:28" s="3" customFormat="1" ht="34.9" customHeight="1">
      <c r="A9" s="49"/>
      <c r="B9" s="50"/>
      <c r="C9" s="51" t="s">
        <v>5</v>
      </c>
      <c r="D9" s="52"/>
      <c r="E9" s="53"/>
      <c r="F9" s="54"/>
      <c r="G9" s="54"/>
      <c r="H9" s="255"/>
      <c r="I9" s="255"/>
      <c r="J9" s="255"/>
      <c r="K9" s="255"/>
      <c r="L9" s="100"/>
      <c r="M9" s="25"/>
      <c r="N9" s="25"/>
      <c r="O9" s="25"/>
      <c r="P9" s="25"/>
      <c r="R9" s="79"/>
      <c r="V9" s="9"/>
      <c r="W9" s="16"/>
      <c r="X9" s="16"/>
      <c r="Y9" s="17"/>
      <c r="Z9" s="17"/>
      <c r="AA9" s="17"/>
      <c r="AB9" s="17"/>
    </row>
    <row r="10" spans="1:28" s="3" customFormat="1" ht="81" customHeight="1">
      <c r="A10" s="21">
        <v>1</v>
      </c>
      <c r="B10" s="22"/>
      <c r="C10" s="70" t="s">
        <v>10</v>
      </c>
      <c r="D10" s="67" t="s">
        <v>27</v>
      </c>
      <c r="E10" s="68">
        <v>830</v>
      </c>
      <c r="F10" s="123">
        <v>480</v>
      </c>
      <c r="G10" s="123">
        <v>80</v>
      </c>
      <c r="H10" s="256"/>
      <c r="I10" s="256">
        <f>H10*F10</f>
        <v>0</v>
      </c>
      <c r="J10" s="256">
        <f>H10</f>
        <v>0</v>
      </c>
      <c r="K10" s="256">
        <f>J10*G10</f>
        <v>0</v>
      </c>
      <c r="L10" s="124">
        <f>K10+I10</f>
        <v>0</v>
      </c>
      <c r="M10" s="25"/>
      <c r="N10" s="25"/>
      <c r="O10" s="25"/>
      <c r="P10" s="25"/>
      <c r="R10" s="80"/>
      <c r="V10" s="9"/>
      <c r="W10" s="16"/>
      <c r="X10" s="16"/>
      <c r="Y10" s="17"/>
      <c r="Z10" s="17"/>
      <c r="AA10" s="17"/>
      <c r="AB10" s="17"/>
    </row>
    <row r="11" spans="1:28" s="3" customFormat="1" ht="68.45" customHeight="1">
      <c r="A11" s="21">
        <v>2</v>
      </c>
      <c r="B11" s="22"/>
      <c r="C11" s="41" t="s">
        <v>22</v>
      </c>
      <c r="D11" s="67" t="s">
        <v>27</v>
      </c>
      <c r="E11" s="65">
        <v>830</v>
      </c>
      <c r="F11" s="123">
        <v>200</v>
      </c>
      <c r="G11" s="123">
        <v>70</v>
      </c>
      <c r="H11" s="256"/>
      <c r="I11" s="256">
        <f>H11*F11</f>
        <v>0</v>
      </c>
      <c r="J11" s="256">
        <f>H11</f>
        <v>0</v>
      </c>
      <c r="K11" s="256">
        <f>J11*G11</f>
        <v>0</v>
      </c>
      <c r="L11" s="124">
        <f>K11+I11</f>
        <v>0</v>
      </c>
      <c r="M11" s="25"/>
      <c r="N11" s="25"/>
      <c r="O11" s="25"/>
      <c r="P11" s="25"/>
      <c r="R11" s="80"/>
      <c r="V11" s="9"/>
      <c r="W11" s="16"/>
      <c r="X11" s="16"/>
      <c r="Y11" s="17"/>
      <c r="Z11" s="17"/>
      <c r="AA11" s="17"/>
      <c r="AB11" s="17"/>
    </row>
    <row r="12" spans="1:28" s="96" customFormat="1" ht="34.9" customHeight="1">
      <c r="A12" s="21">
        <f>A11+1</f>
        <v>3</v>
      </c>
      <c r="B12" s="94"/>
      <c r="C12" s="86" t="s">
        <v>24</v>
      </c>
      <c r="D12" s="85" t="s">
        <v>27</v>
      </c>
      <c r="E12" s="65">
        <v>120</v>
      </c>
      <c r="F12" s="123">
        <v>200</v>
      </c>
      <c r="G12" s="123">
        <v>70</v>
      </c>
      <c r="H12" s="256"/>
      <c r="I12" s="256">
        <f>H12*F12</f>
        <v>0</v>
      </c>
      <c r="J12" s="256">
        <f>H12</f>
        <v>0</v>
      </c>
      <c r="K12" s="256">
        <f>J12*G12</f>
        <v>0</v>
      </c>
      <c r="L12" s="124">
        <f>K12+I12</f>
        <v>0</v>
      </c>
      <c r="M12" s="95"/>
      <c r="N12" s="95"/>
      <c r="O12" s="95"/>
      <c r="P12" s="95"/>
      <c r="R12" s="97"/>
    </row>
    <row r="13" spans="1:28" s="24" customFormat="1" ht="64.150000000000006" customHeight="1">
      <c r="A13" s="32">
        <f>A12+1</f>
        <v>4</v>
      </c>
      <c r="B13" s="37"/>
      <c r="C13" s="39" t="s">
        <v>11</v>
      </c>
      <c r="D13" s="66"/>
      <c r="E13" s="29"/>
      <c r="F13" s="28"/>
      <c r="G13" s="27"/>
      <c r="H13" s="257"/>
      <c r="I13" s="257"/>
      <c r="J13" s="257"/>
      <c r="K13" s="257"/>
      <c r="L13" s="101"/>
      <c r="M13" s="25"/>
      <c r="N13" s="25"/>
      <c r="O13" s="25"/>
      <c r="P13" s="25"/>
      <c r="R13" s="75"/>
    </row>
    <row r="14" spans="1:28" s="42" customFormat="1" ht="23.45" customHeight="1">
      <c r="A14" s="33"/>
      <c r="B14" s="38">
        <f>A13+0.1</f>
        <v>4.0999999999999996</v>
      </c>
      <c r="C14" s="87" t="s">
        <v>38</v>
      </c>
      <c r="D14" s="88"/>
      <c r="E14" s="105"/>
      <c r="F14" s="106"/>
      <c r="G14" s="106"/>
      <c r="H14" s="258"/>
      <c r="I14" s="258"/>
      <c r="J14" s="258"/>
      <c r="K14" s="258"/>
      <c r="L14" s="107"/>
      <c r="M14" s="44"/>
      <c r="N14" s="44"/>
      <c r="O14" s="44"/>
      <c r="P14" s="44"/>
      <c r="R14" s="81"/>
    </row>
    <row r="15" spans="1:28" s="42" customFormat="1" ht="23.45" customHeight="1">
      <c r="A15" s="33"/>
      <c r="B15" s="38" t="s">
        <v>9</v>
      </c>
      <c r="C15" s="87" t="s">
        <v>32</v>
      </c>
      <c r="D15" s="88" t="s">
        <v>29</v>
      </c>
      <c r="E15" s="89">
        <v>6</v>
      </c>
      <c r="F15" s="123">
        <v>8500</v>
      </c>
      <c r="G15" s="123">
        <v>750</v>
      </c>
      <c r="H15" s="256"/>
      <c r="I15" s="256">
        <f>H15*F15</f>
        <v>0</v>
      </c>
      <c r="J15" s="256">
        <f>H15</f>
        <v>0</v>
      </c>
      <c r="K15" s="256">
        <f>J15*G15</f>
        <v>0</v>
      </c>
      <c r="L15" s="124">
        <f>K15+I15</f>
        <v>0</v>
      </c>
      <c r="M15" s="44"/>
      <c r="N15" s="44"/>
      <c r="O15" s="44"/>
      <c r="P15" s="44"/>
      <c r="R15" s="81"/>
    </row>
    <row r="16" spans="1:28" s="42" customFormat="1" ht="23.45" customHeight="1">
      <c r="A16" s="33"/>
      <c r="B16" s="38">
        <f>B14+0.1</f>
        <v>4.1999999999999993</v>
      </c>
      <c r="C16" s="108" t="s">
        <v>33</v>
      </c>
      <c r="D16" s="90"/>
      <c r="E16" s="105"/>
      <c r="F16" s="123"/>
      <c r="G16" s="123"/>
      <c r="H16" s="256"/>
      <c r="I16" s="256"/>
      <c r="J16" s="256"/>
      <c r="K16" s="256"/>
      <c r="L16" s="124"/>
      <c r="M16" s="44"/>
      <c r="N16" s="44"/>
      <c r="O16" s="44"/>
      <c r="P16" s="44"/>
      <c r="R16" s="81"/>
    </row>
    <row r="17" spans="1:28" s="42" customFormat="1" ht="23.45" customHeight="1">
      <c r="A17" s="33"/>
      <c r="B17" s="38" t="s">
        <v>9</v>
      </c>
      <c r="C17" s="87" t="s">
        <v>34</v>
      </c>
      <c r="D17" s="88" t="s">
        <v>29</v>
      </c>
      <c r="E17" s="105">
        <v>3</v>
      </c>
      <c r="F17" s="123">
        <v>4500</v>
      </c>
      <c r="G17" s="123">
        <v>750</v>
      </c>
      <c r="H17" s="256"/>
      <c r="I17" s="256">
        <f>H17*F17</f>
        <v>0</v>
      </c>
      <c r="J17" s="256">
        <f>H17</f>
        <v>0</v>
      </c>
      <c r="K17" s="256">
        <f>J17*G17</f>
        <v>0</v>
      </c>
      <c r="L17" s="124">
        <f>K17+I17</f>
        <v>0</v>
      </c>
      <c r="M17" s="44"/>
      <c r="N17" s="44"/>
      <c r="O17" s="44"/>
      <c r="P17" s="44"/>
      <c r="R17" s="81"/>
    </row>
    <row r="18" spans="1:28" s="42" customFormat="1" ht="23.45" customHeight="1">
      <c r="A18" s="33"/>
      <c r="B18" s="38">
        <f>B16+0.1</f>
        <v>4.2999999999999989</v>
      </c>
      <c r="C18" s="108" t="s">
        <v>25</v>
      </c>
      <c r="D18" s="90"/>
      <c r="E18" s="91"/>
      <c r="F18" s="123"/>
      <c r="G18" s="123"/>
      <c r="H18" s="256"/>
      <c r="I18" s="256"/>
      <c r="J18" s="256"/>
      <c r="K18" s="256"/>
      <c r="L18" s="124"/>
      <c r="M18" s="44"/>
      <c r="N18" s="44"/>
      <c r="O18" s="44"/>
      <c r="P18" s="44"/>
      <c r="R18" s="81"/>
    </row>
    <row r="19" spans="1:28" s="42" customFormat="1" ht="23.45" customHeight="1">
      <c r="A19" s="33"/>
      <c r="B19" s="38" t="s">
        <v>9</v>
      </c>
      <c r="C19" s="40" t="s">
        <v>35</v>
      </c>
      <c r="D19" s="92" t="s">
        <v>26</v>
      </c>
      <c r="E19" s="93">
        <v>1</v>
      </c>
      <c r="F19" s="123">
        <v>8000</v>
      </c>
      <c r="G19" s="123">
        <v>750</v>
      </c>
      <c r="H19" s="256"/>
      <c r="I19" s="256">
        <f t="shared" ref="I19:I21" si="0">H19*F19</f>
        <v>0</v>
      </c>
      <c r="J19" s="256">
        <f t="shared" ref="J19:J21" si="1">H19</f>
        <v>0</v>
      </c>
      <c r="K19" s="256">
        <f t="shared" ref="K19:K21" si="2">J19*G19</f>
        <v>0</v>
      </c>
      <c r="L19" s="124">
        <f t="shared" ref="L19:L21" si="3">K19+I19</f>
        <v>0</v>
      </c>
      <c r="M19" s="44"/>
      <c r="N19" s="44"/>
      <c r="O19" s="44"/>
      <c r="P19" s="44"/>
      <c r="R19" s="81"/>
    </row>
    <row r="20" spans="1:28" s="42" customFormat="1" ht="23.45" customHeight="1">
      <c r="A20" s="33"/>
      <c r="B20" s="38" t="s">
        <v>28</v>
      </c>
      <c r="C20" s="40" t="s">
        <v>36</v>
      </c>
      <c r="D20" s="92" t="s">
        <v>26</v>
      </c>
      <c r="E20" s="93">
        <v>2</v>
      </c>
      <c r="F20" s="123">
        <v>4500</v>
      </c>
      <c r="G20" s="123">
        <v>750</v>
      </c>
      <c r="H20" s="256"/>
      <c r="I20" s="256">
        <f t="shared" si="0"/>
        <v>0</v>
      </c>
      <c r="J20" s="256">
        <f t="shared" si="1"/>
        <v>0</v>
      </c>
      <c r="K20" s="256">
        <f t="shared" si="2"/>
        <v>0</v>
      </c>
      <c r="L20" s="124">
        <f t="shared" si="3"/>
        <v>0</v>
      </c>
      <c r="M20" s="44"/>
      <c r="N20" s="44"/>
      <c r="O20" s="44"/>
      <c r="P20" s="44"/>
      <c r="R20" s="81"/>
    </row>
    <row r="21" spans="1:28" s="42" customFormat="1" ht="23.45" customHeight="1">
      <c r="A21" s="33"/>
      <c r="B21" s="38" t="s">
        <v>37</v>
      </c>
      <c r="C21" s="40" t="s">
        <v>39</v>
      </c>
      <c r="D21" s="92" t="s">
        <v>40</v>
      </c>
      <c r="E21" s="93">
        <v>10</v>
      </c>
      <c r="F21" s="123">
        <v>1750</v>
      </c>
      <c r="G21" s="123">
        <v>300</v>
      </c>
      <c r="H21" s="256"/>
      <c r="I21" s="256">
        <f t="shared" si="0"/>
        <v>0</v>
      </c>
      <c r="J21" s="256">
        <f t="shared" si="1"/>
        <v>0</v>
      </c>
      <c r="K21" s="256">
        <f t="shared" si="2"/>
        <v>0</v>
      </c>
      <c r="L21" s="124">
        <f t="shared" si="3"/>
        <v>0</v>
      </c>
      <c r="M21" s="44"/>
      <c r="N21" s="44"/>
      <c r="O21" s="44"/>
      <c r="P21" s="44"/>
      <c r="R21" s="81"/>
    </row>
    <row r="22" spans="1:28" s="42" customFormat="1" ht="50.45" customHeight="1">
      <c r="A22" s="21">
        <f>A13+1</f>
        <v>5</v>
      </c>
      <c r="B22" s="38"/>
      <c r="C22" s="41" t="s">
        <v>21</v>
      </c>
      <c r="D22" s="85" t="s">
        <v>30</v>
      </c>
      <c r="E22" s="65">
        <v>50</v>
      </c>
      <c r="F22" s="123">
        <v>100</v>
      </c>
      <c r="G22" s="123">
        <v>50</v>
      </c>
      <c r="H22" s="256"/>
      <c r="I22" s="256">
        <f>H22*F22</f>
        <v>0</v>
      </c>
      <c r="J22" s="256">
        <f>H22</f>
        <v>0</v>
      </c>
      <c r="K22" s="256">
        <f>J22*G22</f>
        <v>0</v>
      </c>
      <c r="L22" s="124">
        <f>K22+I22</f>
        <v>0</v>
      </c>
      <c r="M22" s="44"/>
      <c r="N22" s="44"/>
      <c r="O22" s="44"/>
      <c r="P22" s="44"/>
      <c r="R22" s="81"/>
    </row>
    <row r="23" spans="1:28" s="3" customFormat="1" ht="65.45" customHeight="1" thickBot="1">
      <c r="A23" s="103">
        <f>A22+1</f>
        <v>6</v>
      </c>
      <c r="B23" s="110"/>
      <c r="C23" s="104" t="s">
        <v>17</v>
      </c>
      <c r="D23" s="121" t="s">
        <v>0</v>
      </c>
      <c r="E23" s="122">
        <v>1</v>
      </c>
      <c r="F23" s="298">
        <v>45000</v>
      </c>
      <c r="G23" s="298">
        <v>20000</v>
      </c>
      <c r="H23" s="299"/>
      <c r="I23" s="299">
        <f>H23*F23</f>
        <v>0</v>
      </c>
      <c r="J23" s="299">
        <f>H23</f>
        <v>0</v>
      </c>
      <c r="K23" s="299">
        <f>J23*G23</f>
        <v>0</v>
      </c>
      <c r="L23" s="300">
        <f>K23+I23</f>
        <v>0</v>
      </c>
      <c r="M23" s="25"/>
      <c r="N23" s="25"/>
      <c r="O23" s="25"/>
      <c r="P23" s="25"/>
      <c r="R23" s="80"/>
      <c r="V23" s="9"/>
      <c r="W23" s="16"/>
      <c r="X23" s="16"/>
      <c r="Y23" s="17"/>
      <c r="Z23" s="17"/>
      <c r="AA23" s="17"/>
      <c r="AB23" s="17"/>
    </row>
    <row r="24" spans="1:28" s="3" customFormat="1" ht="63.75" customHeight="1">
      <c r="A24" s="21">
        <f>A23+1</f>
        <v>7</v>
      </c>
      <c r="B24" s="22"/>
      <c r="C24" s="119" t="s">
        <v>12</v>
      </c>
      <c r="D24" s="120" t="s">
        <v>0</v>
      </c>
      <c r="E24" s="30">
        <v>1</v>
      </c>
      <c r="F24" s="123">
        <v>0</v>
      </c>
      <c r="G24" s="123">
        <v>30000</v>
      </c>
      <c r="H24" s="256"/>
      <c r="I24" s="256">
        <f>H24*F24</f>
        <v>0</v>
      </c>
      <c r="J24" s="256">
        <f>H24</f>
        <v>0</v>
      </c>
      <c r="K24" s="256">
        <f>J24*G24</f>
        <v>0</v>
      </c>
      <c r="L24" s="124">
        <f>K24+I24</f>
        <v>0</v>
      </c>
      <c r="M24" s="25"/>
      <c r="N24" s="25"/>
      <c r="O24" s="25"/>
      <c r="P24" s="25"/>
      <c r="Q24" s="31"/>
      <c r="R24" s="80"/>
      <c r="V24" s="9"/>
      <c r="W24" s="16"/>
      <c r="X24" s="16"/>
      <c r="Y24" s="17"/>
      <c r="Z24" s="17"/>
      <c r="AA24" s="17"/>
      <c r="AB24" s="17"/>
    </row>
    <row r="25" spans="1:28" s="3" customFormat="1" ht="66.599999999999994" customHeight="1" thickBot="1">
      <c r="A25" s="103">
        <f t="shared" ref="A25" si="4">A24+1</f>
        <v>8</v>
      </c>
      <c r="B25" s="110"/>
      <c r="C25" s="104" t="s">
        <v>18</v>
      </c>
      <c r="D25" s="109" t="s">
        <v>0</v>
      </c>
      <c r="E25" s="29">
        <v>1</v>
      </c>
      <c r="F25" s="123">
        <v>10000</v>
      </c>
      <c r="G25" s="123">
        <v>10000</v>
      </c>
      <c r="H25" s="256"/>
      <c r="I25" s="256">
        <f>H25*F25</f>
        <v>0</v>
      </c>
      <c r="J25" s="256">
        <f>H25</f>
        <v>0</v>
      </c>
      <c r="K25" s="256">
        <f>J25*G25</f>
        <v>0</v>
      </c>
      <c r="L25" s="124">
        <f>K25+I25</f>
        <v>0</v>
      </c>
      <c r="M25" s="25"/>
      <c r="N25" s="25"/>
      <c r="O25" s="25"/>
      <c r="P25" s="25"/>
      <c r="R25" s="82"/>
      <c r="V25" s="9"/>
      <c r="W25" s="16"/>
      <c r="X25" s="16"/>
      <c r="Y25" s="17"/>
      <c r="Z25" s="17"/>
      <c r="AA25" s="17"/>
      <c r="AB25" s="17"/>
    </row>
    <row r="26" spans="1:28" s="2" customFormat="1" ht="32.25" customHeight="1" thickBot="1">
      <c r="A26" s="115"/>
      <c r="B26" s="116"/>
      <c r="C26" s="246" t="s">
        <v>6</v>
      </c>
      <c r="D26" s="247"/>
      <c r="E26" s="248"/>
      <c r="F26" s="117"/>
      <c r="G26" s="117"/>
      <c r="H26" s="259"/>
      <c r="I26" s="118">
        <f>SUM(I9:I25)</f>
        <v>0</v>
      </c>
      <c r="J26" s="259"/>
      <c r="K26" s="118">
        <f>SUM(K9:K25)</f>
        <v>0</v>
      </c>
      <c r="L26" s="118">
        <f>SUM(L9:L25)</f>
        <v>0</v>
      </c>
      <c r="M26" s="43"/>
      <c r="N26" s="43"/>
      <c r="O26" s="43"/>
      <c r="P26" s="43"/>
      <c r="R26" s="102"/>
      <c r="V26" s="14"/>
      <c r="W26" s="18"/>
      <c r="X26" s="18"/>
      <c r="Y26" s="20"/>
      <c r="Z26" s="20"/>
      <c r="AA26" s="20"/>
      <c r="AB26" s="20"/>
    </row>
    <row r="27" spans="1:28" s="48" customFormat="1">
      <c r="A27" s="55" t="s">
        <v>13</v>
      </c>
      <c r="B27" s="111"/>
      <c r="C27" s="112"/>
      <c r="D27" s="113"/>
      <c r="E27" s="114"/>
      <c r="F27" s="47"/>
      <c r="G27" s="47"/>
      <c r="H27" s="47"/>
      <c r="I27" s="47"/>
      <c r="J27" s="47"/>
      <c r="K27" s="47"/>
      <c r="L27" s="35"/>
      <c r="M27" s="43"/>
      <c r="N27" s="43"/>
      <c r="O27" s="43"/>
      <c r="P27" s="43"/>
      <c r="R27" s="83"/>
      <c r="V27" s="14"/>
      <c r="W27" s="18"/>
      <c r="X27" s="18"/>
      <c r="Y27" s="26"/>
      <c r="Z27" s="26"/>
      <c r="AA27" s="26"/>
      <c r="AB27" s="26"/>
    </row>
    <row r="28" spans="1:28" s="48" customFormat="1" ht="30.6" customHeight="1">
      <c r="A28" s="56" t="s">
        <v>14</v>
      </c>
      <c r="B28" s="244" t="s">
        <v>16</v>
      </c>
      <c r="C28" s="244"/>
      <c r="D28" s="71"/>
      <c r="E28" s="71"/>
      <c r="F28" s="71"/>
      <c r="G28" s="71"/>
      <c r="H28" s="71"/>
      <c r="I28" s="71"/>
      <c r="J28" s="71"/>
      <c r="K28" s="71"/>
      <c r="L28" s="72"/>
      <c r="M28" s="43"/>
      <c r="N28" s="43"/>
      <c r="O28" s="43"/>
      <c r="P28" s="43"/>
      <c r="R28" s="83"/>
      <c r="V28" s="14"/>
      <c r="W28" s="18"/>
      <c r="X28" s="18"/>
      <c r="Y28" s="26"/>
      <c r="Z28" s="26"/>
      <c r="AA28" s="26"/>
      <c r="AB28" s="26"/>
    </row>
    <row r="29" spans="1:28" s="48" customFormat="1" ht="45.6" customHeight="1" thickBot="1">
      <c r="A29" s="57" t="s">
        <v>15</v>
      </c>
      <c r="B29" s="245" t="s">
        <v>23</v>
      </c>
      <c r="C29" s="245"/>
      <c r="D29" s="73"/>
      <c r="E29" s="73"/>
      <c r="F29" s="73"/>
      <c r="G29" s="73"/>
      <c r="H29" s="73"/>
      <c r="I29" s="73"/>
      <c r="J29" s="73"/>
      <c r="K29" s="73"/>
      <c r="L29" s="74"/>
      <c r="M29" s="43"/>
      <c r="N29" s="43"/>
      <c r="O29" s="43"/>
      <c r="P29" s="43"/>
      <c r="R29" s="83"/>
      <c r="V29" s="14"/>
      <c r="W29" s="18"/>
      <c r="X29" s="18"/>
      <c r="Y29" s="26"/>
      <c r="Z29" s="26"/>
      <c r="AA29" s="26"/>
      <c r="AB29" s="26"/>
    </row>
    <row r="30" spans="1:28" ht="21" customHeight="1">
      <c r="A30" s="69"/>
      <c r="E30" s="45"/>
    </row>
    <row r="31" spans="1:28">
      <c r="E31" s="45"/>
    </row>
  </sheetData>
  <sortState xmlns:xlrd2="http://schemas.microsoft.com/office/spreadsheetml/2017/richdata2" ref="A18:P26">
    <sortCondition ref="B18:B26"/>
  </sortState>
  <mergeCells count="10">
    <mergeCell ref="A6:A8"/>
    <mergeCell ref="C6:C8"/>
    <mergeCell ref="D6:G7"/>
    <mergeCell ref="H6:L6"/>
    <mergeCell ref="H7:I7"/>
    <mergeCell ref="J7:K7"/>
    <mergeCell ref="L7:L8"/>
    <mergeCell ref="B28:C28"/>
    <mergeCell ref="B29:C29"/>
    <mergeCell ref="C26:E26"/>
  </mergeCells>
  <printOptions horizontalCentered="1" gridLines="1"/>
  <pageMargins left="0.7" right="0.7" top="0.75" bottom="0.75" header="0.3" footer="0.3"/>
  <pageSetup paperSize="9" scale="62" orientation="landscape" r:id="rId1"/>
  <headerFooter scaleWithDoc="0" alignWithMargins="0">
    <oddFooter>&amp;L&amp;8SEM Engineers</oddFooter>
  </headerFooter>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A071C-9AC3-4296-9F95-A755359B4563}">
  <dimension ref="A1:R44"/>
  <sheetViews>
    <sheetView showGridLines="0" tabSelected="1" topLeftCell="A11" zoomScaleNormal="100" zoomScaleSheetLayoutView="100" workbookViewId="0">
      <selection activeCell="K32" sqref="K32"/>
    </sheetView>
  </sheetViews>
  <sheetFormatPr defaultColWidth="10.140625" defaultRowHeight="14.25"/>
  <cols>
    <col min="1" max="1" width="4.140625" style="139" customWidth="1"/>
    <col min="2" max="2" width="3" style="139" customWidth="1"/>
    <col min="3" max="3" width="54.140625" style="138" customWidth="1"/>
    <col min="4" max="4" width="7.7109375" style="139" customWidth="1"/>
    <col min="5" max="5" width="5.42578125" style="139" customWidth="1"/>
    <col min="6" max="11" width="9.85546875" style="139" customWidth="1"/>
    <col min="12" max="12" width="15.7109375" style="220" customWidth="1"/>
    <col min="13" max="258" width="10.140625" style="141"/>
    <col min="259" max="259" width="4.140625" style="141" customWidth="1"/>
    <col min="260" max="260" width="3" style="141" customWidth="1"/>
    <col min="261" max="261" width="54.140625" style="141" customWidth="1"/>
    <col min="262" max="262" width="7.7109375" style="141" customWidth="1"/>
    <col min="263" max="263" width="5.42578125" style="141" customWidth="1"/>
    <col min="264" max="264" width="9.85546875" style="141" customWidth="1"/>
    <col min="265" max="265" width="11.5703125" style="141" customWidth="1"/>
    <col min="266" max="267" width="9.85546875" style="141" customWidth="1"/>
    <col min="268" max="268" width="15.7109375" style="141" customWidth="1"/>
    <col min="269" max="514" width="10.140625" style="141"/>
    <col min="515" max="515" width="4.140625" style="141" customWidth="1"/>
    <col min="516" max="516" width="3" style="141" customWidth="1"/>
    <col min="517" max="517" width="54.140625" style="141" customWidth="1"/>
    <col min="518" max="518" width="7.7109375" style="141" customWidth="1"/>
    <col min="519" max="519" width="5.42578125" style="141" customWidth="1"/>
    <col min="520" max="520" width="9.85546875" style="141" customWidth="1"/>
    <col min="521" max="521" width="11.5703125" style="141" customWidth="1"/>
    <col min="522" max="523" width="9.85546875" style="141" customWidth="1"/>
    <col min="524" max="524" width="15.7109375" style="141" customWidth="1"/>
    <col min="525" max="770" width="10.140625" style="141"/>
    <col min="771" max="771" width="4.140625" style="141" customWidth="1"/>
    <col min="772" max="772" width="3" style="141" customWidth="1"/>
    <col min="773" max="773" width="54.140625" style="141" customWidth="1"/>
    <col min="774" max="774" width="7.7109375" style="141" customWidth="1"/>
    <col min="775" max="775" width="5.42578125" style="141" customWidth="1"/>
    <col min="776" max="776" width="9.85546875" style="141" customWidth="1"/>
    <col min="777" max="777" width="11.5703125" style="141" customWidth="1"/>
    <col min="778" max="779" width="9.85546875" style="141" customWidth="1"/>
    <col min="780" max="780" width="15.7109375" style="141" customWidth="1"/>
    <col min="781" max="1026" width="10.140625" style="141"/>
    <col min="1027" max="1027" width="4.140625" style="141" customWidth="1"/>
    <col min="1028" max="1028" width="3" style="141" customWidth="1"/>
    <col min="1029" max="1029" width="54.140625" style="141" customWidth="1"/>
    <col min="1030" max="1030" width="7.7109375" style="141" customWidth="1"/>
    <col min="1031" max="1031" width="5.42578125" style="141" customWidth="1"/>
    <col min="1032" max="1032" width="9.85546875" style="141" customWidth="1"/>
    <col min="1033" max="1033" width="11.5703125" style="141" customWidth="1"/>
    <col min="1034" max="1035" width="9.85546875" style="141" customWidth="1"/>
    <col min="1036" max="1036" width="15.7109375" style="141" customWidth="1"/>
    <col min="1037" max="1282" width="10.140625" style="141"/>
    <col min="1283" max="1283" width="4.140625" style="141" customWidth="1"/>
    <col min="1284" max="1284" width="3" style="141" customWidth="1"/>
    <col min="1285" max="1285" width="54.140625" style="141" customWidth="1"/>
    <col min="1286" max="1286" width="7.7109375" style="141" customWidth="1"/>
    <col min="1287" max="1287" width="5.42578125" style="141" customWidth="1"/>
    <col min="1288" max="1288" width="9.85546875" style="141" customWidth="1"/>
    <col min="1289" max="1289" width="11.5703125" style="141" customWidth="1"/>
    <col min="1290" max="1291" width="9.85546875" style="141" customWidth="1"/>
    <col min="1292" max="1292" width="15.7109375" style="141" customWidth="1"/>
    <col min="1293" max="1538" width="10.140625" style="141"/>
    <col min="1539" max="1539" width="4.140625" style="141" customWidth="1"/>
    <col min="1540" max="1540" width="3" style="141" customWidth="1"/>
    <col min="1541" max="1541" width="54.140625" style="141" customWidth="1"/>
    <col min="1542" max="1542" width="7.7109375" style="141" customWidth="1"/>
    <col min="1543" max="1543" width="5.42578125" style="141" customWidth="1"/>
    <col min="1544" max="1544" width="9.85546875" style="141" customWidth="1"/>
    <col min="1545" max="1545" width="11.5703125" style="141" customWidth="1"/>
    <col min="1546" max="1547" width="9.85546875" style="141" customWidth="1"/>
    <col min="1548" max="1548" width="15.7109375" style="141" customWidth="1"/>
    <col min="1549" max="1794" width="10.140625" style="141"/>
    <col min="1795" max="1795" width="4.140625" style="141" customWidth="1"/>
    <col min="1796" max="1796" width="3" style="141" customWidth="1"/>
    <col min="1797" max="1797" width="54.140625" style="141" customWidth="1"/>
    <col min="1798" max="1798" width="7.7109375" style="141" customWidth="1"/>
    <col min="1799" max="1799" width="5.42578125" style="141" customWidth="1"/>
    <col min="1800" max="1800" width="9.85546875" style="141" customWidth="1"/>
    <col min="1801" max="1801" width="11.5703125" style="141" customWidth="1"/>
    <col min="1802" max="1803" width="9.85546875" style="141" customWidth="1"/>
    <col min="1804" max="1804" width="15.7109375" style="141" customWidth="1"/>
    <col min="1805" max="2050" width="10.140625" style="141"/>
    <col min="2051" max="2051" width="4.140625" style="141" customWidth="1"/>
    <col min="2052" max="2052" width="3" style="141" customWidth="1"/>
    <col min="2053" max="2053" width="54.140625" style="141" customWidth="1"/>
    <col min="2054" max="2054" width="7.7109375" style="141" customWidth="1"/>
    <col min="2055" max="2055" width="5.42578125" style="141" customWidth="1"/>
    <col min="2056" max="2056" width="9.85546875" style="141" customWidth="1"/>
    <col min="2057" max="2057" width="11.5703125" style="141" customWidth="1"/>
    <col min="2058" max="2059" width="9.85546875" style="141" customWidth="1"/>
    <col min="2060" max="2060" width="15.7109375" style="141" customWidth="1"/>
    <col min="2061" max="2306" width="10.140625" style="141"/>
    <col min="2307" max="2307" width="4.140625" style="141" customWidth="1"/>
    <col min="2308" max="2308" width="3" style="141" customWidth="1"/>
    <col min="2309" max="2309" width="54.140625" style="141" customWidth="1"/>
    <col min="2310" max="2310" width="7.7109375" style="141" customWidth="1"/>
    <col min="2311" max="2311" width="5.42578125" style="141" customWidth="1"/>
    <col min="2312" max="2312" width="9.85546875" style="141" customWidth="1"/>
    <col min="2313" max="2313" width="11.5703125" style="141" customWidth="1"/>
    <col min="2314" max="2315" width="9.85546875" style="141" customWidth="1"/>
    <col min="2316" max="2316" width="15.7109375" style="141" customWidth="1"/>
    <col min="2317" max="2562" width="10.140625" style="141"/>
    <col min="2563" max="2563" width="4.140625" style="141" customWidth="1"/>
    <col min="2564" max="2564" width="3" style="141" customWidth="1"/>
    <col min="2565" max="2565" width="54.140625" style="141" customWidth="1"/>
    <col min="2566" max="2566" width="7.7109375" style="141" customWidth="1"/>
    <col min="2567" max="2567" width="5.42578125" style="141" customWidth="1"/>
    <col min="2568" max="2568" width="9.85546875" style="141" customWidth="1"/>
    <col min="2569" max="2569" width="11.5703125" style="141" customWidth="1"/>
    <col min="2570" max="2571" width="9.85546875" style="141" customWidth="1"/>
    <col min="2572" max="2572" width="15.7109375" style="141" customWidth="1"/>
    <col min="2573" max="2818" width="10.140625" style="141"/>
    <col min="2819" max="2819" width="4.140625" style="141" customWidth="1"/>
    <col min="2820" max="2820" width="3" style="141" customWidth="1"/>
    <col min="2821" max="2821" width="54.140625" style="141" customWidth="1"/>
    <col min="2822" max="2822" width="7.7109375" style="141" customWidth="1"/>
    <col min="2823" max="2823" width="5.42578125" style="141" customWidth="1"/>
    <col min="2824" max="2824" width="9.85546875" style="141" customWidth="1"/>
    <col min="2825" max="2825" width="11.5703125" style="141" customWidth="1"/>
    <col min="2826" max="2827" width="9.85546875" style="141" customWidth="1"/>
    <col min="2828" max="2828" width="15.7109375" style="141" customWidth="1"/>
    <col min="2829" max="3074" width="10.140625" style="141"/>
    <col min="3075" max="3075" width="4.140625" style="141" customWidth="1"/>
    <col min="3076" max="3076" width="3" style="141" customWidth="1"/>
    <col min="3077" max="3077" width="54.140625" style="141" customWidth="1"/>
    <col min="3078" max="3078" width="7.7109375" style="141" customWidth="1"/>
    <col min="3079" max="3079" width="5.42578125" style="141" customWidth="1"/>
    <col min="3080" max="3080" width="9.85546875" style="141" customWidth="1"/>
    <col min="3081" max="3081" width="11.5703125" style="141" customWidth="1"/>
    <col min="3082" max="3083" width="9.85546875" style="141" customWidth="1"/>
    <col min="3084" max="3084" width="15.7109375" style="141" customWidth="1"/>
    <col min="3085" max="3330" width="10.140625" style="141"/>
    <col min="3331" max="3331" width="4.140625" style="141" customWidth="1"/>
    <col min="3332" max="3332" width="3" style="141" customWidth="1"/>
    <col min="3333" max="3333" width="54.140625" style="141" customWidth="1"/>
    <col min="3334" max="3334" width="7.7109375" style="141" customWidth="1"/>
    <col min="3335" max="3335" width="5.42578125" style="141" customWidth="1"/>
    <col min="3336" max="3336" width="9.85546875" style="141" customWidth="1"/>
    <col min="3337" max="3337" width="11.5703125" style="141" customWidth="1"/>
    <col min="3338" max="3339" width="9.85546875" style="141" customWidth="1"/>
    <col min="3340" max="3340" width="15.7109375" style="141" customWidth="1"/>
    <col min="3341" max="3586" width="10.140625" style="141"/>
    <col min="3587" max="3587" width="4.140625" style="141" customWidth="1"/>
    <col min="3588" max="3588" width="3" style="141" customWidth="1"/>
    <col min="3589" max="3589" width="54.140625" style="141" customWidth="1"/>
    <col min="3590" max="3590" width="7.7109375" style="141" customWidth="1"/>
    <col min="3591" max="3591" width="5.42578125" style="141" customWidth="1"/>
    <col min="3592" max="3592" width="9.85546875" style="141" customWidth="1"/>
    <col min="3593" max="3593" width="11.5703125" style="141" customWidth="1"/>
    <col min="3594" max="3595" width="9.85546875" style="141" customWidth="1"/>
    <col min="3596" max="3596" width="15.7109375" style="141" customWidth="1"/>
    <col min="3597" max="3842" width="10.140625" style="141"/>
    <col min="3843" max="3843" width="4.140625" style="141" customWidth="1"/>
    <col min="3844" max="3844" width="3" style="141" customWidth="1"/>
    <col min="3845" max="3845" width="54.140625" style="141" customWidth="1"/>
    <col min="3846" max="3846" width="7.7109375" style="141" customWidth="1"/>
    <col min="3847" max="3847" width="5.42578125" style="141" customWidth="1"/>
    <col min="3848" max="3848" width="9.85546875" style="141" customWidth="1"/>
    <col min="3849" max="3849" width="11.5703125" style="141" customWidth="1"/>
    <col min="3850" max="3851" width="9.85546875" style="141" customWidth="1"/>
    <col min="3852" max="3852" width="15.7109375" style="141" customWidth="1"/>
    <col min="3853" max="4098" width="10.140625" style="141"/>
    <col min="4099" max="4099" width="4.140625" style="141" customWidth="1"/>
    <col min="4100" max="4100" width="3" style="141" customWidth="1"/>
    <col min="4101" max="4101" width="54.140625" style="141" customWidth="1"/>
    <col min="4102" max="4102" width="7.7109375" style="141" customWidth="1"/>
    <col min="4103" max="4103" width="5.42578125" style="141" customWidth="1"/>
    <col min="4104" max="4104" width="9.85546875" style="141" customWidth="1"/>
    <col min="4105" max="4105" width="11.5703125" style="141" customWidth="1"/>
    <col min="4106" max="4107" width="9.85546875" style="141" customWidth="1"/>
    <col min="4108" max="4108" width="15.7109375" style="141" customWidth="1"/>
    <col min="4109" max="4354" width="10.140625" style="141"/>
    <col min="4355" max="4355" width="4.140625" style="141" customWidth="1"/>
    <col min="4356" max="4356" width="3" style="141" customWidth="1"/>
    <col min="4357" max="4357" width="54.140625" style="141" customWidth="1"/>
    <col min="4358" max="4358" width="7.7109375" style="141" customWidth="1"/>
    <col min="4359" max="4359" width="5.42578125" style="141" customWidth="1"/>
    <col min="4360" max="4360" width="9.85546875" style="141" customWidth="1"/>
    <col min="4361" max="4361" width="11.5703125" style="141" customWidth="1"/>
    <col min="4362" max="4363" width="9.85546875" style="141" customWidth="1"/>
    <col min="4364" max="4364" width="15.7109375" style="141" customWidth="1"/>
    <col min="4365" max="4610" width="10.140625" style="141"/>
    <col min="4611" max="4611" width="4.140625" style="141" customWidth="1"/>
    <col min="4612" max="4612" width="3" style="141" customWidth="1"/>
    <col min="4613" max="4613" width="54.140625" style="141" customWidth="1"/>
    <col min="4614" max="4614" width="7.7109375" style="141" customWidth="1"/>
    <col min="4615" max="4615" width="5.42578125" style="141" customWidth="1"/>
    <col min="4616" max="4616" width="9.85546875" style="141" customWidth="1"/>
    <col min="4617" max="4617" width="11.5703125" style="141" customWidth="1"/>
    <col min="4618" max="4619" width="9.85546875" style="141" customWidth="1"/>
    <col min="4620" max="4620" width="15.7109375" style="141" customWidth="1"/>
    <col min="4621" max="4866" width="10.140625" style="141"/>
    <col min="4867" max="4867" width="4.140625" style="141" customWidth="1"/>
    <col min="4868" max="4868" width="3" style="141" customWidth="1"/>
    <col min="4869" max="4869" width="54.140625" style="141" customWidth="1"/>
    <col min="4870" max="4870" width="7.7109375" style="141" customWidth="1"/>
    <col min="4871" max="4871" width="5.42578125" style="141" customWidth="1"/>
    <col min="4872" max="4872" width="9.85546875" style="141" customWidth="1"/>
    <col min="4873" max="4873" width="11.5703125" style="141" customWidth="1"/>
    <col min="4874" max="4875" width="9.85546875" style="141" customWidth="1"/>
    <col min="4876" max="4876" width="15.7109375" style="141" customWidth="1"/>
    <col min="4877" max="5122" width="10.140625" style="141"/>
    <col min="5123" max="5123" width="4.140625" style="141" customWidth="1"/>
    <col min="5124" max="5124" width="3" style="141" customWidth="1"/>
    <col min="5125" max="5125" width="54.140625" style="141" customWidth="1"/>
    <col min="5126" max="5126" width="7.7109375" style="141" customWidth="1"/>
    <col min="5127" max="5127" width="5.42578125" style="141" customWidth="1"/>
    <col min="5128" max="5128" width="9.85546875" style="141" customWidth="1"/>
    <col min="5129" max="5129" width="11.5703125" style="141" customWidth="1"/>
    <col min="5130" max="5131" width="9.85546875" style="141" customWidth="1"/>
    <col min="5132" max="5132" width="15.7109375" style="141" customWidth="1"/>
    <col min="5133" max="5378" width="10.140625" style="141"/>
    <col min="5379" max="5379" width="4.140625" style="141" customWidth="1"/>
    <col min="5380" max="5380" width="3" style="141" customWidth="1"/>
    <col min="5381" max="5381" width="54.140625" style="141" customWidth="1"/>
    <col min="5382" max="5382" width="7.7109375" style="141" customWidth="1"/>
    <col min="5383" max="5383" width="5.42578125" style="141" customWidth="1"/>
    <col min="5384" max="5384" width="9.85546875" style="141" customWidth="1"/>
    <col min="5385" max="5385" width="11.5703125" style="141" customWidth="1"/>
    <col min="5386" max="5387" width="9.85546875" style="141" customWidth="1"/>
    <col min="5388" max="5388" width="15.7109375" style="141" customWidth="1"/>
    <col min="5389" max="5634" width="10.140625" style="141"/>
    <col min="5635" max="5635" width="4.140625" style="141" customWidth="1"/>
    <col min="5636" max="5636" width="3" style="141" customWidth="1"/>
    <col min="5637" max="5637" width="54.140625" style="141" customWidth="1"/>
    <col min="5638" max="5638" width="7.7109375" style="141" customWidth="1"/>
    <col min="5639" max="5639" width="5.42578125" style="141" customWidth="1"/>
    <col min="5640" max="5640" width="9.85546875" style="141" customWidth="1"/>
    <col min="5641" max="5641" width="11.5703125" style="141" customWidth="1"/>
    <col min="5642" max="5643" width="9.85546875" style="141" customWidth="1"/>
    <col min="5644" max="5644" width="15.7109375" style="141" customWidth="1"/>
    <col min="5645" max="5890" width="10.140625" style="141"/>
    <col min="5891" max="5891" width="4.140625" style="141" customWidth="1"/>
    <col min="5892" max="5892" width="3" style="141" customWidth="1"/>
    <col min="5893" max="5893" width="54.140625" style="141" customWidth="1"/>
    <col min="5894" max="5894" width="7.7109375" style="141" customWidth="1"/>
    <col min="5895" max="5895" width="5.42578125" style="141" customWidth="1"/>
    <col min="5896" max="5896" width="9.85546875" style="141" customWidth="1"/>
    <col min="5897" max="5897" width="11.5703125" style="141" customWidth="1"/>
    <col min="5898" max="5899" width="9.85546875" style="141" customWidth="1"/>
    <col min="5900" max="5900" width="15.7109375" style="141" customWidth="1"/>
    <col min="5901" max="6146" width="10.140625" style="141"/>
    <col min="6147" max="6147" width="4.140625" style="141" customWidth="1"/>
    <col min="6148" max="6148" width="3" style="141" customWidth="1"/>
    <col min="6149" max="6149" width="54.140625" style="141" customWidth="1"/>
    <col min="6150" max="6150" width="7.7109375" style="141" customWidth="1"/>
    <col min="6151" max="6151" width="5.42578125" style="141" customWidth="1"/>
    <col min="6152" max="6152" width="9.85546875" style="141" customWidth="1"/>
    <col min="6153" max="6153" width="11.5703125" style="141" customWidth="1"/>
    <col min="6154" max="6155" width="9.85546875" style="141" customWidth="1"/>
    <col min="6156" max="6156" width="15.7109375" style="141" customWidth="1"/>
    <col min="6157" max="6402" width="10.140625" style="141"/>
    <col min="6403" max="6403" width="4.140625" style="141" customWidth="1"/>
    <col min="6404" max="6404" width="3" style="141" customWidth="1"/>
    <col min="6405" max="6405" width="54.140625" style="141" customWidth="1"/>
    <col min="6406" max="6406" width="7.7109375" style="141" customWidth="1"/>
    <col min="6407" max="6407" width="5.42578125" style="141" customWidth="1"/>
    <col min="6408" max="6408" width="9.85546875" style="141" customWidth="1"/>
    <col min="6409" max="6409" width="11.5703125" style="141" customWidth="1"/>
    <col min="6410" max="6411" width="9.85546875" style="141" customWidth="1"/>
    <col min="6412" max="6412" width="15.7109375" style="141" customWidth="1"/>
    <col min="6413" max="6658" width="10.140625" style="141"/>
    <col min="6659" max="6659" width="4.140625" style="141" customWidth="1"/>
    <col min="6660" max="6660" width="3" style="141" customWidth="1"/>
    <col min="6661" max="6661" width="54.140625" style="141" customWidth="1"/>
    <col min="6662" max="6662" width="7.7109375" style="141" customWidth="1"/>
    <col min="6663" max="6663" width="5.42578125" style="141" customWidth="1"/>
    <col min="6664" max="6664" width="9.85546875" style="141" customWidth="1"/>
    <col min="6665" max="6665" width="11.5703125" style="141" customWidth="1"/>
    <col min="6666" max="6667" width="9.85546875" style="141" customWidth="1"/>
    <col min="6668" max="6668" width="15.7109375" style="141" customWidth="1"/>
    <col min="6669" max="6914" width="10.140625" style="141"/>
    <col min="6915" max="6915" width="4.140625" style="141" customWidth="1"/>
    <col min="6916" max="6916" width="3" style="141" customWidth="1"/>
    <col min="6917" max="6917" width="54.140625" style="141" customWidth="1"/>
    <col min="6918" max="6918" width="7.7109375" style="141" customWidth="1"/>
    <col min="6919" max="6919" width="5.42578125" style="141" customWidth="1"/>
    <col min="6920" max="6920" width="9.85546875" style="141" customWidth="1"/>
    <col min="6921" max="6921" width="11.5703125" style="141" customWidth="1"/>
    <col min="6922" max="6923" width="9.85546875" style="141" customWidth="1"/>
    <col min="6924" max="6924" width="15.7109375" style="141" customWidth="1"/>
    <col min="6925" max="7170" width="10.140625" style="141"/>
    <col min="7171" max="7171" width="4.140625" style="141" customWidth="1"/>
    <col min="7172" max="7172" width="3" style="141" customWidth="1"/>
    <col min="7173" max="7173" width="54.140625" style="141" customWidth="1"/>
    <col min="7174" max="7174" width="7.7109375" style="141" customWidth="1"/>
    <col min="7175" max="7175" width="5.42578125" style="141" customWidth="1"/>
    <col min="7176" max="7176" width="9.85546875" style="141" customWidth="1"/>
    <col min="7177" max="7177" width="11.5703125" style="141" customWidth="1"/>
    <col min="7178" max="7179" width="9.85546875" style="141" customWidth="1"/>
    <col min="7180" max="7180" width="15.7109375" style="141" customWidth="1"/>
    <col min="7181" max="7426" width="10.140625" style="141"/>
    <col min="7427" max="7427" width="4.140625" style="141" customWidth="1"/>
    <col min="7428" max="7428" width="3" style="141" customWidth="1"/>
    <col min="7429" max="7429" width="54.140625" style="141" customWidth="1"/>
    <col min="7430" max="7430" width="7.7109375" style="141" customWidth="1"/>
    <col min="7431" max="7431" width="5.42578125" style="141" customWidth="1"/>
    <col min="7432" max="7432" width="9.85546875" style="141" customWidth="1"/>
    <col min="7433" max="7433" width="11.5703125" style="141" customWidth="1"/>
    <col min="7434" max="7435" width="9.85546875" style="141" customWidth="1"/>
    <col min="7436" max="7436" width="15.7109375" style="141" customWidth="1"/>
    <col min="7437" max="7682" width="10.140625" style="141"/>
    <col min="7683" max="7683" width="4.140625" style="141" customWidth="1"/>
    <col min="7684" max="7684" width="3" style="141" customWidth="1"/>
    <col min="7685" max="7685" width="54.140625" style="141" customWidth="1"/>
    <col min="7686" max="7686" width="7.7109375" style="141" customWidth="1"/>
    <col min="7687" max="7687" width="5.42578125" style="141" customWidth="1"/>
    <col min="7688" max="7688" width="9.85546875" style="141" customWidth="1"/>
    <col min="7689" max="7689" width="11.5703125" style="141" customWidth="1"/>
    <col min="7690" max="7691" width="9.85546875" style="141" customWidth="1"/>
    <col min="7692" max="7692" width="15.7109375" style="141" customWidth="1"/>
    <col min="7693" max="7938" width="10.140625" style="141"/>
    <col min="7939" max="7939" width="4.140625" style="141" customWidth="1"/>
    <col min="7940" max="7940" width="3" style="141" customWidth="1"/>
    <col min="7941" max="7941" width="54.140625" style="141" customWidth="1"/>
    <col min="7942" max="7942" width="7.7109375" style="141" customWidth="1"/>
    <col min="7943" max="7943" width="5.42578125" style="141" customWidth="1"/>
    <col min="7944" max="7944" width="9.85546875" style="141" customWidth="1"/>
    <col min="7945" max="7945" width="11.5703125" style="141" customWidth="1"/>
    <col min="7946" max="7947" width="9.85546875" style="141" customWidth="1"/>
    <col min="7948" max="7948" width="15.7109375" style="141" customWidth="1"/>
    <col min="7949" max="8194" width="10.140625" style="141"/>
    <col min="8195" max="8195" width="4.140625" style="141" customWidth="1"/>
    <col min="8196" max="8196" width="3" style="141" customWidth="1"/>
    <col min="8197" max="8197" width="54.140625" style="141" customWidth="1"/>
    <col min="8198" max="8198" width="7.7109375" style="141" customWidth="1"/>
    <col min="8199" max="8199" width="5.42578125" style="141" customWidth="1"/>
    <col min="8200" max="8200" width="9.85546875" style="141" customWidth="1"/>
    <col min="8201" max="8201" width="11.5703125" style="141" customWidth="1"/>
    <col min="8202" max="8203" width="9.85546875" style="141" customWidth="1"/>
    <col min="8204" max="8204" width="15.7109375" style="141" customWidth="1"/>
    <col min="8205" max="8450" width="10.140625" style="141"/>
    <col min="8451" max="8451" width="4.140625" style="141" customWidth="1"/>
    <col min="8452" max="8452" width="3" style="141" customWidth="1"/>
    <col min="8453" max="8453" width="54.140625" style="141" customWidth="1"/>
    <col min="8454" max="8454" width="7.7109375" style="141" customWidth="1"/>
    <col min="8455" max="8455" width="5.42578125" style="141" customWidth="1"/>
    <col min="8456" max="8456" width="9.85546875" style="141" customWidth="1"/>
    <col min="8457" max="8457" width="11.5703125" style="141" customWidth="1"/>
    <col min="8458" max="8459" width="9.85546875" style="141" customWidth="1"/>
    <col min="8460" max="8460" width="15.7109375" style="141" customWidth="1"/>
    <col min="8461" max="8706" width="10.140625" style="141"/>
    <col min="8707" max="8707" width="4.140625" style="141" customWidth="1"/>
    <col min="8708" max="8708" width="3" style="141" customWidth="1"/>
    <col min="8709" max="8709" width="54.140625" style="141" customWidth="1"/>
    <col min="8710" max="8710" width="7.7109375" style="141" customWidth="1"/>
    <col min="8711" max="8711" width="5.42578125" style="141" customWidth="1"/>
    <col min="8712" max="8712" width="9.85546875" style="141" customWidth="1"/>
    <col min="8713" max="8713" width="11.5703125" style="141" customWidth="1"/>
    <col min="8714" max="8715" width="9.85546875" style="141" customWidth="1"/>
    <col min="8716" max="8716" width="15.7109375" style="141" customWidth="1"/>
    <col min="8717" max="8962" width="10.140625" style="141"/>
    <col min="8963" max="8963" width="4.140625" style="141" customWidth="1"/>
    <col min="8964" max="8964" width="3" style="141" customWidth="1"/>
    <col min="8965" max="8965" width="54.140625" style="141" customWidth="1"/>
    <col min="8966" max="8966" width="7.7109375" style="141" customWidth="1"/>
    <col min="8967" max="8967" width="5.42578125" style="141" customWidth="1"/>
    <col min="8968" max="8968" width="9.85546875" style="141" customWidth="1"/>
    <col min="8969" max="8969" width="11.5703125" style="141" customWidth="1"/>
    <col min="8970" max="8971" width="9.85546875" style="141" customWidth="1"/>
    <col min="8972" max="8972" width="15.7109375" style="141" customWidth="1"/>
    <col min="8973" max="9218" width="10.140625" style="141"/>
    <col min="9219" max="9219" width="4.140625" style="141" customWidth="1"/>
    <col min="9220" max="9220" width="3" style="141" customWidth="1"/>
    <col min="9221" max="9221" width="54.140625" style="141" customWidth="1"/>
    <col min="9222" max="9222" width="7.7109375" style="141" customWidth="1"/>
    <col min="9223" max="9223" width="5.42578125" style="141" customWidth="1"/>
    <col min="9224" max="9224" width="9.85546875" style="141" customWidth="1"/>
    <col min="9225" max="9225" width="11.5703125" style="141" customWidth="1"/>
    <col min="9226" max="9227" width="9.85546875" style="141" customWidth="1"/>
    <col min="9228" max="9228" width="15.7109375" style="141" customWidth="1"/>
    <col min="9229" max="9474" width="10.140625" style="141"/>
    <col min="9475" max="9475" width="4.140625" style="141" customWidth="1"/>
    <col min="9476" max="9476" width="3" style="141" customWidth="1"/>
    <col min="9477" max="9477" width="54.140625" style="141" customWidth="1"/>
    <col min="9478" max="9478" width="7.7109375" style="141" customWidth="1"/>
    <col min="9479" max="9479" width="5.42578125" style="141" customWidth="1"/>
    <col min="9480" max="9480" width="9.85546875" style="141" customWidth="1"/>
    <col min="9481" max="9481" width="11.5703125" style="141" customWidth="1"/>
    <col min="9482" max="9483" width="9.85546875" style="141" customWidth="1"/>
    <col min="9484" max="9484" width="15.7109375" style="141" customWidth="1"/>
    <col min="9485" max="9730" width="10.140625" style="141"/>
    <col min="9731" max="9731" width="4.140625" style="141" customWidth="1"/>
    <col min="9732" max="9732" width="3" style="141" customWidth="1"/>
    <col min="9733" max="9733" width="54.140625" style="141" customWidth="1"/>
    <col min="9734" max="9734" width="7.7109375" style="141" customWidth="1"/>
    <col min="9735" max="9735" width="5.42578125" style="141" customWidth="1"/>
    <col min="9736" max="9736" width="9.85546875" style="141" customWidth="1"/>
    <col min="9737" max="9737" width="11.5703125" style="141" customWidth="1"/>
    <col min="9738" max="9739" width="9.85546875" style="141" customWidth="1"/>
    <col min="9740" max="9740" width="15.7109375" style="141" customWidth="1"/>
    <col min="9741" max="9986" width="10.140625" style="141"/>
    <col min="9987" max="9987" width="4.140625" style="141" customWidth="1"/>
    <col min="9988" max="9988" width="3" style="141" customWidth="1"/>
    <col min="9989" max="9989" width="54.140625" style="141" customWidth="1"/>
    <col min="9990" max="9990" width="7.7109375" style="141" customWidth="1"/>
    <col min="9991" max="9991" width="5.42578125" style="141" customWidth="1"/>
    <col min="9992" max="9992" width="9.85546875" style="141" customWidth="1"/>
    <col min="9993" max="9993" width="11.5703125" style="141" customWidth="1"/>
    <col min="9994" max="9995" width="9.85546875" style="141" customWidth="1"/>
    <col min="9996" max="9996" width="15.7109375" style="141" customWidth="1"/>
    <col min="9997" max="10242" width="10.140625" style="141"/>
    <col min="10243" max="10243" width="4.140625" style="141" customWidth="1"/>
    <col min="10244" max="10244" width="3" style="141" customWidth="1"/>
    <col min="10245" max="10245" width="54.140625" style="141" customWidth="1"/>
    <col min="10246" max="10246" width="7.7109375" style="141" customWidth="1"/>
    <col min="10247" max="10247" width="5.42578125" style="141" customWidth="1"/>
    <col min="10248" max="10248" width="9.85546875" style="141" customWidth="1"/>
    <col min="10249" max="10249" width="11.5703125" style="141" customWidth="1"/>
    <col min="10250" max="10251" width="9.85546875" style="141" customWidth="1"/>
    <col min="10252" max="10252" width="15.7109375" style="141" customWidth="1"/>
    <col min="10253" max="10498" width="10.140625" style="141"/>
    <col min="10499" max="10499" width="4.140625" style="141" customWidth="1"/>
    <col min="10500" max="10500" width="3" style="141" customWidth="1"/>
    <col min="10501" max="10501" width="54.140625" style="141" customWidth="1"/>
    <col min="10502" max="10502" width="7.7109375" style="141" customWidth="1"/>
    <col min="10503" max="10503" width="5.42578125" style="141" customWidth="1"/>
    <col min="10504" max="10504" width="9.85546875" style="141" customWidth="1"/>
    <col min="10505" max="10505" width="11.5703125" style="141" customWidth="1"/>
    <col min="10506" max="10507" width="9.85546875" style="141" customWidth="1"/>
    <col min="10508" max="10508" width="15.7109375" style="141" customWidth="1"/>
    <col min="10509" max="10754" width="10.140625" style="141"/>
    <col min="10755" max="10755" width="4.140625" style="141" customWidth="1"/>
    <col min="10756" max="10756" width="3" style="141" customWidth="1"/>
    <col min="10757" max="10757" width="54.140625" style="141" customWidth="1"/>
    <col min="10758" max="10758" width="7.7109375" style="141" customWidth="1"/>
    <col min="10759" max="10759" width="5.42578125" style="141" customWidth="1"/>
    <col min="10760" max="10760" width="9.85546875" style="141" customWidth="1"/>
    <col min="10761" max="10761" width="11.5703125" style="141" customWidth="1"/>
    <col min="10762" max="10763" width="9.85546875" style="141" customWidth="1"/>
    <col min="10764" max="10764" width="15.7109375" style="141" customWidth="1"/>
    <col min="10765" max="11010" width="10.140625" style="141"/>
    <col min="11011" max="11011" width="4.140625" style="141" customWidth="1"/>
    <col min="11012" max="11012" width="3" style="141" customWidth="1"/>
    <col min="11013" max="11013" width="54.140625" style="141" customWidth="1"/>
    <col min="11014" max="11014" width="7.7109375" style="141" customWidth="1"/>
    <col min="11015" max="11015" width="5.42578125" style="141" customWidth="1"/>
    <col min="11016" max="11016" width="9.85546875" style="141" customWidth="1"/>
    <col min="11017" max="11017" width="11.5703125" style="141" customWidth="1"/>
    <col min="11018" max="11019" width="9.85546875" style="141" customWidth="1"/>
    <col min="11020" max="11020" width="15.7109375" style="141" customWidth="1"/>
    <col min="11021" max="11266" width="10.140625" style="141"/>
    <col min="11267" max="11267" width="4.140625" style="141" customWidth="1"/>
    <col min="11268" max="11268" width="3" style="141" customWidth="1"/>
    <col min="11269" max="11269" width="54.140625" style="141" customWidth="1"/>
    <col min="11270" max="11270" width="7.7109375" style="141" customWidth="1"/>
    <col min="11271" max="11271" width="5.42578125" style="141" customWidth="1"/>
    <col min="11272" max="11272" width="9.85546875" style="141" customWidth="1"/>
    <col min="11273" max="11273" width="11.5703125" style="141" customWidth="1"/>
    <col min="11274" max="11275" width="9.85546875" style="141" customWidth="1"/>
    <col min="11276" max="11276" width="15.7109375" style="141" customWidth="1"/>
    <col min="11277" max="11522" width="10.140625" style="141"/>
    <col min="11523" max="11523" width="4.140625" style="141" customWidth="1"/>
    <col min="11524" max="11524" width="3" style="141" customWidth="1"/>
    <col min="11525" max="11525" width="54.140625" style="141" customWidth="1"/>
    <col min="11526" max="11526" width="7.7109375" style="141" customWidth="1"/>
    <col min="11527" max="11527" width="5.42578125" style="141" customWidth="1"/>
    <col min="11528" max="11528" width="9.85546875" style="141" customWidth="1"/>
    <col min="11529" max="11529" width="11.5703125" style="141" customWidth="1"/>
    <col min="11530" max="11531" width="9.85546875" style="141" customWidth="1"/>
    <col min="11532" max="11532" width="15.7109375" style="141" customWidth="1"/>
    <col min="11533" max="11778" width="10.140625" style="141"/>
    <col min="11779" max="11779" width="4.140625" style="141" customWidth="1"/>
    <col min="11780" max="11780" width="3" style="141" customWidth="1"/>
    <col min="11781" max="11781" width="54.140625" style="141" customWidth="1"/>
    <col min="11782" max="11782" width="7.7109375" style="141" customWidth="1"/>
    <col min="11783" max="11783" width="5.42578125" style="141" customWidth="1"/>
    <col min="11784" max="11784" width="9.85546875" style="141" customWidth="1"/>
    <col min="11785" max="11785" width="11.5703125" style="141" customWidth="1"/>
    <col min="11786" max="11787" width="9.85546875" style="141" customWidth="1"/>
    <col min="11788" max="11788" width="15.7109375" style="141" customWidth="1"/>
    <col min="11789" max="12034" width="10.140625" style="141"/>
    <col min="12035" max="12035" width="4.140625" style="141" customWidth="1"/>
    <col min="12036" max="12036" width="3" style="141" customWidth="1"/>
    <col min="12037" max="12037" width="54.140625" style="141" customWidth="1"/>
    <col min="12038" max="12038" width="7.7109375" style="141" customWidth="1"/>
    <col min="12039" max="12039" width="5.42578125" style="141" customWidth="1"/>
    <col min="12040" max="12040" width="9.85546875" style="141" customWidth="1"/>
    <col min="12041" max="12041" width="11.5703125" style="141" customWidth="1"/>
    <col min="12042" max="12043" width="9.85546875" style="141" customWidth="1"/>
    <col min="12044" max="12044" width="15.7109375" style="141" customWidth="1"/>
    <col min="12045" max="12290" width="10.140625" style="141"/>
    <col min="12291" max="12291" width="4.140625" style="141" customWidth="1"/>
    <col min="12292" max="12292" width="3" style="141" customWidth="1"/>
    <col min="12293" max="12293" width="54.140625" style="141" customWidth="1"/>
    <col min="12294" max="12294" width="7.7109375" style="141" customWidth="1"/>
    <col min="12295" max="12295" width="5.42578125" style="141" customWidth="1"/>
    <col min="12296" max="12296" width="9.85546875" style="141" customWidth="1"/>
    <col min="12297" max="12297" width="11.5703125" style="141" customWidth="1"/>
    <col min="12298" max="12299" width="9.85546875" style="141" customWidth="1"/>
    <col min="12300" max="12300" width="15.7109375" style="141" customWidth="1"/>
    <col min="12301" max="12546" width="10.140625" style="141"/>
    <col min="12547" max="12547" width="4.140625" style="141" customWidth="1"/>
    <col min="12548" max="12548" width="3" style="141" customWidth="1"/>
    <col min="12549" max="12549" width="54.140625" style="141" customWidth="1"/>
    <col min="12550" max="12550" width="7.7109375" style="141" customWidth="1"/>
    <col min="12551" max="12551" width="5.42578125" style="141" customWidth="1"/>
    <col min="12552" max="12552" width="9.85546875" style="141" customWidth="1"/>
    <col min="12553" max="12553" width="11.5703125" style="141" customWidth="1"/>
    <col min="12554" max="12555" width="9.85546875" style="141" customWidth="1"/>
    <col min="12556" max="12556" width="15.7109375" style="141" customWidth="1"/>
    <col min="12557" max="12802" width="10.140625" style="141"/>
    <col min="12803" max="12803" width="4.140625" style="141" customWidth="1"/>
    <col min="12804" max="12804" width="3" style="141" customWidth="1"/>
    <col min="12805" max="12805" width="54.140625" style="141" customWidth="1"/>
    <col min="12806" max="12806" width="7.7109375" style="141" customWidth="1"/>
    <col min="12807" max="12807" width="5.42578125" style="141" customWidth="1"/>
    <col min="12808" max="12808" width="9.85546875" style="141" customWidth="1"/>
    <col min="12809" max="12809" width="11.5703125" style="141" customWidth="1"/>
    <col min="12810" max="12811" width="9.85546875" style="141" customWidth="1"/>
    <col min="12812" max="12812" width="15.7109375" style="141" customWidth="1"/>
    <col min="12813" max="13058" width="10.140625" style="141"/>
    <col min="13059" max="13059" width="4.140625" style="141" customWidth="1"/>
    <col min="13060" max="13060" width="3" style="141" customWidth="1"/>
    <col min="13061" max="13061" width="54.140625" style="141" customWidth="1"/>
    <col min="13062" max="13062" width="7.7109375" style="141" customWidth="1"/>
    <col min="13063" max="13063" width="5.42578125" style="141" customWidth="1"/>
    <col min="13064" max="13064" width="9.85546875" style="141" customWidth="1"/>
    <col min="13065" max="13065" width="11.5703125" style="141" customWidth="1"/>
    <col min="13066" max="13067" width="9.85546875" style="141" customWidth="1"/>
    <col min="13068" max="13068" width="15.7109375" style="141" customWidth="1"/>
    <col min="13069" max="13314" width="10.140625" style="141"/>
    <col min="13315" max="13315" width="4.140625" style="141" customWidth="1"/>
    <col min="13316" max="13316" width="3" style="141" customWidth="1"/>
    <col min="13317" max="13317" width="54.140625" style="141" customWidth="1"/>
    <col min="13318" max="13318" width="7.7109375" style="141" customWidth="1"/>
    <col min="13319" max="13319" width="5.42578125" style="141" customWidth="1"/>
    <col min="13320" max="13320" width="9.85546875" style="141" customWidth="1"/>
    <col min="13321" max="13321" width="11.5703125" style="141" customWidth="1"/>
    <col min="13322" max="13323" width="9.85546875" style="141" customWidth="1"/>
    <col min="13324" max="13324" width="15.7109375" style="141" customWidth="1"/>
    <col min="13325" max="13570" width="10.140625" style="141"/>
    <col min="13571" max="13571" width="4.140625" style="141" customWidth="1"/>
    <col min="13572" max="13572" width="3" style="141" customWidth="1"/>
    <col min="13573" max="13573" width="54.140625" style="141" customWidth="1"/>
    <col min="13574" max="13574" width="7.7109375" style="141" customWidth="1"/>
    <col min="13575" max="13575" width="5.42578125" style="141" customWidth="1"/>
    <col min="13576" max="13576" width="9.85546875" style="141" customWidth="1"/>
    <col min="13577" max="13577" width="11.5703125" style="141" customWidth="1"/>
    <col min="13578" max="13579" width="9.85546875" style="141" customWidth="1"/>
    <col min="13580" max="13580" width="15.7109375" style="141" customWidth="1"/>
    <col min="13581" max="13826" width="10.140625" style="141"/>
    <col min="13827" max="13827" width="4.140625" style="141" customWidth="1"/>
    <col min="13828" max="13828" width="3" style="141" customWidth="1"/>
    <col min="13829" max="13829" width="54.140625" style="141" customWidth="1"/>
    <col min="13830" max="13830" width="7.7109375" style="141" customWidth="1"/>
    <col min="13831" max="13831" width="5.42578125" style="141" customWidth="1"/>
    <col min="13832" max="13832" width="9.85546875" style="141" customWidth="1"/>
    <col min="13833" max="13833" width="11.5703125" style="141" customWidth="1"/>
    <col min="13834" max="13835" width="9.85546875" style="141" customWidth="1"/>
    <col min="13836" max="13836" width="15.7109375" style="141" customWidth="1"/>
    <col min="13837" max="14082" width="10.140625" style="141"/>
    <col min="14083" max="14083" width="4.140625" style="141" customWidth="1"/>
    <col min="14084" max="14084" width="3" style="141" customWidth="1"/>
    <col min="14085" max="14085" width="54.140625" style="141" customWidth="1"/>
    <col min="14086" max="14086" width="7.7109375" style="141" customWidth="1"/>
    <col min="14087" max="14087" width="5.42578125" style="141" customWidth="1"/>
    <col min="14088" max="14088" width="9.85546875" style="141" customWidth="1"/>
    <col min="14089" max="14089" width="11.5703125" style="141" customWidth="1"/>
    <col min="14090" max="14091" width="9.85546875" style="141" customWidth="1"/>
    <col min="14092" max="14092" width="15.7109375" style="141" customWidth="1"/>
    <col min="14093" max="14338" width="10.140625" style="141"/>
    <col min="14339" max="14339" width="4.140625" style="141" customWidth="1"/>
    <col min="14340" max="14340" width="3" style="141" customWidth="1"/>
    <col min="14341" max="14341" width="54.140625" style="141" customWidth="1"/>
    <col min="14342" max="14342" width="7.7109375" style="141" customWidth="1"/>
    <col min="14343" max="14343" width="5.42578125" style="141" customWidth="1"/>
    <col min="14344" max="14344" width="9.85546875" style="141" customWidth="1"/>
    <col min="14345" max="14345" width="11.5703125" style="141" customWidth="1"/>
    <col min="14346" max="14347" width="9.85546875" style="141" customWidth="1"/>
    <col min="14348" max="14348" width="15.7109375" style="141" customWidth="1"/>
    <col min="14349" max="14594" width="10.140625" style="141"/>
    <col min="14595" max="14595" width="4.140625" style="141" customWidth="1"/>
    <col min="14596" max="14596" width="3" style="141" customWidth="1"/>
    <col min="14597" max="14597" width="54.140625" style="141" customWidth="1"/>
    <col min="14598" max="14598" width="7.7109375" style="141" customWidth="1"/>
    <col min="14599" max="14599" width="5.42578125" style="141" customWidth="1"/>
    <col min="14600" max="14600" width="9.85546875" style="141" customWidth="1"/>
    <col min="14601" max="14601" width="11.5703125" style="141" customWidth="1"/>
    <col min="14602" max="14603" width="9.85546875" style="141" customWidth="1"/>
    <col min="14604" max="14604" width="15.7109375" style="141" customWidth="1"/>
    <col min="14605" max="14850" width="10.140625" style="141"/>
    <col min="14851" max="14851" width="4.140625" style="141" customWidth="1"/>
    <col min="14852" max="14852" width="3" style="141" customWidth="1"/>
    <col min="14853" max="14853" width="54.140625" style="141" customWidth="1"/>
    <col min="14854" max="14854" width="7.7109375" style="141" customWidth="1"/>
    <col min="14855" max="14855" width="5.42578125" style="141" customWidth="1"/>
    <col min="14856" max="14856" width="9.85546875" style="141" customWidth="1"/>
    <col min="14857" max="14857" width="11.5703125" style="141" customWidth="1"/>
    <col min="14858" max="14859" width="9.85546875" style="141" customWidth="1"/>
    <col min="14860" max="14860" width="15.7109375" style="141" customWidth="1"/>
    <col min="14861" max="15106" width="10.140625" style="141"/>
    <col min="15107" max="15107" width="4.140625" style="141" customWidth="1"/>
    <col min="15108" max="15108" width="3" style="141" customWidth="1"/>
    <col min="15109" max="15109" width="54.140625" style="141" customWidth="1"/>
    <col min="15110" max="15110" width="7.7109375" style="141" customWidth="1"/>
    <col min="15111" max="15111" width="5.42578125" style="141" customWidth="1"/>
    <col min="15112" max="15112" width="9.85546875" style="141" customWidth="1"/>
    <col min="15113" max="15113" width="11.5703125" style="141" customWidth="1"/>
    <col min="15114" max="15115" width="9.85546875" style="141" customWidth="1"/>
    <col min="15116" max="15116" width="15.7109375" style="141" customWidth="1"/>
    <col min="15117" max="15362" width="10.140625" style="141"/>
    <col min="15363" max="15363" width="4.140625" style="141" customWidth="1"/>
    <col min="15364" max="15364" width="3" style="141" customWidth="1"/>
    <col min="15365" max="15365" width="54.140625" style="141" customWidth="1"/>
    <col min="15366" max="15366" width="7.7109375" style="141" customWidth="1"/>
    <col min="15367" max="15367" width="5.42578125" style="141" customWidth="1"/>
    <col min="15368" max="15368" width="9.85546875" style="141" customWidth="1"/>
    <col min="15369" max="15369" width="11.5703125" style="141" customWidth="1"/>
    <col min="15370" max="15371" width="9.85546875" style="141" customWidth="1"/>
    <col min="15372" max="15372" width="15.7109375" style="141" customWidth="1"/>
    <col min="15373" max="15618" width="10.140625" style="141"/>
    <col min="15619" max="15619" width="4.140625" style="141" customWidth="1"/>
    <col min="15620" max="15620" width="3" style="141" customWidth="1"/>
    <col min="15621" max="15621" width="54.140625" style="141" customWidth="1"/>
    <col min="15622" max="15622" width="7.7109375" style="141" customWidth="1"/>
    <col min="15623" max="15623" width="5.42578125" style="141" customWidth="1"/>
    <col min="15624" max="15624" width="9.85546875" style="141" customWidth="1"/>
    <col min="15625" max="15625" width="11.5703125" style="141" customWidth="1"/>
    <col min="15626" max="15627" width="9.85546875" style="141" customWidth="1"/>
    <col min="15628" max="15628" width="15.7109375" style="141" customWidth="1"/>
    <col min="15629" max="15874" width="10.140625" style="141"/>
    <col min="15875" max="15875" width="4.140625" style="141" customWidth="1"/>
    <col min="15876" max="15876" width="3" style="141" customWidth="1"/>
    <col min="15877" max="15877" width="54.140625" style="141" customWidth="1"/>
    <col min="15878" max="15878" width="7.7109375" style="141" customWidth="1"/>
    <col min="15879" max="15879" width="5.42578125" style="141" customWidth="1"/>
    <col min="15880" max="15880" width="9.85546875" style="141" customWidth="1"/>
    <col min="15881" max="15881" width="11.5703125" style="141" customWidth="1"/>
    <col min="15882" max="15883" width="9.85546875" style="141" customWidth="1"/>
    <col min="15884" max="15884" width="15.7109375" style="141" customWidth="1"/>
    <col min="15885" max="16130" width="10.140625" style="141"/>
    <col min="16131" max="16131" width="4.140625" style="141" customWidth="1"/>
    <col min="16132" max="16132" width="3" style="141" customWidth="1"/>
    <col min="16133" max="16133" width="54.140625" style="141" customWidth="1"/>
    <col min="16134" max="16134" width="7.7109375" style="141" customWidth="1"/>
    <col min="16135" max="16135" width="5.42578125" style="141" customWidth="1"/>
    <col min="16136" max="16136" width="9.85546875" style="141" customWidth="1"/>
    <col min="16137" max="16137" width="11.5703125" style="141" customWidth="1"/>
    <col min="16138" max="16139" width="9.85546875" style="141" customWidth="1"/>
    <col min="16140" max="16140" width="15.7109375" style="141" customWidth="1"/>
    <col min="16141" max="16384" width="10.140625" style="141"/>
  </cols>
  <sheetData>
    <row r="1" spans="1:14" s="112" customFormat="1" ht="18" customHeight="1">
      <c r="A1" s="125" t="s">
        <v>41</v>
      </c>
      <c r="B1" s="125"/>
      <c r="C1" s="126"/>
      <c r="D1" s="127"/>
      <c r="E1" s="128"/>
      <c r="F1" s="128"/>
      <c r="G1" s="128"/>
      <c r="H1" s="128"/>
      <c r="I1" s="128"/>
      <c r="J1" s="128"/>
      <c r="K1" s="128"/>
      <c r="L1" s="129"/>
    </row>
    <row r="2" spans="1:14" s="112" customFormat="1" ht="18" customHeight="1">
      <c r="A2" s="130" t="s">
        <v>43</v>
      </c>
      <c r="B2" s="130"/>
      <c r="C2" s="131"/>
      <c r="D2" s="132"/>
      <c r="E2" s="128"/>
      <c r="F2" s="128"/>
      <c r="G2" s="128"/>
      <c r="H2" s="128"/>
      <c r="I2" s="128"/>
      <c r="J2" s="128"/>
      <c r="K2" s="128"/>
      <c r="L2" s="129"/>
    </row>
    <row r="3" spans="1:14" s="24" customFormat="1" ht="15.75" customHeight="1">
      <c r="A3" s="133"/>
      <c r="B3" s="133"/>
      <c r="C3" s="133"/>
      <c r="D3" s="134"/>
      <c r="E3" s="135"/>
      <c r="F3" s="135"/>
      <c r="G3" s="135"/>
      <c r="H3" s="135"/>
      <c r="I3" s="135"/>
      <c r="J3" s="135"/>
      <c r="K3" s="135"/>
      <c r="L3" s="136"/>
    </row>
    <row r="4" spans="1:14" ht="15.75">
      <c r="A4" s="137" t="s">
        <v>31</v>
      </c>
      <c r="B4" s="137"/>
      <c r="E4" s="135"/>
      <c r="F4" s="135"/>
      <c r="G4" s="135"/>
      <c r="H4" s="135"/>
      <c r="I4" s="135"/>
      <c r="J4" s="135"/>
      <c r="K4" s="135"/>
      <c r="L4" s="140" t="s">
        <v>19</v>
      </c>
    </row>
    <row r="5" spans="1:14" ht="16.5" thickBot="1">
      <c r="A5" s="142" t="s">
        <v>20</v>
      </c>
      <c r="B5" s="143"/>
      <c r="E5" s="135"/>
      <c r="G5" s="144"/>
      <c r="H5" s="144"/>
      <c r="I5" s="144"/>
      <c r="J5" s="144"/>
      <c r="K5" s="144"/>
      <c r="L5" s="145" t="s">
        <v>44</v>
      </c>
    </row>
    <row r="6" spans="1:14" s="268" customFormat="1" ht="18.75">
      <c r="A6" s="260" t="s">
        <v>85</v>
      </c>
      <c r="B6" s="289"/>
      <c r="C6" s="261" t="s">
        <v>1</v>
      </c>
      <c r="D6" s="262" t="s">
        <v>41</v>
      </c>
      <c r="E6" s="263"/>
      <c r="F6" s="263"/>
      <c r="G6" s="264"/>
      <c r="H6" s="265" t="s">
        <v>86</v>
      </c>
      <c r="I6" s="266"/>
      <c r="J6" s="266"/>
      <c r="K6" s="266"/>
      <c r="L6" s="267"/>
    </row>
    <row r="7" spans="1:14" s="268" customFormat="1" ht="15.75">
      <c r="A7" s="269"/>
      <c r="B7" s="290"/>
      <c r="C7" s="270"/>
      <c r="D7" s="271"/>
      <c r="E7" s="272"/>
      <c r="F7" s="272"/>
      <c r="G7" s="273"/>
      <c r="H7" s="274" t="s">
        <v>7</v>
      </c>
      <c r="I7" s="275"/>
      <c r="J7" s="276" t="s">
        <v>8</v>
      </c>
      <c r="K7" s="277"/>
      <c r="L7" s="278" t="s">
        <v>87</v>
      </c>
    </row>
    <row r="8" spans="1:14" s="268" customFormat="1" ht="32.25" thickBot="1">
      <c r="A8" s="279"/>
      <c r="B8" s="291"/>
      <c r="C8" s="280"/>
      <c r="D8" s="281" t="s">
        <v>45</v>
      </c>
      <c r="E8" s="282" t="s">
        <v>2</v>
      </c>
      <c r="F8" s="283" t="s">
        <v>46</v>
      </c>
      <c r="G8" s="284" t="s">
        <v>88</v>
      </c>
      <c r="H8" s="285" t="s">
        <v>89</v>
      </c>
      <c r="I8" s="284" t="s">
        <v>3</v>
      </c>
      <c r="J8" s="286" t="s">
        <v>89</v>
      </c>
      <c r="K8" s="287" t="s">
        <v>3</v>
      </c>
      <c r="L8" s="288"/>
    </row>
    <row r="9" spans="1:14" ht="21.75" customHeight="1">
      <c r="A9" s="146"/>
      <c r="B9" s="147"/>
      <c r="C9" s="148" t="s">
        <v>47</v>
      </c>
      <c r="D9" s="149"/>
      <c r="E9" s="150"/>
      <c r="F9" s="150"/>
      <c r="G9" s="150"/>
      <c r="H9" s="292"/>
      <c r="I9" s="292"/>
      <c r="J9" s="292"/>
      <c r="K9" s="292"/>
      <c r="L9" s="151"/>
    </row>
    <row r="10" spans="1:14" ht="56.45" customHeight="1">
      <c r="A10" s="152"/>
      <c r="B10" s="153"/>
      <c r="C10" s="154" t="s">
        <v>48</v>
      </c>
      <c r="D10" s="155"/>
      <c r="E10" s="156"/>
      <c r="F10" s="156"/>
      <c r="G10" s="156"/>
      <c r="H10" s="293"/>
      <c r="I10" s="293"/>
      <c r="J10" s="293"/>
      <c r="K10" s="293"/>
      <c r="L10" s="157"/>
    </row>
    <row r="11" spans="1:14" ht="93" customHeight="1">
      <c r="A11" s="152">
        <v>1</v>
      </c>
      <c r="B11" s="158"/>
      <c r="C11" s="154" t="s">
        <v>49</v>
      </c>
      <c r="D11" s="159"/>
      <c r="E11" s="160"/>
      <c r="F11" s="161"/>
      <c r="G11" s="161"/>
      <c r="H11" s="162"/>
      <c r="I11" s="162"/>
      <c r="J11" s="162"/>
      <c r="K11" s="162"/>
      <c r="L11" s="163"/>
      <c r="N11" s="164"/>
    </row>
    <row r="12" spans="1:14" s="171" customFormat="1" ht="18" customHeight="1">
      <c r="A12" s="165"/>
      <c r="B12" s="166" t="s">
        <v>9</v>
      </c>
      <c r="C12" s="167" t="s">
        <v>50</v>
      </c>
      <c r="D12" s="168" t="s">
        <v>40</v>
      </c>
      <c r="E12" s="169">
        <v>265</v>
      </c>
      <c r="F12" s="170">
        <v>715</v>
      </c>
      <c r="G12" s="170">
        <v>200</v>
      </c>
      <c r="H12" s="256"/>
      <c r="I12" s="256">
        <f>H12*F12</f>
        <v>0</v>
      </c>
      <c r="J12" s="256">
        <f>H12</f>
        <v>0</v>
      </c>
      <c r="K12" s="256">
        <f>J12*G12</f>
        <v>0</v>
      </c>
      <c r="L12" s="124">
        <f>K12+I12</f>
        <v>0</v>
      </c>
    </row>
    <row r="13" spans="1:14" s="171" customFormat="1" ht="18" customHeight="1">
      <c r="A13" s="165"/>
      <c r="B13" s="166" t="s">
        <v>51</v>
      </c>
      <c r="C13" s="167" t="s">
        <v>52</v>
      </c>
      <c r="D13" s="168" t="s">
        <v>40</v>
      </c>
      <c r="E13" s="172">
        <v>210</v>
      </c>
      <c r="F13" s="170">
        <v>910</v>
      </c>
      <c r="G13" s="170">
        <v>250</v>
      </c>
      <c r="H13" s="256"/>
      <c r="I13" s="256">
        <f>H13*F13</f>
        <v>0</v>
      </c>
      <c r="J13" s="256">
        <f>H13</f>
        <v>0</v>
      </c>
      <c r="K13" s="256">
        <f>J13*G13</f>
        <v>0</v>
      </c>
      <c r="L13" s="124">
        <f>K13+I13</f>
        <v>0</v>
      </c>
    </row>
    <row r="14" spans="1:14" s="171" customFormat="1" ht="18" customHeight="1">
      <c r="A14" s="165"/>
      <c r="B14" s="166" t="s">
        <v>37</v>
      </c>
      <c r="C14" s="167" t="s">
        <v>53</v>
      </c>
      <c r="D14" s="168" t="s">
        <v>40</v>
      </c>
      <c r="E14" s="172">
        <v>40</v>
      </c>
      <c r="F14" s="170">
        <v>1111</v>
      </c>
      <c r="G14" s="170">
        <v>300</v>
      </c>
      <c r="H14" s="256"/>
      <c r="I14" s="256">
        <f>H14*F14</f>
        <v>0</v>
      </c>
      <c r="J14" s="256">
        <f>H14</f>
        <v>0</v>
      </c>
      <c r="K14" s="256">
        <f>J14*G14</f>
        <v>0</v>
      </c>
      <c r="L14" s="124">
        <f>K14+I14</f>
        <v>0</v>
      </c>
    </row>
    <row r="15" spans="1:14" s="171" customFormat="1" ht="18" customHeight="1">
      <c r="A15" s="165"/>
      <c r="B15" s="166" t="s">
        <v>54</v>
      </c>
      <c r="C15" s="167" t="s">
        <v>55</v>
      </c>
      <c r="D15" s="168" t="s">
        <v>40</v>
      </c>
      <c r="E15" s="172">
        <v>35</v>
      </c>
      <c r="F15" s="170">
        <v>1480</v>
      </c>
      <c r="G15" s="170">
        <v>350</v>
      </c>
      <c r="H15" s="256"/>
      <c r="I15" s="256">
        <f>H15*F15</f>
        <v>0</v>
      </c>
      <c r="J15" s="256">
        <f>H15</f>
        <v>0</v>
      </c>
      <c r="K15" s="256">
        <f>J15*G15</f>
        <v>0</v>
      </c>
      <c r="L15" s="124">
        <f>K15+I15</f>
        <v>0</v>
      </c>
    </row>
    <row r="16" spans="1:14" s="171" customFormat="1" ht="18" customHeight="1">
      <c r="A16" s="165"/>
      <c r="B16" s="166" t="s">
        <v>56</v>
      </c>
      <c r="C16" s="167" t="s">
        <v>57</v>
      </c>
      <c r="D16" s="168" t="s">
        <v>40</v>
      </c>
      <c r="E16" s="172">
        <v>50</v>
      </c>
      <c r="F16" s="170">
        <v>2650</v>
      </c>
      <c r="G16" s="170">
        <v>400</v>
      </c>
      <c r="H16" s="256"/>
      <c r="I16" s="256">
        <f>H16*F16</f>
        <v>0</v>
      </c>
      <c r="J16" s="256">
        <f>H16</f>
        <v>0</v>
      </c>
      <c r="K16" s="256">
        <f>J16*G16</f>
        <v>0</v>
      </c>
      <c r="L16" s="124">
        <f>K16+I16</f>
        <v>0</v>
      </c>
    </row>
    <row r="17" spans="1:18" s="171" customFormat="1" ht="18" customHeight="1">
      <c r="A17" s="165"/>
      <c r="B17" s="166" t="s">
        <v>58</v>
      </c>
      <c r="C17" s="167" t="s">
        <v>59</v>
      </c>
      <c r="D17" s="168" t="s">
        <v>40</v>
      </c>
      <c r="E17" s="173">
        <v>120</v>
      </c>
      <c r="F17" s="170">
        <v>3232</v>
      </c>
      <c r="G17" s="170">
        <v>500</v>
      </c>
      <c r="H17" s="256"/>
      <c r="I17" s="256">
        <f>H17*F17</f>
        <v>0</v>
      </c>
      <c r="J17" s="256">
        <f>H17</f>
        <v>0</v>
      </c>
      <c r="K17" s="256">
        <f>J17*G17</f>
        <v>0</v>
      </c>
      <c r="L17" s="124">
        <f>K17+I17</f>
        <v>0</v>
      </c>
    </row>
    <row r="18" spans="1:18" s="178" customFormat="1" ht="15.6" customHeight="1">
      <c r="A18" s="152">
        <f>A11+1</f>
        <v>2</v>
      </c>
      <c r="B18" s="166"/>
      <c r="C18" s="174" t="s">
        <v>60</v>
      </c>
      <c r="D18" s="159"/>
      <c r="E18" s="175"/>
      <c r="F18" s="176"/>
      <c r="G18" s="176"/>
      <c r="H18" s="294"/>
      <c r="I18" s="294"/>
      <c r="J18" s="294"/>
      <c r="K18" s="294"/>
      <c r="L18" s="177"/>
      <c r="Q18" s="141"/>
      <c r="R18" s="141"/>
    </row>
    <row r="19" spans="1:18" s="178" customFormat="1" ht="16.5" customHeight="1">
      <c r="A19" s="179"/>
      <c r="B19" s="180" t="s">
        <v>9</v>
      </c>
      <c r="C19" s="181" t="s">
        <v>61</v>
      </c>
      <c r="D19" s="182" t="s">
        <v>29</v>
      </c>
      <c r="E19" s="183">
        <v>4</v>
      </c>
      <c r="F19" s="170">
        <v>3250</v>
      </c>
      <c r="G19" s="170">
        <v>600</v>
      </c>
      <c r="H19" s="256"/>
      <c r="I19" s="256">
        <f>H19*F19</f>
        <v>0</v>
      </c>
      <c r="J19" s="256">
        <f>H19</f>
        <v>0</v>
      </c>
      <c r="K19" s="256">
        <f>J19*G19</f>
        <v>0</v>
      </c>
      <c r="L19" s="124">
        <f>K19+I19</f>
        <v>0</v>
      </c>
    </row>
    <row r="20" spans="1:18" s="178" customFormat="1" ht="16.5" customHeight="1">
      <c r="A20" s="179"/>
      <c r="B20" s="180" t="s">
        <v>28</v>
      </c>
      <c r="C20" s="181" t="s">
        <v>62</v>
      </c>
      <c r="D20" s="182" t="s">
        <v>29</v>
      </c>
      <c r="E20" s="183">
        <v>31</v>
      </c>
      <c r="F20" s="170">
        <v>3250</v>
      </c>
      <c r="G20" s="170">
        <v>600</v>
      </c>
      <c r="H20" s="256"/>
      <c r="I20" s="256">
        <f>H20*F20</f>
        <v>0</v>
      </c>
      <c r="J20" s="256">
        <f>H20</f>
        <v>0</v>
      </c>
      <c r="K20" s="256">
        <f>J20*G20</f>
        <v>0</v>
      </c>
      <c r="L20" s="124">
        <f>K20+I20</f>
        <v>0</v>
      </c>
    </row>
    <row r="21" spans="1:18" s="178" customFormat="1" ht="27.6" customHeight="1">
      <c r="A21" s="179"/>
      <c r="B21" s="180" t="s">
        <v>37</v>
      </c>
      <c r="C21" s="184" t="s">
        <v>63</v>
      </c>
      <c r="D21" s="182" t="s">
        <v>29</v>
      </c>
      <c r="E21" s="183">
        <v>31</v>
      </c>
      <c r="F21" s="170">
        <v>7500</v>
      </c>
      <c r="G21" s="170">
        <v>700</v>
      </c>
      <c r="H21" s="256"/>
      <c r="I21" s="256">
        <f>H21*F21</f>
        <v>0</v>
      </c>
      <c r="J21" s="256">
        <f>H21</f>
        <v>0</v>
      </c>
      <c r="K21" s="256">
        <f>J21*G21</f>
        <v>0</v>
      </c>
      <c r="L21" s="124">
        <f>K21+I21</f>
        <v>0</v>
      </c>
    </row>
    <row r="22" spans="1:18" s="178" customFormat="1" ht="27.6" customHeight="1">
      <c r="A22" s="179"/>
      <c r="B22" s="180" t="s">
        <v>54</v>
      </c>
      <c r="C22" s="184" t="s">
        <v>64</v>
      </c>
      <c r="D22" s="159" t="s">
        <v>29</v>
      </c>
      <c r="E22" s="160">
        <v>4</v>
      </c>
      <c r="F22" s="170">
        <v>7500</v>
      </c>
      <c r="G22" s="170">
        <v>700</v>
      </c>
      <c r="H22" s="256"/>
      <c r="I22" s="256">
        <f>H22*F22</f>
        <v>0</v>
      </c>
      <c r="J22" s="256">
        <f>H22</f>
        <v>0</v>
      </c>
      <c r="K22" s="256">
        <f>J22*G22</f>
        <v>0</v>
      </c>
      <c r="L22" s="124">
        <f>K22+I22</f>
        <v>0</v>
      </c>
    </row>
    <row r="23" spans="1:18" s="178" customFormat="1" ht="20.100000000000001" customHeight="1">
      <c r="A23" s="165">
        <f>A18+1</f>
        <v>3</v>
      </c>
      <c r="B23" s="166"/>
      <c r="C23" s="185" t="s">
        <v>65</v>
      </c>
      <c r="D23" s="186"/>
      <c r="E23" s="187"/>
      <c r="F23" s="188"/>
      <c r="G23" s="188"/>
      <c r="H23" s="295"/>
      <c r="I23" s="295"/>
      <c r="J23" s="295"/>
      <c r="K23" s="295"/>
      <c r="L23" s="189"/>
    </row>
    <row r="24" spans="1:18" s="178" customFormat="1" ht="15" customHeight="1">
      <c r="A24" s="179"/>
      <c r="B24" s="166" t="s">
        <v>9</v>
      </c>
      <c r="C24" s="190" t="s">
        <v>66</v>
      </c>
      <c r="D24" s="182" t="str">
        <f>IF(C24="","",IF(E24="","",IF(E24&gt;1,"Nos.","No.")))</f>
        <v>No.</v>
      </c>
      <c r="E24" s="183">
        <v>1</v>
      </c>
      <c r="F24" s="170">
        <v>87000</v>
      </c>
      <c r="G24" s="170">
        <v>4000</v>
      </c>
      <c r="H24" s="256"/>
      <c r="I24" s="256">
        <f>H24*F24</f>
        <v>0</v>
      </c>
      <c r="J24" s="256">
        <f>H24</f>
        <v>0</v>
      </c>
      <c r="K24" s="256">
        <f>J24*G24</f>
        <v>0</v>
      </c>
      <c r="L24" s="124">
        <f>K24+I24</f>
        <v>0</v>
      </c>
    </row>
    <row r="25" spans="1:18" s="171" customFormat="1" ht="20.100000000000001" customHeight="1">
      <c r="A25" s="179">
        <f>A23+1</f>
        <v>4</v>
      </c>
      <c r="B25" s="191"/>
      <c r="C25" s="192" t="s">
        <v>67</v>
      </c>
      <c r="D25" s="186"/>
      <c r="E25" s="193"/>
      <c r="F25" s="176"/>
      <c r="G25" s="176"/>
      <c r="H25" s="296"/>
      <c r="I25" s="296"/>
      <c r="J25" s="296"/>
      <c r="K25" s="296"/>
      <c r="L25" s="163"/>
    </row>
    <row r="26" spans="1:18" s="171" customFormat="1" ht="20.45" customHeight="1">
      <c r="A26" s="194"/>
      <c r="B26" s="166" t="s">
        <v>68</v>
      </c>
      <c r="C26" s="167" t="s">
        <v>69</v>
      </c>
      <c r="D26" s="168" t="str">
        <f>IF(C26="","",IF(E26="","",IF(E26&gt;1,"Nos.","No.")))</f>
        <v>No.</v>
      </c>
      <c r="E26" s="195">
        <v>1</v>
      </c>
      <c r="F26" s="170">
        <v>24500</v>
      </c>
      <c r="G26" s="170">
        <v>1000</v>
      </c>
      <c r="H26" s="256"/>
      <c r="I26" s="256">
        <f>H26*F26</f>
        <v>0</v>
      </c>
      <c r="J26" s="256">
        <f>H26</f>
        <v>0</v>
      </c>
      <c r="K26" s="256">
        <f>J26*G26</f>
        <v>0</v>
      </c>
      <c r="L26" s="124">
        <f>K26+I26</f>
        <v>0</v>
      </c>
    </row>
    <row r="27" spans="1:18" s="171" customFormat="1" ht="20.45" customHeight="1" thickBot="1">
      <c r="A27" s="196"/>
      <c r="B27" s="197" t="s">
        <v>28</v>
      </c>
      <c r="C27" s="198" t="s">
        <v>70</v>
      </c>
      <c r="D27" s="199" t="str">
        <f>IF(C27="","",IF(E27="","",IF(E27&gt;1,"Nos.","No.")))</f>
        <v>No.</v>
      </c>
      <c r="E27" s="200">
        <v>1</v>
      </c>
      <c r="F27" s="302">
        <v>14750</v>
      </c>
      <c r="G27" s="302">
        <v>1000</v>
      </c>
      <c r="H27" s="299"/>
      <c r="I27" s="299">
        <f>H27*F27</f>
        <v>0</v>
      </c>
      <c r="J27" s="299">
        <f>H27</f>
        <v>0</v>
      </c>
      <c r="K27" s="299">
        <f>J27*G27</f>
        <v>0</v>
      </c>
      <c r="L27" s="300">
        <f>K27+I27</f>
        <v>0</v>
      </c>
    </row>
    <row r="28" spans="1:18" s="138" customFormat="1" ht="43.9" customHeight="1">
      <c r="A28" s="152">
        <f>A25+1</f>
        <v>5</v>
      </c>
      <c r="B28" s="158"/>
      <c r="C28" s="301" t="s">
        <v>71</v>
      </c>
      <c r="D28" s="182" t="s">
        <v>0</v>
      </c>
      <c r="E28" s="183">
        <v>1</v>
      </c>
      <c r="F28" s="170">
        <v>10000</v>
      </c>
      <c r="G28" s="170">
        <v>10000</v>
      </c>
      <c r="H28" s="256"/>
      <c r="I28" s="256">
        <f>H28*F28</f>
        <v>0</v>
      </c>
      <c r="J28" s="256">
        <f>H28</f>
        <v>0</v>
      </c>
      <c r="K28" s="256">
        <f>J28*G28</f>
        <v>0</v>
      </c>
      <c r="L28" s="124">
        <f>K28+I28</f>
        <v>0</v>
      </c>
    </row>
    <row r="29" spans="1:18" s="178" customFormat="1" ht="29.25" customHeight="1">
      <c r="A29" s="201">
        <f>A28+1</f>
        <v>6</v>
      </c>
      <c r="B29" s="166"/>
      <c r="C29" s="202" t="s">
        <v>72</v>
      </c>
      <c r="D29" s="203" t="s">
        <v>0</v>
      </c>
      <c r="E29" s="204">
        <v>1</v>
      </c>
      <c r="F29" s="170">
        <v>35000</v>
      </c>
      <c r="G29" s="170">
        <v>45000</v>
      </c>
      <c r="H29" s="256"/>
      <c r="I29" s="256">
        <f>H29*F29</f>
        <v>0</v>
      </c>
      <c r="J29" s="256">
        <f>H29</f>
        <v>0</v>
      </c>
      <c r="K29" s="256">
        <f>J29*G29</f>
        <v>0</v>
      </c>
      <c r="L29" s="124">
        <f>K29+I29</f>
        <v>0</v>
      </c>
    </row>
    <row r="30" spans="1:18" s="178" customFormat="1" ht="20.100000000000001" customHeight="1">
      <c r="A30" s="179">
        <f>A29+1</f>
        <v>7</v>
      </c>
      <c r="B30" s="166"/>
      <c r="C30" s="202" t="s">
        <v>73</v>
      </c>
      <c r="D30" s="182" t="s">
        <v>0</v>
      </c>
      <c r="E30" s="204">
        <v>1</v>
      </c>
      <c r="F30" s="170">
        <v>15000</v>
      </c>
      <c r="G30" s="170">
        <v>20000</v>
      </c>
      <c r="H30" s="256"/>
      <c r="I30" s="256">
        <f>H30*F30</f>
        <v>0</v>
      </c>
      <c r="J30" s="256">
        <f>H30</f>
        <v>0</v>
      </c>
      <c r="K30" s="256">
        <f>J30*G30</f>
        <v>0</v>
      </c>
      <c r="L30" s="124">
        <f>K30+I30</f>
        <v>0</v>
      </c>
    </row>
    <row r="31" spans="1:18" s="138" customFormat="1" ht="31.15" customHeight="1" thickBot="1">
      <c r="A31" s="201">
        <f>A30+1</f>
        <v>8</v>
      </c>
      <c r="B31" s="158"/>
      <c r="C31" s="205" t="s">
        <v>74</v>
      </c>
      <c r="D31" s="159" t="s">
        <v>0</v>
      </c>
      <c r="E31" s="187">
        <v>1</v>
      </c>
      <c r="F31" s="170"/>
      <c r="G31" s="170">
        <v>30000</v>
      </c>
      <c r="H31" s="256"/>
      <c r="I31" s="256">
        <f>H31*F31</f>
        <v>0</v>
      </c>
      <c r="J31" s="256">
        <f>H31</f>
        <v>0</v>
      </c>
      <c r="K31" s="256">
        <f>J31*G31</f>
        <v>0</v>
      </c>
      <c r="L31" s="124">
        <f>K31+I31</f>
        <v>0</v>
      </c>
    </row>
    <row r="32" spans="1:18" s="171" customFormat="1" ht="26.45" customHeight="1" thickTop="1" thickBot="1">
      <c r="A32" s="206"/>
      <c r="B32" s="207"/>
      <c r="C32" s="208" t="s">
        <v>75</v>
      </c>
      <c r="D32" s="209"/>
      <c r="E32" s="209"/>
      <c r="F32" s="210"/>
      <c r="G32" s="211"/>
      <c r="H32" s="297"/>
      <c r="I32" s="212">
        <f>SUM(I9:I31)</f>
        <v>0</v>
      </c>
      <c r="J32" s="297"/>
      <c r="K32" s="212">
        <f>SUM(K9:K31)</f>
        <v>0</v>
      </c>
      <c r="L32" s="212">
        <f>SUM(L9:L31)</f>
        <v>0</v>
      </c>
    </row>
    <row r="33" spans="1:12">
      <c r="A33" s="213"/>
      <c r="L33" s="214"/>
    </row>
    <row r="34" spans="1:12">
      <c r="A34" s="249" t="s">
        <v>13</v>
      </c>
      <c r="B34" s="250"/>
      <c r="C34" s="215"/>
      <c r="D34" s="215"/>
      <c r="E34" s="215"/>
      <c r="F34" s="216"/>
      <c r="G34" s="216"/>
      <c r="H34" s="216"/>
      <c r="I34" s="216"/>
      <c r="J34" s="216"/>
      <c r="K34" s="216"/>
      <c r="L34" s="217"/>
    </row>
    <row r="35" spans="1:12" ht="28.15" customHeight="1">
      <c r="A35" s="201" t="s">
        <v>14</v>
      </c>
      <c r="B35" s="251" t="s">
        <v>16</v>
      </c>
      <c r="C35" s="251"/>
      <c r="D35" s="251"/>
      <c r="E35" s="251"/>
      <c r="F35" s="251"/>
      <c r="G35" s="251"/>
      <c r="H35" s="251"/>
      <c r="I35" s="251"/>
      <c r="J35" s="251"/>
      <c r="K35" s="251"/>
      <c r="L35" s="252"/>
    </row>
    <row r="36" spans="1:12" ht="27.6" customHeight="1" thickBot="1">
      <c r="A36" s="218" t="s">
        <v>15</v>
      </c>
      <c r="B36" s="253" t="s">
        <v>23</v>
      </c>
      <c r="C36" s="253"/>
      <c r="D36" s="253"/>
      <c r="E36" s="253"/>
      <c r="F36" s="253"/>
      <c r="G36" s="253"/>
      <c r="H36" s="253"/>
      <c r="I36" s="253"/>
      <c r="J36" s="253"/>
      <c r="K36" s="253"/>
      <c r="L36" s="254"/>
    </row>
    <row r="44" spans="1:12">
      <c r="L44" s="219">
        <f>L32+HVAC!$L$26</f>
        <v>0</v>
      </c>
    </row>
  </sheetData>
  <mergeCells count="10">
    <mergeCell ref="A34:B34"/>
    <mergeCell ref="B35:L35"/>
    <mergeCell ref="B36:L36"/>
    <mergeCell ref="A6:A8"/>
    <mergeCell ref="C6:C8"/>
    <mergeCell ref="D6:G7"/>
    <mergeCell ref="H6:L6"/>
    <mergeCell ref="H7:I7"/>
    <mergeCell ref="J7:K7"/>
    <mergeCell ref="L7:L8"/>
  </mergeCells>
  <printOptions horizontalCentered="1"/>
  <pageMargins left="0.5" right="0.5" top="0.5" bottom="0.5" header="0.33" footer="0.33"/>
  <pageSetup paperSize="9" scale="80" fitToWidth="0" fitToHeight="2" orientation="landscape" r:id="rId1"/>
  <headerFooter scaleWithDoc="0" alignWithMargins="0">
    <oddFooter>&amp;L&amp;8SEM Engineers&amp;R&amp;8Page &amp;P of &amp;N</oddFooter>
  </headerFooter>
  <rowBreaks count="1" manualBreakCount="1">
    <brk id="27"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Fire!Print_Titles</vt:lpstr>
      <vt:lpstr>HVAC!Print_Titles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Rehan Aslam</cp:lastModifiedBy>
  <cp:lastPrinted>2024-05-07T06:38:57Z</cp:lastPrinted>
  <dcterms:created xsi:type="dcterms:W3CDTF">2013-06-15T05:02:46Z</dcterms:created>
  <dcterms:modified xsi:type="dcterms:W3CDTF">2024-12-04T11:53:02Z</dcterms:modified>
</cp:coreProperties>
</file>