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A0D9C332-CDA8-42CD-A1B7-592F64462735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O772" i="12" l="1"/>
  <c r="O771" i="12"/>
  <c r="O770" i="12"/>
  <c r="O769" i="12"/>
  <c r="O767" i="12"/>
  <c r="O768" i="12" s="1"/>
  <c r="O766" i="12"/>
  <c r="O765" i="12"/>
  <c r="O764" i="12"/>
  <c r="O763" i="12"/>
  <c r="O762" i="12"/>
  <c r="O761" i="12"/>
  <c r="O758" i="12" l="1"/>
  <c r="O759" i="12" s="1"/>
  <c r="O760" i="12" s="1"/>
  <c r="O757" i="12" l="1"/>
  <c r="O756" i="12"/>
  <c r="O755" i="12"/>
  <c r="O729" i="12" l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E588" i="3" l="1"/>
  <c r="F588" i="3" s="1"/>
  <c r="F573" i="3" l="1"/>
  <c r="K570" i="3"/>
  <c r="K571" i="3" s="1"/>
  <c r="H572" i="3"/>
  <c r="C571" i="3"/>
  <c r="E587" i="3" l="1"/>
  <c r="F587" i="3" s="1"/>
  <c r="K563" i="3" l="1"/>
  <c r="K564" i="3" s="1"/>
  <c r="E562" i="3" l="1"/>
  <c r="F562" i="3" s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H573" i="3" l="1"/>
  <c r="H576" i="3" s="1"/>
  <c r="C573" i="3"/>
  <c r="N12" i="6" l="1"/>
  <c r="E566" i="3" l="1"/>
  <c r="F566" i="3" s="1"/>
  <c r="C550" i="3" l="1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586" i="3"/>
  <c r="F586" i="3" s="1"/>
  <c r="E585" i="3"/>
  <c r="F585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F475" i="3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O712" i="12" l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E302" i="3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<sst xmlns="http://schemas.openxmlformats.org/spreadsheetml/2006/main" count="11683" uniqueCount="8722">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</sst>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0" t="s">
        <v>7380</v>
      </c>
      <c r="B1" s="761"/>
      <c r="C1" s="541"/>
      <c r="D1" s="760" t="s">
        <v>7379</v>
      </c>
      <c r="E1" s="761"/>
      <c r="F1" s="541"/>
      <c r="G1" s="760" t="s">
        <v>7370</v>
      </c>
      <c r="H1" s="761"/>
      <c r="I1" s="541"/>
      <c r="J1" s="760" t="s">
        <v>7364</v>
      </c>
      <c r="K1" s="761"/>
      <c r="L1" s="541"/>
      <c r="M1" s="760" t="s">
        <v>7351</v>
      </c>
      <c r="N1" s="761"/>
      <c r="O1" s="541"/>
      <c r="P1" s="760" t="s">
        <v>7350</v>
      </c>
      <c r="Q1" s="761"/>
      <c r="R1" s="541"/>
      <c r="S1" s="760" t="s">
        <v>7340</v>
      </c>
      <c r="T1" s="761"/>
      <c r="U1" s="541"/>
      <c r="V1" s="760" t="s">
        <v>7316</v>
      </c>
      <c r="W1" s="761"/>
      <c r="X1" s="541"/>
      <c r="Y1" s="760" t="s">
        <v>7301</v>
      </c>
      <c r="Z1" s="761"/>
      <c r="AA1" s="541"/>
      <c r="AB1" s="760" t="s">
        <v>7298</v>
      </c>
      <c r="AC1" s="761"/>
      <c r="AD1" s="541"/>
      <c r="AE1" s="760" t="s">
        <v>7295</v>
      </c>
      <c r="AF1" s="761"/>
      <c r="AG1" s="541"/>
      <c r="AH1" s="760" t="s">
        <v>7282</v>
      </c>
      <c r="AI1" s="761"/>
      <c r="AJ1" s="541"/>
      <c r="AK1" s="760" t="s">
        <v>7262</v>
      </c>
      <c r="AL1" s="761"/>
      <c r="AM1" s="541"/>
      <c r="AN1" s="760" t="s">
        <v>7258</v>
      </c>
      <c r="AO1" s="761"/>
      <c r="AP1" s="541"/>
      <c r="AQ1" s="760" t="s">
        <v>7255</v>
      </c>
      <c r="AR1" s="761"/>
      <c r="AS1" s="541"/>
      <c r="AT1" s="760" t="s">
        <v>7185</v>
      </c>
      <c r="AU1" s="761"/>
      <c r="AV1" s="541"/>
      <c r="AW1" s="760" t="s">
        <v>7186</v>
      </c>
      <c r="AX1" s="761"/>
      <c r="AY1" s="542"/>
      <c r="AZ1" s="760" t="s">
        <v>7187</v>
      </c>
      <c r="BA1" s="761"/>
      <c r="BC1" s="760" t="s">
        <v>7188</v>
      </c>
      <c r="BD1" s="761"/>
      <c r="BE1" s="542"/>
      <c r="BF1" s="760" t="s">
        <v>7189</v>
      </c>
      <c r="BG1" s="761"/>
      <c r="BI1" s="760" t="s">
        <v>7190</v>
      </c>
      <c r="BJ1" s="761"/>
      <c r="BK1" s="543"/>
      <c r="BL1" s="764" t="s">
        <v>7191</v>
      </c>
      <c r="BM1" s="765"/>
      <c r="BN1" s="543"/>
      <c r="BO1" s="543"/>
      <c r="BP1" s="764" t="s">
        <v>7191</v>
      </c>
      <c r="BQ1" s="765"/>
      <c r="BS1" s="764" t="s">
        <v>7192</v>
      </c>
      <c r="BT1" s="765"/>
      <c r="BV1" s="764" t="s">
        <v>7192</v>
      </c>
      <c r="BW1" s="765"/>
      <c r="BY1" s="764" t="s">
        <v>7192</v>
      </c>
      <c r="BZ1" s="765"/>
    </row>
    <row r="2" spans="1:78" s="449" customFormat="1" ht="18" customHeight="1" x14ac:dyDescent="0.35">
      <c r="A2" s="762"/>
      <c r="B2" s="763"/>
      <c r="C2" s="544"/>
      <c r="D2" s="762"/>
      <c r="E2" s="763"/>
      <c r="F2" s="544"/>
      <c r="G2" s="762"/>
      <c r="H2" s="763"/>
      <c r="I2" s="544"/>
      <c r="J2" s="762"/>
      <c r="K2" s="763"/>
      <c r="L2" s="544"/>
      <c r="M2" s="762"/>
      <c r="N2" s="763"/>
      <c r="O2" s="544"/>
      <c r="P2" s="762"/>
      <c r="Q2" s="763"/>
      <c r="R2" s="544"/>
      <c r="S2" s="762"/>
      <c r="T2" s="763"/>
      <c r="U2" s="544"/>
      <c r="V2" s="762"/>
      <c r="W2" s="763"/>
      <c r="X2" s="544"/>
      <c r="Y2" s="762"/>
      <c r="Z2" s="763"/>
      <c r="AA2" s="544"/>
      <c r="AB2" s="762"/>
      <c r="AC2" s="763"/>
      <c r="AD2" s="544"/>
      <c r="AE2" s="762"/>
      <c r="AF2" s="763"/>
      <c r="AG2" s="544"/>
      <c r="AH2" s="762"/>
      <c r="AI2" s="763"/>
      <c r="AJ2" s="544"/>
      <c r="AK2" s="762"/>
      <c r="AL2" s="763"/>
      <c r="AM2" s="544"/>
      <c r="AN2" s="762"/>
      <c r="AO2" s="763"/>
      <c r="AP2" s="544"/>
      <c r="AQ2" s="762"/>
      <c r="AR2" s="763"/>
      <c r="AS2" s="544"/>
      <c r="AT2" s="762"/>
      <c r="AU2" s="763"/>
      <c r="AV2" s="544"/>
      <c r="AW2" s="762"/>
      <c r="AX2" s="763"/>
      <c r="AY2" s="545"/>
      <c r="AZ2" s="762"/>
      <c r="BA2" s="763"/>
      <c r="BC2" s="762"/>
      <c r="BD2" s="763"/>
      <c r="BE2" s="545"/>
      <c r="BF2" s="762"/>
      <c r="BG2" s="763"/>
      <c r="BI2" s="762"/>
      <c r="BJ2" s="763"/>
      <c r="BK2" s="546"/>
      <c r="BL2" s="766"/>
      <c r="BM2" s="767"/>
      <c r="BN2" s="546"/>
      <c r="BO2" s="546"/>
      <c r="BP2" s="766"/>
      <c r="BQ2" s="767"/>
      <c r="BS2" s="766"/>
      <c r="BT2" s="767"/>
      <c r="BV2" s="766"/>
      <c r="BW2" s="767"/>
      <c r="BY2" s="766"/>
      <c r="BZ2" s="767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2" workbookViewId="0">
      <selection activeCell="B2704" sqref="B2704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72"/>
      <c r="B1" s="772"/>
      <c r="C1" s="772"/>
      <c r="D1" s="772"/>
      <c r="E1" s="773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74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75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75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75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6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7" t="s">
        <v>3196</v>
      </c>
      <c r="F1120" s="777"/>
      <c r="G1120" s="777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8" t="s">
        <v>4117</v>
      </c>
      <c r="B1490" s="780"/>
      <c r="C1490" s="782" t="s">
        <v>4118</v>
      </c>
      <c r="D1490" s="784"/>
      <c r="E1490" s="784"/>
    </row>
    <row r="1491" spans="1:5" ht="26.45" customHeight="1" x14ac:dyDescent="0.25">
      <c r="A1491" s="779"/>
      <c r="B1491" s="781"/>
      <c r="C1491" s="783"/>
      <c r="D1491" s="785"/>
      <c r="E1491" s="785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6" t="s">
        <v>4925</v>
      </c>
      <c r="D1803" s="786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7" t="s">
        <v>5164</v>
      </c>
      <c r="I1893" s="787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8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8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9" t="s">
        <v>5481</v>
      </c>
      <c r="E2010" s="790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91" t="s">
        <v>5573</v>
      </c>
      <c r="G2048" s="791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71" t="s">
        <v>5904</v>
      </c>
      <c r="D2183" s="771"/>
      <c r="E2183" s="771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8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9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9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0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92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92"/>
      <c r="B2303" s="63" t="s">
        <v>6193</v>
      </c>
      <c r="C2303" s="241"/>
      <c r="D2303" s="289"/>
      <c r="E2303" s="200"/>
    </row>
    <row r="2304" spans="1:5" ht="20.25" customHeight="1" x14ac:dyDescent="0.3">
      <c r="A2304" s="792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93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93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94" t="s">
        <v>6516</v>
      </c>
      <c r="E2443" s="794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95" t="s">
        <v>6524</v>
      </c>
      <c r="C2446" s="795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96" t="s">
        <v>8123</v>
      </c>
      <c r="C2687" s="796"/>
      <c r="D2687" s="46" t="s">
        <v>8671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>
      <c r="A2701" s="43" t="s">
        <v>8634</v>
      </c>
      <c r="B2701" s="44" t="s">
        <v>8633</v>
      </c>
    </row>
    <row r="2702" spans="1:3" ht="23.25" x14ac:dyDescent="0.35">
      <c r="A2702" s="43" t="s">
        <v>8635</v>
      </c>
      <c r="B2702" s="44" t="s">
        <v>8632</v>
      </c>
    </row>
    <row r="2703" spans="1:3" ht="23.25" x14ac:dyDescent="0.35">
      <c r="A2703" s="43" t="s">
        <v>8704</v>
      </c>
      <c r="B2703" s="44" t="s">
        <v>8705</v>
      </c>
      <c r="C2703" s="45" t="s">
        <v>8706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5"/>
  <sheetViews>
    <sheetView tabSelected="1" zoomScaleNormal="100" workbookViewId="0">
      <pane ySplit="2" topLeftCell="A738" activePane="bottomLeft" state="frozen"/>
      <selection pane="bottomLeft" activeCell="O772" sqref="I745:O772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7" t="s">
        <v>7387</v>
      </c>
      <c r="B1" s="797"/>
      <c r="C1" s="797"/>
      <c r="D1" s="797"/>
      <c r="E1" s="797"/>
      <c r="F1" s="797"/>
      <c r="G1" s="797"/>
      <c r="I1" s="797" t="s">
        <v>7489</v>
      </c>
      <c r="J1" s="797"/>
      <c r="K1" s="797"/>
      <c r="L1" s="797"/>
      <c r="M1" s="797"/>
      <c r="N1" s="797"/>
      <c r="O1" s="797"/>
      <c r="R1" s="798" t="s">
        <v>7529</v>
      </c>
      <c r="S1" s="798"/>
      <c r="T1" s="798"/>
      <c r="U1" s="798"/>
      <c r="V1" s="798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SUM(E288:E1151)</f>
        <v>97786162.849999994</v>
      </c>
      <c r="Q4" s="373">
        <f>P4+P5</f>
        <v>224931249.53999999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SUM(M93:M1919)</f>
        <v>127145086.69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144717780.84999999</v>
      </c>
      <c r="Q8" s="9">
        <f>SUM(M:M)</f>
        <v>150832091.01999998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144717772</v>
      </c>
      <c r="Q9" s="9">
        <f>SUM(N:N)</f>
        <v>148695773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-8.8499999940395355</v>
      </c>
      <c r="Q11" s="373">
        <f>Q9-Q8</f>
        <v>-2136318.0199999809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SUM(F374:F35004)</f>
        <v>60382933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SUM(N262:N26510)</f>
        <v>86237197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146620130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8589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9">
        <v>40000</v>
      </c>
      <c r="F626" s="709"/>
      <c r="G626" s="711">
        <f t="shared" si="34"/>
        <v>4960086.1500000004</v>
      </c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8031</v>
      </c>
      <c r="C627" s="739" t="s">
        <v>1935</v>
      </c>
      <c r="D627" s="719" t="s">
        <v>8600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8112</v>
      </c>
      <c r="C628" s="739" t="s">
        <v>8075</v>
      </c>
      <c r="D628" s="719" t="s">
        <v>8603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8508</v>
      </c>
      <c r="C629" s="739" t="s">
        <v>8075</v>
      </c>
      <c r="D629" s="719" t="s">
        <v>8604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8031</v>
      </c>
      <c r="C630" s="739" t="s">
        <v>8075</v>
      </c>
      <c r="D630" s="719" t="s">
        <v>8605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8112</v>
      </c>
      <c r="C631" s="739" t="s">
        <v>8506</v>
      </c>
      <c r="D631" s="719" t="s">
        <v>8606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8607</v>
      </c>
      <c r="D632" s="719" t="s">
        <v>8608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2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8341</v>
      </c>
      <c r="C633" s="739" t="s">
        <v>8609</v>
      </c>
      <c r="D633" s="719" t="s">
        <v>8610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8527</v>
      </c>
      <c r="C634" s="739" t="s">
        <v>8232</v>
      </c>
      <c r="D634" s="719" t="s">
        <v>8233</v>
      </c>
      <c r="E634" s="709">
        <v>20000</v>
      </c>
      <c r="F634" s="737"/>
      <c r="G634" s="711">
        <f t="shared" ref="G634:G657" si="46">G633-E634+F634</f>
        <v>3733451.1500000004</v>
      </c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8614</v>
      </c>
      <c r="C635" s="745" t="s">
        <v>1935</v>
      </c>
      <c r="D635" s="719" t="s">
        <v>8600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8000</v>
      </c>
      <c r="D636" s="717" t="s">
        <v>8615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8619</v>
      </c>
      <c r="D637" s="717" t="s">
        <v>8620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8607</v>
      </c>
      <c r="D638" s="717" t="s">
        <v>8621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8000</v>
      </c>
      <c r="D639" s="717" t="s">
        <v>8615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8622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9">
        <v>26783</v>
      </c>
      <c r="F641" s="709"/>
      <c r="G641" s="711">
        <f t="shared" si="46"/>
        <v>4701810.1500000004</v>
      </c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8373</v>
      </c>
      <c r="D642" s="717" t="s">
        <v>8627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8000</v>
      </c>
      <c r="D643" s="717" t="s">
        <v>8615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8269</v>
      </c>
      <c r="C644" s="745" t="s">
        <v>8075</v>
      </c>
      <c r="D644" s="719" t="s">
        <v>8630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8614</v>
      </c>
      <c r="C645" s="745" t="s">
        <v>8628</v>
      </c>
      <c r="D645" s="719" t="s">
        <v>8629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8508</v>
      </c>
      <c r="C646" s="745" t="s">
        <v>8349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8637</v>
      </c>
      <c r="C647" s="745" t="s">
        <v>8638</v>
      </c>
      <c r="D647" s="717" t="s">
        <v>8636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8520</v>
      </c>
      <c r="C648" s="745" t="s">
        <v>8522</v>
      </c>
      <c r="D648" s="719" t="s">
        <v>8523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8570</v>
      </c>
      <c r="C649" s="739" t="s">
        <v>8553</v>
      </c>
      <c r="D649" s="719" t="s">
        <v>8643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8056</v>
      </c>
      <c r="C650" s="739" t="s">
        <v>7983</v>
      </c>
      <c r="D650" s="719" t="s">
        <v>8644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8341</v>
      </c>
      <c r="C651" s="739" t="s">
        <v>8609</v>
      </c>
      <c r="D651" s="719" t="s">
        <v>8610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8652</v>
      </c>
      <c r="C652" s="745" t="s">
        <v>1935</v>
      </c>
      <c r="D652" s="719" t="s">
        <v>8651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8000</v>
      </c>
      <c r="D653" s="717" t="s">
        <v>8615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8000</v>
      </c>
      <c r="D654" s="717" t="s">
        <v>8615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/>
      <c r="B655" s="745"/>
      <c r="C655" s="745"/>
      <c r="D655" s="717"/>
      <c r="E655" s="709"/>
      <c r="F655" s="737"/>
      <c r="G655" s="711">
        <f t="shared" si="46"/>
        <v>0.15000000037252903</v>
      </c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/>
      <c r="B656" s="745"/>
      <c r="C656" s="745"/>
      <c r="D656" s="717"/>
      <c r="E656" s="709"/>
      <c r="F656" s="737"/>
      <c r="G656" s="711">
        <f t="shared" si="46"/>
        <v>0.15000000037252903</v>
      </c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682" si="60">N656+O655-M656</f>
        <v>1637610.9799999995</v>
      </c>
    </row>
    <row r="657" spans="1:15" ht="24" x14ac:dyDescent="0.3">
      <c r="A657" s="707"/>
      <c r="B657" s="745"/>
      <c r="C657" s="745"/>
      <c r="D657" s="717"/>
      <c r="E657" s="709"/>
      <c r="F657" s="737"/>
      <c r="G657" s="711">
        <f t="shared" si="46"/>
        <v>0.15000000037252903</v>
      </c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8336</v>
      </c>
      <c r="K664" s="739" t="s">
        <v>8226</v>
      </c>
      <c r="L664" s="719" t="s">
        <v>8583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07">
        <v>45661</v>
      </c>
      <c r="J665" s="739" t="s">
        <v>8580</v>
      </c>
      <c r="K665" s="739" t="s">
        <v>8021</v>
      </c>
      <c r="L665" s="719" t="s">
        <v>8581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07">
        <v>45664</v>
      </c>
      <c r="J666" s="739" t="s">
        <v>8031</v>
      </c>
      <c r="K666" s="739" t="s">
        <v>8021</v>
      </c>
      <c r="L666" s="719" t="s">
        <v>8584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37"/>
      <c r="B667" s="745"/>
      <c r="C667" s="745"/>
      <c r="D667" s="717"/>
      <c r="E667" s="709"/>
      <c r="F667" s="737"/>
      <c r="G667" s="737"/>
      <c r="I667" s="707">
        <v>45664</v>
      </c>
      <c r="J667" s="739" t="s">
        <v>8527</v>
      </c>
      <c r="K667" s="739" t="s">
        <v>8452</v>
      </c>
      <c r="L667" s="719" t="s">
        <v>8585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37"/>
      <c r="B668" s="745"/>
      <c r="C668" s="745"/>
      <c r="D668" s="717"/>
      <c r="E668" s="709"/>
      <c r="F668" s="737"/>
      <c r="G668" s="737"/>
      <c r="I668" s="707">
        <v>45664</v>
      </c>
      <c r="J668" s="739" t="s">
        <v>8527</v>
      </c>
      <c r="K668" s="739" t="s">
        <v>8586</v>
      </c>
      <c r="L668" s="719" t="s">
        <v>8587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07">
        <v>45664</v>
      </c>
      <c r="J669" s="739" t="s">
        <v>8402</v>
      </c>
      <c r="K669" s="739" t="s">
        <v>8021</v>
      </c>
      <c r="L669" s="719" t="s">
        <v>8588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07">
        <v>45665</v>
      </c>
      <c r="J670" s="739"/>
      <c r="K670" s="739"/>
      <c r="L670" s="719" t="s">
        <v>8324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37"/>
      <c r="B672" s="745"/>
      <c r="C672" s="745"/>
      <c r="D672" s="717"/>
      <c r="E672" s="709"/>
      <c r="F672" s="737"/>
      <c r="G672" s="737"/>
      <c r="I672" s="707">
        <v>45666</v>
      </c>
      <c r="J672" s="739" t="s">
        <v>8333</v>
      </c>
      <c r="K672" s="739" t="s">
        <v>8021</v>
      </c>
      <c r="L672" s="719" t="s">
        <v>8591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37"/>
      <c r="B673" s="745"/>
      <c r="C673" s="745"/>
      <c r="D673" s="717"/>
      <c r="E673" s="709"/>
      <c r="F673" s="737"/>
      <c r="G673" s="737"/>
      <c r="I673" s="707">
        <v>45666</v>
      </c>
      <c r="J673" s="739" t="s">
        <v>8005</v>
      </c>
      <c r="K673" s="739" t="s">
        <v>8592</v>
      </c>
      <c r="L673" s="719" t="s">
        <v>8593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37"/>
      <c r="B674" s="745"/>
      <c r="C674" s="745"/>
      <c r="D674" s="717"/>
      <c r="E674" s="709"/>
      <c r="F674" s="737"/>
      <c r="G674" s="737"/>
      <c r="I674" s="707">
        <v>45666</v>
      </c>
      <c r="J674" s="739" t="s">
        <v>8570</v>
      </c>
      <c r="K674" s="739" t="s">
        <v>7985</v>
      </c>
      <c r="L674" s="719" t="s">
        <v>8562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45666</v>
      </c>
      <c r="J675" s="739" t="s">
        <v>8570</v>
      </c>
      <c r="K675" s="739" t="s">
        <v>7985</v>
      </c>
      <c r="L675" s="719" t="s">
        <v>8597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45666</v>
      </c>
      <c r="J676" s="739"/>
      <c r="K676" s="739"/>
      <c r="L676" s="719" t="s">
        <v>7997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37"/>
      <c r="B678" s="745"/>
      <c r="C678" s="745"/>
      <c r="D678" s="717"/>
      <c r="E678" s="709"/>
      <c r="F678" s="737"/>
      <c r="G678" s="737"/>
      <c r="I678" s="707">
        <v>45667</v>
      </c>
      <c r="J678" s="739" t="s">
        <v>8005</v>
      </c>
      <c r="K678" s="739" t="s">
        <v>7985</v>
      </c>
      <c r="L678" s="719" t="s">
        <v>8594</v>
      </c>
      <c r="M678" s="709">
        <v>409500</v>
      </c>
      <c r="N678" s="737"/>
      <c r="O678" s="711">
        <f t="shared" si="60"/>
        <v>4179719.9799999995</v>
      </c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07">
        <v>45667</v>
      </c>
      <c r="J679" s="739" t="s">
        <v>8336</v>
      </c>
      <c r="K679" s="739" t="s">
        <v>8226</v>
      </c>
      <c r="L679" s="719" t="s">
        <v>8595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8054</v>
      </c>
      <c r="K680" s="739" t="s">
        <v>8132</v>
      </c>
      <c r="L680" s="719" t="s">
        <v>8596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8336</v>
      </c>
      <c r="K681" s="739" t="s">
        <v>7990</v>
      </c>
      <c r="L681" s="719" t="s">
        <v>8598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8056</v>
      </c>
      <c r="K682" s="739" t="s">
        <v>8021</v>
      </c>
      <c r="L682" s="719" t="s">
        <v>8599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8611</v>
      </c>
      <c r="L683" s="719" t="s">
        <v>8612</v>
      </c>
      <c r="M683" s="709">
        <v>120000</v>
      </c>
      <c r="N683" s="737"/>
      <c r="O683" s="711">
        <f t="shared" ref="O683" si="61">N683+O682-M683</f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8016</v>
      </c>
      <c r="L684" s="719" t="s">
        <v>8617</v>
      </c>
      <c r="M684" s="709">
        <v>1000000</v>
      </c>
      <c r="N684" s="737"/>
      <c r="O684" s="711">
        <f t="shared" ref="O684" si="62">N684+O683-M684</f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8333</v>
      </c>
      <c r="K685" s="739" t="s">
        <v>7985</v>
      </c>
      <c r="L685" s="719" t="s">
        <v>8561</v>
      </c>
      <c r="M685" s="709">
        <v>100000</v>
      </c>
      <c r="N685" s="737"/>
      <c r="O685" s="711">
        <f t="shared" ref="O685:O686" si="63">N685+O684-M685</f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8002</v>
      </c>
      <c r="K686" s="739" t="s">
        <v>8304</v>
      </c>
      <c r="L686" s="719" t="s">
        <v>8613</v>
      </c>
      <c r="M686" s="709">
        <v>100000</v>
      </c>
      <c r="N686" s="737"/>
      <c r="O686" s="711">
        <f t="shared" si="63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8580</v>
      </c>
      <c r="K687" s="739" t="s">
        <v>8133</v>
      </c>
      <c r="L687" s="719" t="s">
        <v>8491</v>
      </c>
      <c r="M687" s="709">
        <v>70470</v>
      </c>
      <c r="N687" s="737"/>
      <c r="O687" s="711">
        <f t="shared" ref="O687" si="64">N687+O686-M687</f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8554</v>
      </c>
      <c r="K688" s="739" t="s">
        <v>7985</v>
      </c>
      <c r="L688" s="719" t="s">
        <v>8616</v>
      </c>
      <c r="M688" s="709">
        <v>94560</v>
      </c>
      <c r="N688" s="737"/>
      <c r="O688" s="711">
        <f t="shared" ref="O688" si="65">N688+O687-M688</f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8570</v>
      </c>
      <c r="K689" s="739" t="s">
        <v>8452</v>
      </c>
      <c r="L689" s="719" t="s">
        <v>8618</v>
      </c>
      <c r="M689" s="709">
        <v>500000</v>
      </c>
      <c r="N689" s="737"/>
      <c r="O689" s="711">
        <f t="shared" ref="O689" si="66">N689+O688-M689</f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8570</v>
      </c>
      <c r="K690" s="739" t="s">
        <v>8452</v>
      </c>
      <c r="L690" s="719" t="s">
        <v>8618</v>
      </c>
      <c r="M690" s="709">
        <v>315400</v>
      </c>
      <c r="N690" s="737"/>
      <c r="O690" s="711">
        <f t="shared" ref="O690:O706" si="67">N690+O689-M690</f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8570</v>
      </c>
      <c r="K691" s="739" t="s">
        <v>8452</v>
      </c>
      <c r="L691" s="719" t="s">
        <v>8618</v>
      </c>
      <c r="M691" s="709">
        <v>300000</v>
      </c>
      <c r="N691" s="737"/>
      <c r="O691" s="711">
        <f t="shared" si="67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8611</v>
      </c>
      <c r="L692" s="719" t="s">
        <v>8623</v>
      </c>
      <c r="M692" s="709">
        <v>50000</v>
      </c>
      <c r="N692" s="737"/>
      <c r="O692" s="711">
        <f t="shared" si="67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8570</v>
      </c>
      <c r="K693" s="739" t="s">
        <v>8553</v>
      </c>
      <c r="L693" s="719" t="s">
        <v>8624</v>
      </c>
      <c r="M693" s="709">
        <v>80000</v>
      </c>
      <c r="N693" s="737"/>
      <c r="O693" s="711">
        <f t="shared" si="67"/>
        <v>881089.97999999952</v>
      </c>
    </row>
    <row r="694" spans="1:15" ht="24" x14ac:dyDescent="0.3">
      <c r="A694" s="737"/>
      <c r="B694" s="745"/>
      <c r="C694" s="745"/>
      <c r="D694" s="717"/>
      <c r="E694" s="709"/>
      <c r="F694" s="737"/>
      <c r="G694" s="737"/>
      <c r="I694" s="707">
        <v>45677</v>
      </c>
      <c r="J694" s="739" t="s">
        <v>8296</v>
      </c>
      <c r="K694" s="739" t="s">
        <v>8425</v>
      </c>
      <c r="L694" s="719" t="s">
        <v>8579</v>
      </c>
      <c r="M694" s="709">
        <v>85000</v>
      </c>
      <c r="N694" s="737"/>
      <c r="O694" s="711">
        <f t="shared" si="67"/>
        <v>796089.97999999952</v>
      </c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07">
        <v>45677</v>
      </c>
      <c r="J695" s="739" t="s">
        <v>8626</v>
      </c>
      <c r="K695" s="739" t="s">
        <v>8414</v>
      </c>
      <c r="L695" s="719" t="s">
        <v>8625</v>
      </c>
      <c r="M695" s="709">
        <v>250000</v>
      </c>
      <c r="N695" s="737"/>
      <c r="O695" s="711">
        <f t="shared" si="67"/>
        <v>546089.97999999952</v>
      </c>
    </row>
    <row r="696" spans="1:15" ht="24" x14ac:dyDescent="0.3">
      <c r="A696" s="737"/>
      <c r="B696" s="745"/>
      <c r="C696" s="745"/>
      <c r="D696" s="717"/>
      <c r="E696" s="709"/>
      <c r="F696" s="737"/>
      <c r="G696" s="737"/>
      <c r="I696" s="707">
        <v>45678</v>
      </c>
      <c r="J696" s="739" t="s">
        <v>8570</v>
      </c>
      <c r="K696" s="739" t="s">
        <v>7985</v>
      </c>
      <c r="L696" s="719" t="s">
        <v>8631</v>
      </c>
      <c r="M696" s="709">
        <v>194000</v>
      </c>
      <c r="N696" s="737"/>
      <c r="O696" s="711">
        <f t="shared" si="67"/>
        <v>352089.97999999952</v>
      </c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07">
        <v>45680</v>
      </c>
      <c r="J697" s="739" t="s">
        <v>8538</v>
      </c>
      <c r="K697" s="739" t="s">
        <v>8021</v>
      </c>
      <c r="L697" s="719" t="s">
        <v>8640</v>
      </c>
      <c r="M697" s="709">
        <v>187000</v>
      </c>
      <c r="N697" s="737"/>
      <c r="O697" s="711">
        <f t="shared" si="67"/>
        <v>165089.97999999952</v>
      </c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07">
        <v>45680</v>
      </c>
      <c r="J698" s="739" t="s">
        <v>8005</v>
      </c>
      <c r="K698" s="739" t="s">
        <v>7985</v>
      </c>
      <c r="L698" s="719" t="s">
        <v>8641</v>
      </c>
      <c r="M698" s="709">
        <v>153000</v>
      </c>
      <c r="N698" s="737"/>
      <c r="O698" s="711">
        <f t="shared" si="67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8336</v>
      </c>
      <c r="K699" s="739" t="s">
        <v>8226</v>
      </c>
      <c r="L699" s="719" t="s">
        <v>8642</v>
      </c>
      <c r="M699" s="709">
        <v>100000</v>
      </c>
      <c r="N699" s="737"/>
      <c r="O699" s="711">
        <f t="shared" si="67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8611</v>
      </c>
      <c r="L700" s="719" t="s">
        <v>8645</v>
      </c>
      <c r="M700" s="709">
        <v>400000</v>
      </c>
      <c r="N700" s="737"/>
      <c r="O700" s="711">
        <f t="shared" si="67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8611</v>
      </c>
      <c r="L701" s="719" t="s">
        <v>8645</v>
      </c>
      <c r="M701" s="709">
        <v>100000</v>
      </c>
      <c r="N701" s="737"/>
      <c r="O701" s="711">
        <f t="shared" si="67"/>
        <v>-587910.02000000048</v>
      </c>
    </row>
    <row r="702" spans="1:15" ht="24" x14ac:dyDescent="0.3">
      <c r="A702" s="737"/>
      <c r="B702" s="745"/>
      <c r="C702" s="745"/>
      <c r="D702" s="717"/>
      <c r="E702" s="709"/>
      <c r="F702" s="737"/>
      <c r="G702" s="737"/>
      <c r="I702" s="707">
        <v>45685</v>
      </c>
      <c r="J702" s="739" t="s">
        <v>8031</v>
      </c>
      <c r="K702" s="739" t="s">
        <v>8647</v>
      </c>
      <c r="L702" s="719" t="s">
        <v>8648</v>
      </c>
      <c r="M702" s="709">
        <v>500000</v>
      </c>
      <c r="N702" s="737"/>
      <c r="O702" s="711">
        <f t="shared" si="67"/>
        <v>-1087910.0200000005</v>
      </c>
    </row>
    <row r="703" spans="1:15" ht="24" x14ac:dyDescent="0.3">
      <c r="A703" s="737"/>
      <c r="B703" s="745"/>
      <c r="C703" s="745"/>
      <c r="D703" s="717"/>
      <c r="E703" s="709"/>
      <c r="F703" s="737"/>
      <c r="G703" s="737"/>
      <c r="I703" s="707">
        <v>45685</v>
      </c>
      <c r="J703" s="739" t="s">
        <v>8570</v>
      </c>
      <c r="K703" s="739" t="s">
        <v>7985</v>
      </c>
      <c r="L703" s="719" t="s">
        <v>8616</v>
      </c>
      <c r="M703" s="709">
        <v>117760</v>
      </c>
      <c r="N703" s="737"/>
      <c r="O703" s="711">
        <f t="shared" si="67"/>
        <v>-1205670.0200000005</v>
      </c>
    </row>
    <row r="704" spans="1:15" ht="36" x14ac:dyDescent="0.3">
      <c r="A704" s="737"/>
      <c r="B704" s="745"/>
      <c r="C704" s="745"/>
      <c r="D704" s="717"/>
      <c r="E704" s="709"/>
      <c r="F704" s="737"/>
      <c r="G704" s="737"/>
      <c r="I704" s="707">
        <v>45685</v>
      </c>
      <c r="J704" s="739" t="s">
        <v>8031</v>
      </c>
      <c r="K704" s="739" t="s">
        <v>8133</v>
      </c>
      <c r="L704" s="719" t="s">
        <v>8649</v>
      </c>
      <c r="M704" s="709">
        <v>82010</v>
      </c>
      <c r="N704" s="737"/>
      <c r="O704" s="711">
        <f t="shared" si="67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37"/>
      <c r="I705" s="707">
        <v>45685</v>
      </c>
      <c r="J705" s="739" t="s">
        <v>8554</v>
      </c>
      <c r="K705" s="739" t="s">
        <v>8229</v>
      </c>
      <c r="L705" s="719" t="s">
        <v>8650</v>
      </c>
      <c r="M705" s="709">
        <v>26000</v>
      </c>
      <c r="N705" s="737"/>
      <c r="O705" s="711">
        <f t="shared" si="67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8653</v>
      </c>
      <c r="L706" s="719" t="s">
        <v>8654</v>
      </c>
      <c r="M706" s="709">
        <v>222300</v>
      </c>
      <c r="N706" s="737"/>
      <c r="O706" s="711">
        <f t="shared" si="67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8031</v>
      </c>
      <c r="K707" s="739" t="s">
        <v>8647</v>
      </c>
      <c r="L707" s="719" t="s">
        <v>8648</v>
      </c>
      <c r="M707" s="709">
        <v>310000</v>
      </c>
      <c r="N707" s="737"/>
      <c r="O707" s="711">
        <f t="shared" ref="O707:O708" si="68">N707+O706-M707</f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8005</v>
      </c>
      <c r="K708" s="739" t="s">
        <v>8655</v>
      </c>
      <c r="L708" s="719" t="s">
        <v>8656</v>
      </c>
      <c r="M708" s="709">
        <v>1000000</v>
      </c>
      <c r="N708" s="737"/>
      <c r="O708" s="711">
        <f t="shared" si="68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8148</v>
      </c>
      <c r="M709" s="709"/>
      <c r="N709" s="718">
        <v>3637888</v>
      </c>
      <c r="O709" s="711">
        <f t="shared" ref="O709:O715" si="69">N709+O708-M709</f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8148</v>
      </c>
      <c r="M710" s="709"/>
      <c r="N710" s="718">
        <v>3620988</v>
      </c>
      <c r="O710" s="711">
        <f t="shared" si="69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8148</v>
      </c>
      <c r="M711" s="709"/>
      <c r="N711" s="718">
        <v>3604088</v>
      </c>
      <c r="O711" s="711">
        <f t="shared" si="69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9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9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9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8005</v>
      </c>
      <c r="K715" s="739" t="s">
        <v>8451</v>
      </c>
      <c r="L715" s="719" t="s">
        <v>8129</v>
      </c>
      <c r="M715" s="709">
        <v>216741</v>
      </c>
      <c r="N715" s="737"/>
      <c r="O715" s="711">
        <f t="shared" si="69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8005</v>
      </c>
      <c r="K716" s="739" t="s">
        <v>8657</v>
      </c>
      <c r="L716" s="719" t="s">
        <v>8658</v>
      </c>
      <c r="M716" s="709">
        <v>500000</v>
      </c>
      <c r="N716" s="737"/>
      <c r="O716" s="711">
        <f t="shared" ref="O716:O718" si="70">N716+O715-M716</f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8538</v>
      </c>
      <c r="K717" s="739" t="s">
        <v>8659</v>
      </c>
      <c r="L717" s="719" t="s">
        <v>8660</v>
      </c>
      <c r="M717" s="709">
        <v>1000000</v>
      </c>
      <c r="N717" s="737"/>
      <c r="O717" s="711">
        <f t="shared" si="7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8492</v>
      </c>
      <c r="K718" s="739" t="s">
        <v>8661</v>
      </c>
      <c r="L718" s="719" t="s">
        <v>8662</v>
      </c>
      <c r="M718" s="709">
        <v>70000</v>
      </c>
      <c r="N718" s="737"/>
      <c r="O718" s="711">
        <f t="shared" si="7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8611</v>
      </c>
      <c r="L719" s="719" t="s">
        <v>8663</v>
      </c>
      <c r="M719" s="709">
        <v>200000</v>
      </c>
      <c r="N719" s="737"/>
      <c r="O719" s="711">
        <f t="shared" ref="O719:O725" si="71">N719+O718-M719</f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8664</v>
      </c>
      <c r="K720" s="739" t="s">
        <v>8575</v>
      </c>
      <c r="L720" s="719" t="s">
        <v>8574</v>
      </c>
      <c r="M720" s="709">
        <v>72500</v>
      </c>
      <c r="N720" s="737"/>
      <c r="O720" s="711">
        <f t="shared" si="71"/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8098</v>
      </c>
      <c r="K721" s="739" t="s">
        <v>8355</v>
      </c>
      <c r="L721" s="719" t="s">
        <v>8356</v>
      </c>
      <c r="M721" s="709">
        <v>82000</v>
      </c>
      <c r="N721" s="737"/>
      <c r="O721" s="711">
        <f t="shared" si="71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8538</v>
      </c>
      <c r="K722" s="739" t="s">
        <v>8237</v>
      </c>
      <c r="L722" s="719" t="s">
        <v>8665</v>
      </c>
      <c r="M722" s="709">
        <v>101900</v>
      </c>
      <c r="N722" s="737"/>
      <c r="O722" s="711">
        <f t="shared" si="71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8570</v>
      </c>
      <c r="K723" s="739" t="s">
        <v>8452</v>
      </c>
      <c r="L723" s="719" t="s">
        <v>8666</v>
      </c>
      <c r="M723" s="709">
        <v>507000</v>
      </c>
      <c r="N723" s="737"/>
      <c r="O723" s="711">
        <f t="shared" si="71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8005</v>
      </c>
      <c r="K724" s="739" t="s">
        <v>8667</v>
      </c>
      <c r="L724" s="719" t="s">
        <v>8668</v>
      </c>
      <c r="M724" s="709">
        <v>200000</v>
      </c>
      <c r="N724" s="737"/>
      <c r="O724" s="711">
        <f t="shared" si="71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8005</v>
      </c>
      <c r="K725" s="739" t="s">
        <v>8667</v>
      </c>
      <c r="L725" s="719" t="s">
        <v>8668</v>
      </c>
      <c r="M725" s="709">
        <v>200000</v>
      </c>
      <c r="N725" s="737"/>
      <c r="O725" s="711">
        <f t="shared" si="71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8570</v>
      </c>
      <c r="K726" s="739" t="s">
        <v>8021</v>
      </c>
      <c r="L726" s="719" t="s">
        <v>8669</v>
      </c>
      <c r="M726" s="709">
        <v>30000</v>
      </c>
      <c r="N726" s="737"/>
      <c r="O726" s="711">
        <f t="shared" ref="O726:O754" si="72">N726+O725-M726</f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8492</v>
      </c>
      <c r="K727" s="739" t="s">
        <v>8653</v>
      </c>
      <c r="L727" s="719" t="s">
        <v>8670</v>
      </c>
      <c r="M727" s="709">
        <v>185100</v>
      </c>
      <c r="N727" s="737"/>
      <c r="O727" s="711">
        <f t="shared" si="72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8580</v>
      </c>
      <c r="K728" s="739" t="s">
        <v>8425</v>
      </c>
      <c r="L728" s="719" t="s">
        <v>8579</v>
      </c>
      <c r="M728" s="709">
        <v>100000</v>
      </c>
      <c r="N728" s="737"/>
      <c r="O728" s="711">
        <f t="shared" si="72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8554</v>
      </c>
      <c r="K729" s="739" t="s">
        <v>7985</v>
      </c>
      <c r="L729" s="719" t="s">
        <v>8616</v>
      </c>
      <c r="M729" s="709">
        <v>65620</v>
      </c>
      <c r="N729" s="737"/>
      <c r="O729" s="711">
        <f t="shared" si="72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8492</v>
      </c>
      <c r="K730" s="739" t="s">
        <v>7985</v>
      </c>
      <c r="L730" s="719" t="s">
        <v>8672</v>
      </c>
      <c r="M730" s="709">
        <v>124560</v>
      </c>
      <c r="N730" s="737"/>
      <c r="O730" s="711">
        <f t="shared" si="72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8538</v>
      </c>
      <c r="K731" s="739" t="s">
        <v>8021</v>
      </c>
      <c r="L731" s="719" t="s">
        <v>8673</v>
      </c>
      <c r="M731" s="709">
        <v>187000</v>
      </c>
      <c r="N731" s="737"/>
      <c r="O731" s="711">
        <f t="shared" si="72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8580</v>
      </c>
      <c r="K732" s="739" t="s">
        <v>8021</v>
      </c>
      <c r="L732" s="719" t="s">
        <v>8674</v>
      </c>
      <c r="M732" s="709">
        <v>90000</v>
      </c>
      <c r="N732" s="737"/>
      <c r="O732" s="711">
        <f t="shared" si="72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8570</v>
      </c>
      <c r="K733" s="739" t="s">
        <v>8021</v>
      </c>
      <c r="L733" s="719" t="s">
        <v>8675</v>
      </c>
      <c r="M733" s="709">
        <v>363419</v>
      </c>
      <c r="N733" s="737"/>
      <c r="O733" s="711">
        <f t="shared" si="72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8676</v>
      </c>
      <c r="K734" s="739" t="s">
        <v>8021</v>
      </c>
      <c r="L734" s="719" t="s">
        <v>8591</v>
      </c>
      <c r="M734" s="709">
        <v>177206</v>
      </c>
      <c r="N734" s="737"/>
      <c r="O734" s="711">
        <f t="shared" si="72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8031</v>
      </c>
      <c r="K735" s="739" t="s">
        <v>8021</v>
      </c>
      <c r="L735" s="719" t="s">
        <v>8677</v>
      </c>
      <c r="M735" s="709">
        <v>115000</v>
      </c>
      <c r="N735" s="737"/>
      <c r="O735" s="711">
        <f t="shared" si="72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8678</v>
      </c>
      <c r="K736" s="739" t="s">
        <v>8021</v>
      </c>
      <c r="L736" s="719" t="s">
        <v>8489</v>
      </c>
      <c r="M736" s="709">
        <v>181244</v>
      </c>
      <c r="N736" s="737"/>
      <c r="O736" s="711">
        <f t="shared" si="72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7997</v>
      </c>
      <c r="M737" s="709"/>
      <c r="N737" s="709">
        <v>2055383</v>
      </c>
      <c r="O737" s="711">
        <f t="shared" si="72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8685</v>
      </c>
      <c r="M738" s="716">
        <v>20000</v>
      </c>
      <c r="N738" s="709"/>
      <c r="O738" s="711">
        <f t="shared" si="72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8679</v>
      </c>
      <c r="M739" s="709">
        <v>500000</v>
      </c>
      <c r="N739" s="737"/>
      <c r="O739" s="711">
        <f t="shared" si="72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8005</v>
      </c>
      <c r="K740" s="739" t="s">
        <v>7487</v>
      </c>
      <c r="L740" s="719" t="s">
        <v>8680</v>
      </c>
      <c r="M740" s="709">
        <v>700000</v>
      </c>
      <c r="N740" s="737"/>
      <c r="O740" s="711">
        <f t="shared" si="72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8492</v>
      </c>
      <c r="K741" s="739" t="s">
        <v>8681</v>
      </c>
      <c r="L741" s="719" t="s">
        <v>8682</v>
      </c>
      <c r="M741" s="709">
        <v>50100</v>
      </c>
      <c r="N741" s="737"/>
      <c r="O741" s="711">
        <f t="shared" si="72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8005</v>
      </c>
      <c r="K742" s="739" t="s">
        <v>8020</v>
      </c>
      <c r="L742" s="719" t="s">
        <v>8019</v>
      </c>
      <c r="M742" s="709">
        <v>90000</v>
      </c>
      <c r="N742" s="737"/>
      <c r="O742" s="711">
        <f t="shared" si="72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8683</v>
      </c>
      <c r="M743" s="709">
        <v>1000000</v>
      </c>
      <c r="N743" s="737"/>
      <c r="O743" s="711">
        <f t="shared" si="72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8611</v>
      </c>
      <c r="L744" s="719" t="s">
        <v>8663</v>
      </c>
      <c r="M744" s="709">
        <v>500000</v>
      </c>
      <c r="N744" s="737"/>
      <c r="O744" s="711">
        <f t="shared" si="72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8492</v>
      </c>
      <c r="K745" s="739" t="s">
        <v>8653</v>
      </c>
      <c r="L745" s="719" t="s">
        <v>8684</v>
      </c>
      <c r="M745" s="709">
        <v>1000000</v>
      </c>
      <c r="N745" s="737"/>
      <c r="O745" s="711">
        <f t="shared" si="72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8492</v>
      </c>
      <c r="K746" s="739" t="s">
        <v>8037</v>
      </c>
      <c r="L746" s="719" t="s">
        <v>8686</v>
      </c>
      <c r="M746" s="709">
        <v>168000</v>
      </c>
      <c r="N746" s="737"/>
      <c r="O746" s="711">
        <f t="shared" si="72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8005</v>
      </c>
      <c r="K747" s="739" t="s">
        <v>7980</v>
      </c>
      <c r="L747" s="719" t="s">
        <v>8687</v>
      </c>
      <c r="M747" s="709">
        <v>54400</v>
      </c>
      <c r="N747" s="737"/>
      <c r="O747" s="711">
        <f t="shared" si="72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8570</v>
      </c>
      <c r="K748" s="739" t="s">
        <v>7985</v>
      </c>
      <c r="L748" s="719" t="s">
        <v>8688</v>
      </c>
      <c r="M748" s="709">
        <v>80000</v>
      </c>
      <c r="N748" s="737"/>
      <c r="O748" s="711">
        <f t="shared" si="72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8554</v>
      </c>
      <c r="K749" s="739" t="s">
        <v>7985</v>
      </c>
      <c r="L749" s="719" t="s">
        <v>8616</v>
      </c>
      <c r="M749" s="709">
        <v>113620</v>
      </c>
      <c r="N749" s="737"/>
      <c r="O749" s="711">
        <f t="shared" si="72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8554</v>
      </c>
      <c r="K750" s="739" t="s">
        <v>8205</v>
      </c>
      <c r="L750" s="719" t="s">
        <v>8696</v>
      </c>
      <c r="M750" s="709">
        <v>33000</v>
      </c>
      <c r="N750" s="737"/>
      <c r="O750" s="711">
        <f t="shared" si="72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8689</v>
      </c>
      <c r="K751" s="739" t="s">
        <v>8690</v>
      </c>
      <c r="L751" s="719" t="s">
        <v>8691</v>
      </c>
      <c r="M751" s="709">
        <v>100000</v>
      </c>
      <c r="N751" s="737"/>
      <c r="O751" s="711">
        <f t="shared" si="72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8005</v>
      </c>
      <c r="K752" s="739" t="s">
        <v>8692</v>
      </c>
      <c r="L752" s="719" t="s">
        <v>8693</v>
      </c>
      <c r="M752" s="709">
        <v>150000</v>
      </c>
      <c r="N752" s="737"/>
      <c r="O752" s="711">
        <f t="shared" si="72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8055</v>
      </c>
      <c r="K753" s="739" t="s">
        <v>8694</v>
      </c>
      <c r="L753" s="719" t="s">
        <v>8695</v>
      </c>
      <c r="M753" s="709">
        <v>40000</v>
      </c>
      <c r="N753" s="737"/>
      <c r="O753" s="711">
        <f t="shared" si="72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8492</v>
      </c>
      <c r="K754" s="739" t="s">
        <v>8653</v>
      </c>
      <c r="L754" s="719" t="s">
        <v>8697</v>
      </c>
      <c r="M754" s="709">
        <v>282830</v>
      </c>
      <c r="N754" s="737"/>
      <c r="O754" s="711">
        <f t="shared" si="72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8492</v>
      </c>
      <c r="K755" s="739" t="s">
        <v>7985</v>
      </c>
      <c r="L755" s="719" t="s">
        <v>8698</v>
      </c>
      <c r="M755" s="709">
        <v>78400</v>
      </c>
      <c r="N755" s="737"/>
      <c r="O755" s="711">
        <f t="shared" ref="O755" si="73">N755+O754-M755</f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7982</v>
      </c>
      <c r="K756" s="739" t="s">
        <v>6931</v>
      </c>
      <c r="L756" s="719" t="s">
        <v>8699</v>
      </c>
      <c r="M756" s="709">
        <v>100000</v>
      </c>
      <c r="N756" s="737"/>
      <c r="O756" s="711">
        <f t="shared" ref="O756" si="74">N756+O755-M756</f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8700</v>
      </c>
      <c r="K757" s="739" t="s">
        <v>8133</v>
      </c>
      <c r="L757" s="719" t="s">
        <v>8491</v>
      </c>
      <c r="M757" s="709">
        <v>535220</v>
      </c>
      <c r="N757" s="737"/>
      <c r="O757" s="711">
        <f t="shared" ref="O757" si="75">N757+O756-M757</f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8492</v>
      </c>
      <c r="K758" s="739" t="s">
        <v>8701</v>
      </c>
      <c r="L758" s="719" t="s">
        <v>8702</v>
      </c>
      <c r="M758" s="709">
        <v>80000</v>
      </c>
      <c r="N758" s="737"/>
      <c r="O758" s="711">
        <f t="shared" ref="O758:O760" si="76">N758+O757-M758</f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8005</v>
      </c>
      <c r="K759" s="739" t="s">
        <v>8575</v>
      </c>
      <c r="L759" s="719" t="s">
        <v>8574</v>
      </c>
      <c r="M759" s="709">
        <v>83265</v>
      </c>
      <c r="N759" s="737"/>
      <c r="O759" s="711">
        <f t="shared" si="76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8005</v>
      </c>
      <c r="K760" s="739" t="s">
        <v>8393</v>
      </c>
      <c r="L760" s="719" t="s">
        <v>8703</v>
      </c>
      <c r="M760" s="709">
        <v>100000</v>
      </c>
      <c r="N760" s="737"/>
      <c r="O760" s="711">
        <f t="shared" si="76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8570</v>
      </c>
      <c r="K761" s="739" t="s">
        <v>8229</v>
      </c>
      <c r="L761" s="719" t="s">
        <v>8707</v>
      </c>
      <c r="M761" s="709">
        <v>41600</v>
      </c>
      <c r="N761" s="737"/>
      <c r="O761" s="711">
        <f t="shared" ref="O761:O765" si="77">N761+O760-M761</f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8005</v>
      </c>
      <c r="K762" s="739" t="s">
        <v>8708</v>
      </c>
      <c r="L762" s="719" t="s">
        <v>8709</v>
      </c>
      <c r="M762" s="709">
        <v>90000</v>
      </c>
      <c r="N762" s="737"/>
      <c r="O762" s="711">
        <f t="shared" si="77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8005</v>
      </c>
      <c r="K763" s="739" t="s">
        <v>8154</v>
      </c>
      <c r="L763" s="719" t="s">
        <v>8710</v>
      </c>
      <c r="M763" s="709">
        <v>500000</v>
      </c>
      <c r="N763" s="737"/>
      <c r="O763" s="711">
        <f t="shared" si="77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8056</v>
      </c>
      <c r="K764" s="739" t="s">
        <v>8711</v>
      </c>
      <c r="L764" s="719" t="s">
        <v>8713</v>
      </c>
      <c r="M764" s="709">
        <v>150000</v>
      </c>
      <c r="N764" s="737"/>
      <c r="O764" s="711">
        <f t="shared" si="77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8570</v>
      </c>
      <c r="K765" s="739" t="s">
        <v>7985</v>
      </c>
      <c r="L765" s="719" t="s">
        <v>8712</v>
      </c>
      <c r="M765" s="709">
        <v>67100</v>
      </c>
      <c r="N765" s="737"/>
      <c r="O765" s="711">
        <f t="shared" si="77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8570</v>
      </c>
      <c r="K766" s="739" t="s">
        <v>7985</v>
      </c>
      <c r="L766" s="719" t="s">
        <v>8714</v>
      </c>
      <c r="M766" s="709">
        <v>56100</v>
      </c>
      <c r="N766" s="737"/>
      <c r="O766" s="711">
        <f t="shared" ref="O766" si="78">N766+O765-M766</f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8056</v>
      </c>
      <c r="K767" s="739" t="s">
        <v>7985</v>
      </c>
      <c r="L767" s="719" t="s">
        <v>8715</v>
      </c>
      <c r="M767" s="709">
        <v>40000</v>
      </c>
      <c r="N767" s="737"/>
      <c r="O767" s="711">
        <f t="shared" ref="O767:O768" si="79">N767+O766-M767</f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8333</v>
      </c>
      <c r="K768" s="739" t="s">
        <v>7985</v>
      </c>
      <c r="L768" s="719" t="s">
        <v>8716</v>
      </c>
      <c r="M768" s="709">
        <v>100000</v>
      </c>
      <c r="N768" s="737"/>
      <c r="O768" s="711">
        <f t="shared" si="79"/>
        <v>-1709185.0200000005</v>
      </c>
    </row>
    <row r="769" spans="1:15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8492</v>
      </c>
      <c r="K769" s="739" t="s">
        <v>8681</v>
      </c>
      <c r="L769" s="719" t="s">
        <v>8717</v>
      </c>
      <c r="M769" s="709">
        <v>101465</v>
      </c>
      <c r="N769" s="737"/>
      <c r="O769" s="711">
        <f t="shared" ref="O769" si="80">N769+O768-M769</f>
        <v>-1810650.0200000005</v>
      </c>
    </row>
    <row r="770" spans="1:15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8315</v>
      </c>
      <c r="K770" s="739" t="s">
        <v>8718</v>
      </c>
      <c r="L770" s="719" t="s">
        <v>8719</v>
      </c>
      <c r="M770" s="709">
        <v>250000</v>
      </c>
      <c r="N770" s="737"/>
      <c r="O770" s="711">
        <f t="shared" ref="O770" si="81">N770+O769-M770</f>
        <v>-2060650.0200000005</v>
      </c>
    </row>
    <row r="771" spans="1:15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8333</v>
      </c>
      <c r="K771" s="739" t="s">
        <v>7985</v>
      </c>
      <c r="L771" s="719" t="s">
        <v>8720</v>
      </c>
      <c r="M771" s="709">
        <v>43228</v>
      </c>
      <c r="N771" s="737"/>
      <c r="O771" s="711">
        <f t="shared" ref="O771" si="82">N771+O770-M771</f>
        <v>-2103878.0200000005</v>
      </c>
    </row>
    <row r="772" spans="1:15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8175</v>
      </c>
      <c r="K772" s="739" t="s">
        <v>7985</v>
      </c>
      <c r="L772" s="719" t="s">
        <v>8721</v>
      </c>
      <c r="M772" s="709">
        <v>32440</v>
      </c>
      <c r="N772" s="737"/>
      <c r="O772" s="711">
        <f t="shared" ref="O772" si="83">N772+O771-M772</f>
        <v>-2136318.0200000005</v>
      </c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1" t="s">
        <v>37</v>
      </c>
      <c r="B1" s="802"/>
      <c r="C1" s="802"/>
      <c r="D1" s="802"/>
      <c r="E1" s="802"/>
      <c r="F1" s="802"/>
      <c r="G1" s="802"/>
      <c r="H1" s="802"/>
      <c r="I1" s="802"/>
      <c r="J1" s="802"/>
      <c r="K1" s="802"/>
      <c r="L1" s="802"/>
      <c r="M1" s="20"/>
      <c r="N1" s="21"/>
    </row>
    <row r="2" spans="1:14" ht="30.75" customHeight="1" x14ac:dyDescent="0.25">
      <c r="A2" s="803" t="s">
        <v>38</v>
      </c>
      <c r="B2" s="804"/>
      <c r="C2" s="804"/>
      <c r="D2" s="804"/>
      <c r="E2" s="804"/>
      <c r="F2" s="804"/>
      <c r="G2" s="804"/>
      <c r="H2" s="804"/>
      <c r="I2" s="804"/>
      <c r="J2" s="804"/>
      <c r="K2" s="804"/>
      <c r="L2" s="804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9" t="s">
        <v>7051</v>
      </c>
      <c r="B62" s="800"/>
      <c r="C62" s="800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1"/>
  <sheetViews>
    <sheetView zoomScaleNormal="100" zoomScaleSheetLayoutView="110" workbookViewId="0">
      <pane ySplit="1" topLeftCell="A560" activePane="bottomLeft" state="frozen"/>
      <selection pane="bottomLeft" activeCell="D589" sqref="D58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7" t="s">
        <v>65</v>
      </c>
      <c r="C4" s="818"/>
      <c r="D4" s="818"/>
      <c r="E4" s="818"/>
      <c r="F4" s="819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7" t="s">
        <v>65</v>
      </c>
      <c r="C7" s="818"/>
      <c r="D7" s="818"/>
      <c r="E7" s="818"/>
      <c r="F7" s="819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7" t="s">
        <v>65</v>
      </c>
      <c r="C9" s="818"/>
      <c r="D9" s="818"/>
      <c r="E9" s="818"/>
      <c r="F9" s="819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7" t="s">
        <v>65</v>
      </c>
      <c r="C10" s="818"/>
      <c r="D10" s="818"/>
      <c r="E10" s="818"/>
      <c r="F10" s="819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7" t="s">
        <v>65</v>
      </c>
      <c r="C11" s="818"/>
      <c r="D11" s="818"/>
      <c r="E11" s="818"/>
      <c r="F11" s="819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7" t="s">
        <v>65</v>
      </c>
      <c r="C18" s="818"/>
      <c r="D18" s="818"/>
      <c r="E18" s="818"/>
      <c r="F18" s="819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7" t="s">
        <v>65</v>
      </c>
      <c r="C19" s="818"/>
      <c r="D19" s="818"/>
      <c r="E19" s="818"/>
      <c r="F19" s="819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7" t="s">
        <v>65</v>
      </c>
      <c r="C20" s="818"/>
      <c r="D20" s="818"/>
      <c r="E20" s="818"/>
      <c r="F20" s="819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7" t="s">
        <v>65</v>
      </c>
      <c r="C26" s="818"/>
      <c r="D26" s="818"/>
      <c r="E26" s="818"/>
      <c r="F26" s="819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7" t="s">
        <v>65</v>
      </c>
      <c r="C31" s="818"/>
      <c r="D31" s="818"/>
      <c r="E31" s="818"/>
      <c r="F31" s="819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7" t="s">
        <v>65</v>
      </c>
      <c r="C36" s="818"/>
      <c r="D36" s="818"/>
      <c r="E36" s="818"/>
      <c r="F36" s="819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7" t="s">
        <v>65</v>
      </c>
      <c r="C37" s="818"/>
      <c r="D37" s="818"/>
      <c r="E37" s="818"/>
      <c r="F37" s="819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7" t="s">
        <v>65</v>
      </c>
      <c r="C43" s="818"/>
      <c r="D43" s="818"/>
      <c r="E43" s="818"/>
      <c r="F43" s="819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7" t="s">
        <v>65</v>
      </c>
      <c r="C44" s="818"/>
      <c r="D44" s="818"/>
      <c r="E44" s="818"/>
      <c r="F44" s="819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7" t="s">
        <v>65</v>
      </c>
      <c r="C46" s="818"/>
      <c r="D46" s="818"/>
      <c r="E46" s="818"/>
      <c r="F46" s="819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7" t="s">
        <v>65</v>
      </c>
      <c r="C49" s="818"/>
      <c r="D49" s="818"/>
      <c r="E49" s="818"/>
      <c r="F49" s="819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7" t="s">
        <v>65</v>
      </c>
      <c r="C50" s="818"/>
      <c r="D50" s="818"/>
      <c r="E50" s="818"/>
      <c r="F50" s="819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7" t="s">
        <v>65</v>
      </c>
      <c r="C69" s="818"/>
      <c r="D69" s="818"/>
      <c r="E69" s="818"/>
      <c r="F69" s="819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7" t="s">
        <v>65</v>
      </c>
      <c r="C82" s="818"/>
      <c r="D82" s="818"/>
      <c r="E82" s="818"/>
      <c r="F82" s="819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2" t="s">
        <v>7706</v>
      </c>
      <c r="B327" s="813"/>
      <c r="C327" s="813"/>
      <c r="D327" s="813"/>
      <c r="E327" s="813"/>
      <c r="F327" s="813"/>
      <c r="G327" s="813"/>
      <c r="H327" s="814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2" t="s">
        <v>7705</v>
      </c>
      <c r="B353" s="813"/>
      <c r="C353" s="813"/>
      <c r="D353" s="813"/>
      <c r="E353" s="813"/>
      <c r="F353" s="813"/>
      <c r="G353" s="813"/>
      <c r="H353" s="814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2" t="s">
        <v>7745</v>
      </c>
      <c r="B371" s="813"/>
      <c r="C371" s="813"/>
      <c r="D371" s="813"/>
      <c r="E371" s="813"/>
      <c r="F371" s="813"/>
      <c r="G371" s="813"/>
      <c r="H371" s="814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5" t="s">
        <v>7907</v>
      </c>
      <c r="B384" s="816"/>
      <c r="C384" s="816"/>
      <c r="D384" s="816"/>
      <c r="E384" s="816"/>
      <c r="F384" s="816"/>
      <c r="G384" s="816"/>
      <c r="H384" s="651"/>
    </row>
    <row r="385" spans="1:9" s="7" customFormat="1" ht="28.5" x14ac:dyDescent="0.25">
      <c r="A385" s="815"/>
      <c r="B385" s="816"/>
      <c r="C385" s="816"/>
      <c r="D385" s="816"/>
      <c r="E385" s="816"/>
      <c r="F385" s="816"/>
      <c r="G385" s="816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5" t="s">
        <v>7907</v>
      </c>
      <c r="B391" s="806"/>
      <c r="C391" s="806"/>
      <c r="D391" s="806"/>
      <c r="E391" s="806"/>
      <c r="F391" s="806"/>
      <c r="G391" s="806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7" t="s">
        <v>7792</v>
      </c>
      <c r="B399" s="808"/>
      <c r="C399" s="808"/>
      <c r="D399" s="808"/>
      <c r="E399" s="808"/>
      <c r="F399" s="808"/>
      <c r="G399" s="808"/>
      <c r="H399" s="809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5" t="s">
        <v>7849</v>
      </c>
      <c r="B410" s="816"/>
      <c r="C410" s="816"/>
      <c r="D410" s="816"/>
      <c r="E410" s="816"/>
      <c r="F410" s="816"/>
      <c r="G410" s="816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7" t="s">
        <v>7870</v>
      </c>
      <c r="B424" s="808"/>
      <c r="C424" s="808"/>
      <c r="D424" s="808"/>
      <c r="E424" s="808"/>
      <c r="F424" s="808"/>
      <c r="G424" s="808"/>
      <c r="H424" s="809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1" t="s">
        <v>7920</v>
      </c>
      <c r="K425" s="811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5" t="s">
        <v>7908</v>
      </c>
      <c r="B440" s="806"/>
      <c r="C440" s="806"/>
      <c r="D440" s="806"/>
      <c r="E440" s="806"/>
      <c r="F440" s="806"/>
      <c r="G440" s="806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1" t="s">
        <v>7920</v>
      </c>
      <c r="K442" s="811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7" t="s">
        <v>7946</v>
      </c>
      <c r="B451" s="808"/>
      <c r="C451" s="808"/>
      <c r="D451" s="808"/>
      <c r="E451" s="808"/>
      <c r="F451" s="808"/>
      <c r="G451" s="808"/>
      <c r="H451" s="809"/>
      <c r="J451" s="811" t="s">
        <v>7920</v>
      </c>
      <c r="K451" s="811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5" t="s">
        <v>7953</v>
      </c>
      <c r="B462" s="806"/>
      <c r="C462" s="806"/>
      <c r="D462" s="806"/>
      <c r="E462" s="806"/>
      <c r="F462" s="806"/>
      <c r="G462" s="806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1"/>
      <c r="K464" s="811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7" t="s">
        <v>7955</v>
      </c>
      <c r="B472" s="808"/>
      <c r="C472" s="808"/>
      <c r="D472" s="808"/>
      <c r="E472" s="808"/>
      <c r="F472" s="808"/>
      <c r="G472" s="808"/>
      <c r="H472" s="809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1"/>
      <c r="K477" s="811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5" t="s">
        <v>8168</v>
      </c>
      <c r="B482" s="806"/>
      <c r="C482" s="806"/>
      <c r="D482" s="806"/>
      <c r="E482" s="806"/>
      <c r="F482" s="806"/>
      <c r="G482" s="806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7" t="s">
        <v>8261</v>
      </c>
      <c r="B490" s="808"/>
      <c r="C490" s="808"/>
      <c r="D490" s="808"/>
      <c r="E490" s="808"/>
      <c r="F490" s="808"/>
      <c r="G490" s="808"/>
      <c r="H490" s="809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1"/>
      <c r="K495" s="811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5" t="s">
        <v>8274</v>
      </c>
      <c r="B500" s="806"/>
      <c r="C500" s="806"/>
      <c r="D500" s="806"/>
      <c r="E500" s="806"/>
      <c r="F500" s="806"/>
      <c r="G500" s="806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7" t="s">
        <v>8275</v>
      </c>
      <c r="B509" s="808"/>
      <c r="C509" s="808"/>
      <c r="D509" s="808"/>
      <c r="E509" s="808"/>
      <c r="F509" s="808"/>
      <c r="G509" s="808"/>
      <c r="H509" s="809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1"/>
      <c r="K514" s="811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5" t="s">
        <v>8365</v>
      </c>
      <c r="B519" s="806"/>
      <c r="C519" s="806"/>
      <c r="D519" s="806"/>
      <c r="E519" s="806"/>
      <c r="F519" s="806"/>
      <c r="G519" s="806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7" t="s">
        <v>8275</v>
      </c>
      <c r="B528" s="808"/>
      <c r="C528" s="808"/>
      <c r="D528" s="808"/>
      <c r="E528" s="808"/>
      <c r="F528" s="808"/>
      <c r="G528" s="808"/>
      <c r="H528" s="809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1"/>
      <c r="K533" s="811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5" t="s">
        <v>8465</v>
      </c>
      <c r="B538" s="806"/>
      <c r="C538" s="806"/>
      <c r="D538" s="806"/>
      <c r="E538" s="806"/>
      <c r="F538" s="806"/>
      <c r="G538" s="806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7" t="s">
        <v>8275</v>
      </c>
      <c r="B549" s="808"/>
      <c r="C549" s="808"/>
      <c r="D549" s="808"/>
      <c r="E549" s="808"/>
      <c r="F549" s="808"/>
      <c r="G549" s="808"/>
      <c r="H549" s="809"/>
      <c r="I549" s="810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10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10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10"/>
      <c r="J552" s="811"/>
      <c r="K552" s="811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10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10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10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10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05" t="s">
        <v>8646</v>
      </c>
      <c r="B559" s="806"/>
      <c r="C559" s="806"/>
      <c r="D559" s="806"/>
      <c r="E559" s="806"/>
      <c r="F559" s="806"/>
      <c r="G559" s="806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4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I564" s="7" t="s">
        <v>8479</v>
      </c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8590</v>
      </c>
      <c r="K566" s="590"/>
    </row>
    <row r="569" spans="1:11" s="7" customFormat="1" ht="15.75" x14ac:dyDescent="0.25">
      <c r="A569" s="31"/>
      <c r="G569" s="31"/>
      <c r="H569" s="31"/>
      <c r="J569" s="754" t="s">
        <v>8478</v>
      </c>
      <c r="K569" s="632">
        <v>1740000</v>
      </c>
    </row>
    <row r="570" spans="1:11" s="7" customFormat="1" ht="23.25" x14ac:dyDescent="0.25">
      <c r="A570" s="807" t="s">
        <v>8275</v>
      </c>
      <c r="B570" s="808"/>
      <c r="C570" s="808"/>
      <c r="D570" s="808"/>
      <c r="E570" s="808"/>
      <c r="F570" s="808"/>
      <c r="G570" s="808"/>
      <c r="H570" s="809"/>
      <c r="I570" s="810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10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10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10"/>
      <c r="J573" s="811"/>
      <c r="K573" s="811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10"/>
      <c r="J574" s="754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10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10"/>
      <c r="J576" s="754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10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customHeight="1" x14ac:dyDescent="0.25">
      <c r="A580" s="31"/>
      <c r="G580" s="31"/>
      <c r="H580" s="31"/>
      <c r="J580" s="590"/>
    </row>
    <row r="581" spans="1:11" s="7" customFormat="1" ht="15.75" x14ac:dyDescent="0.25">
      <c r="A581" s="489">
        <v>1074</v>
      </c>
      <c r="B581" s="755" t="s">
        <v>8515</v>
      </c>
      <c r="G581" s="31"/>
      <c r="H581" s="31"/>
      <c r="J581" s="590"/>
      <c r="K581" s="590"/>
    </row>
    <row r="582" spans="1:11" s="7" customFormat="1" ht="15.75" x14ac:dyDescent="0.25">
      <c r="A582" s="489">
        <v>1075</v>
      </c>
      <c r="B582" s="755" t="s">
        <v>8515</v>
      </c>
      <c r="G582" s="31"/>
      <c r="H582" s="31"/>
      <c r="J582" s="590"/>
    </row>
    <row r="583" spans="1:11" s="7" customFormat="1" ht="15.75" x14ac:dyDescent="0.25">
      <c r="A583" s="489">
        <v>1076</v>
      </c>
      <c r="B583" s="755" t="s">
        <v>8515</v>
      </c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" customHeight="1" x14ac:dyDescent="0.25">
      <c r="A585" s="489">
        <v>1055</v>
      </c>
      <c r="B585" s="751" t="s">
        <v>7438</v>
      </c>
      <c r="C585" s="10">
        <v>18000</v>
      </c>
      <c r="D585" s="25">
        <v>0.15</v>
      </c>
      <c r="E585" s="10">
        <f>D585*C585</f>
        <v>2700</v>
      </c>
      <c r="F585" s="10">
        <f>E585+C585</f>
        <v>20700</v>
      </c>
      <c r="G585" s="450" t="s">
        <v>7168</v>
      </c>
      <c r="H585" s="627">
        <v>45505</v>
      </c>
      <c r="I585" s="7" t="s">
        <v>7940</v>
      </c>
      <c r="K585" s="590"/>
    </row>
    <row r="586" spans="1:11" s="7" customFormat="1" ht="15" customHeight="1" x14ac:dyDescent="0.25">
      <c r="A586" s="489">
        <v>1056</v>
      </c>
      <c r="B586" s="751" t="s">
        <v>64</v>
      </c>
      <c r="C586" s="410">
        <v>209750</v>
      </c>
      <c r="D586" s="25">
        <v>0.15</v>
      </c>
      <c r="E586" s="10">
        <f>D586*C586</f>
        <v>31462.5</v>
      </c>
      <c r="F586" s="10">
        <f>E586+C586</f>
        <v>241212.5</v>
      </c>
      <c r="G586" s="450" t="s">
        <v>7168</v>
      </c>
      <c r="H586" s="627">
        <v>45505</v>
      </c>
      <c r="I586" s="7" t="s">
        <v>8126</v>
      </c>
      <c r="K586" s="632"/>
    </row>
    <row r="587" spans="1:11" s="7" customFormat="1" ht="15.75" x14ac:dyDescent="0.25">
      <c r="A587" s="489">
        <v>1083</v>
      </c>
      <c r="B587" s="5" t="s">
        <v>99</v>
      </c>
      <c r="C587" s="410">
        <v>1270000</v>
      </c>
      <c r="D587" s="25">
        <v>0.15</v>
      </c>
      <c r="E587" s="10">
        <f>D587*C587</f>
        <v>190500</v>
      </c>
      <c r="F587" s="10">
        <f>E587+C587</f>
        <v>1460500</v>
      </c>
      <c r="G587" s="450" t="s">
        <v>7168</v>
      </c>
      <c r="H587" s="31"/>
      <c r="I587" s="7" t="s">
        <v>8473</v>
      </c>
    </row>
    <row r="588" spans="1:11" s="7" customFormat="1" ht="15.75" x14ac:dyDescent="0.25">
      <c r="A588" s="6">
        <v>1087</v>
      </c>
      <c r="B588" s="5" t="s">
        <v>8094</v>
      </c>
      <c r="C588" s="410">
        <v>275000</v>
      </c>
      <c r="D588" s="25">
        <v>0.15</v>
      </c>
      <c r="E588" s="10">
        <f>D588*C588</f>
        <v>41250</v>
      </c>
      <c r="F588" s="10">
        <f>E588+C588</f>
        <v>316250</v>
      </c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</row>
    <row r="592" spans="1:11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</row>
    <row r="604" spans="1:11" s="7" customFormat="1" ht="15.75" x14ac:dyDescent="0.25">
      <c r="A604" s="31"/>
      <c r="G604" s="31"/>
      <c r="H604" s="31"/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  <c r="J608"/>
      <c r="K608"/>
    </row>
    <row r="609" spans="1:11" s="7" customFormat="1" ht="15.75" x14ac:dyDescent="0.25">
      <c r="A609" s="31"/>
      <c r="G609" s="31"/>
      <c r="H609" s="31"/>
      <c r="J609"/>
      <c r="K609"/>
    </row>
    <row r="610" spans="1:11" s="7" customFormat="1" ht="15.75" x14ac:dyDescent="0.25">
      <c r="A610" s="31"/>
      <c r="G610" s="31"/>
      <c r="H610" s="31"/>
      <c r="J610"/>
      <c r="K610"/>
    </row>
    <row r="611" spans="1:11" s="7" customFormat="1" ht="15.75" x14ac:dyDescent="0.25">
      <c r="A611" s="31"/>
      <c r="G611" s="31"/>
      <c r="H611" s="31"/>
      <c r="J611"/>
      <c r="K611"/>
    </row>
  </sheetData>
  <autoFilter ref="A1:J269" xr:uid="{00000000-0001-0000-0400-000000000000}"/>
  <mergeCells count="54">
    <mergeCell ref="I549:I556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A559:G559"/>
    <mergeCell ref="A570:H570"/>
    <mergeCell ref="I570:I577"/>
    <mergeCell ref="J573:K573"/>
    <mergeCell ref="A399:H399"/>
    <mergeCell ref="J451:K451"/>
    <mergeCell ref="J425:K425"/>
    <mergeCell ref="J442:K442"/>
    <mergeCell ref="A462:G462"/>
    <mergeCell ref="J464:K464"/>
    <mergeCell ref="A472:H472"/>
    <mergeCell ref="J477:K477"/>
    <mergeCell ref="A482:G482"/>
    <mergeCell ref="A538:G538"/>
    <mergeCell ref="A549:H549"/>
    <mergeCell ref="J552:K552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71:G1048576 G562:G56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13" workbookViewId="0">
      <selection activeCell="D6" sqref="D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2" t="s">
        <v>6983</v>
      </c>
      <c r="B1" s="823"/>
      <c r="C1" s="823"/>
      <c r="D1" s="823"/>
      <c r="E1" s="824"/>
      <c r="G1" s="829" t="s">
        <v>6984</v>
      </c>
      <c r="H1" s="829"/>
      <c r="I1" s="829"/>
      <c r="J1" s="829"/>
      <c r="K1" s="324"/>
      <c r="L1" s="821" t="s">
        <v>7290</v>
      </c>
      <c r="M1" s="821"/>
      <c r="N1" s="821"/>
      <c r="O1" s="821"/>
      <c r="P1" s="821"/>
      <c r="R1" s="821" t="s">
        <v>6986</v>
      </c>
      <c r="S1" s="821"/>
      <c r="T1" s="821"/>
      <c r="U1" s="821"/>
    </row>
    <row r="2" spans="1:28" ht="28.15" customHeight="1" x14ac:dyDescent="0.25">
      <c r="A2" s="825"/>
      <c r="B2" s="826"/>
      <c r="C2" s="826"/>
      <c r="D2" s="826"/>
      <c r="E2" s="827"/>
      <c r="G2" s="829"/>
      <c r="H2" s="829"/>
      <c r="I2" s="829"/>
      <c r="J2" s="829"/>
      <c r="K2" s="324"/>
      <c r="L2" s="821"/>
      <c r="M2" s="821"/>
      <c r="N2" s="821"/>
      <c r="O2" s="821"/>
      <c r="P2" s="821"/>
      <c r="R2" s="821"/>
      <c r="S2" s="821"/>
      <c r="T2" s="821"/>
      <c r="U2" s="821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45627</v>
      </c>
      <c r="S4" s="339">
        <v>38335</v>
      </c>
      <c r="T4" s="325" t="s">
        <v>7353</v>
      </c>
      <c r="U4" s="352" t="s">
        <v>8639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8116</v>
      </c>
      <c r="P5" s="561" t="s">
        <v>8117</v>
      </c>
      <c r="Q5" s="333"/>
      <c r="R5" s="334">
        <v>45658</v>
      </c>
      <c r="S5" s="325"/>
      <c r="T5" s="325"/>
      <c r="U5" s="325"/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45689</v>
      </c>
      <c r="S6" s="325"/>
      <c r="T6" s="325"/>
      <c r="U6" s="325"/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8601</v>
      </c>
      <c r="P12" s="561" t="s">
        <v>8602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7947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8152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8257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8475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8540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7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7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1" t="s">
        <v>7022</v>
      </c>
      <c r="H44" s="821"/>
      <c r="I44" s="821"/>
      <c r="J44" s="821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1"/>
      <c r="H45" s="821"/>
      <c r="I45" s="821"/>
      <c r="J45" s="821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22" t="s">
        <v>6983</v>
      </c>
      <c r="B50" s="823"/>
      <c r="C50" s="823"/>
      <c r="D50" s="823"/>
      <c r="E50" s="824"/>
      <c r="K50" s="406"/>
      <c r="L50" s="821" t="s">
        <v>6985</v>
      </c>
      <c r="M50" s="821"/>
      <c r="N50" s="821"/>
      <c r="O50" s="821"/>
      <c r="P50" s="821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25"/>
      <c r="B51" s="826"/>
      <c r="C51" s="826"/>
      <c r="D51" s="826"/>
      <c r="E51" s="827"/>
      <c r="G51" s="828" t="s">
        <v>7031</v>
      </c>
      <c r="H51" s="828"/>
      <c r="I51" s="828"/>
      <c r="J51" s="407">
        <f>J49+I48</f>
        <v>73164</v>
      </c>
      <c r="K51" s="406"/>
      <c r="L51" s="821"/>
      <c r="M51" s="821"/>
      <c r="N51" s="821"/>
      <c r="O51" s="821"/>
      <c r="P51" s="821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1" t="s">
        <v>6986</v>
      </c>
      <c r="S53" s="821"/>
      <c r="T53" s="821"/>
      <c r="U53" s="821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1"/>
      <c r="S54" s="821"/>
      <c r="T54" s="821"/>
      <c r="U54" s="821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20" t="s">
        <v>6985</v>
      </c>
      <c r="M66" s="820"/>
      <c r="N66" s="820"/>
      <c r="O66" s="820"/>
      <c r="P66" s="820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22" t="s">
        <v>7009</v>
      </c>
      <c r="B67" s="823"/>
      <c r="C67" s="823"/>
      <c r="D67" s="823"/>
      <c r="E67" s="824"/>
      <c r="L67" s="821"/>
      <c r="M67" s="821"/>
      <c r="N67" s="821"/>
      <c r="O67" s="821"/>
      <c r="P67" s="821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25"/>
      <c r="B68" s="826"/>
      <c r="C68" s="826"/>
      <c r="D68" s="826"/>
      <c r="E68" s="827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0" t="s">
        <v>7018</v>
      </c>
      <c r="B83" s="831"/>
      <c r="C83" s="831"/>
      <c r="D83" s="831"/>
      <c r="E83" s="832"/>
      <c r="R83" s="366"/>
      <c r="S83" s="386"/>
      <c r="U83" s="387"/>
    </row>
    <row r="84" spans="1:21" x14ac:dyDescent="0.25">
      <c r="A84" s="833"/>
      <c r="B84" s="834"/>
      <c r="C84" s="834"/>
      <c r="D84" s="834"/>
      <c r="E84" s="835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1" t="s">
        <v>6986</v>
      </c>
      <c r="S85" s="821"/>
      <c r="T85" s="821"/>
      <c r="U85" s="821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1"/>
      <c r="S86" s="821"/>
      <c r="T86" s="821"/>
      <c r="U86" s="821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36">
        <v>30000</v>
      </c>
      <c r="U89" s="839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37"/>
      <c r="U90" s="840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8"/>
      <c r="U91" s="841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1" t="s">
        <v>7022</v>
      </c>
      <c r="M109" s="821"/>
      <c r="N109" s="821"/>
      <c r="O109" s="821"/>
      <c r="P109" s="821"/>
    </row>
    <row r="110" spans="3:21" x14ac:dyDescent="0.25">
      <c r="L110" s="821"/>
      <c r="M110" s="821"/>
      <c r="N110" s="821"/>
      <c r="O110" s="821"/>
      <c r="P110" s="821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8" t="s">
        <v>7031</v>
      </c>
      <c r="M116" s="828"/>
      <c r="N116" s="828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85:U86"/>
    <mergeCell ref="A83:E84"/>
    <mergeCell ref="T89:T91"/>
    <mergeCell ref="U89:U91"/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2025-02-18T12:21:16Z</dcterms:modified>
</cp:coreProperties>
</file>