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Users\Rehan Aslam\Desktop\Spar DHA Phase-II Karachi\"/>
    </mc:Choice>
  </mc:AlternateContent>
  <xr:revisionPtr revIDLastSave="0" documentId="13_ncr:1_{8AF87E5B-88E9-49E9-B3A9-8FA9B2172272}" xr6:coauthVersionLast="47" xr6:coauthVersionMax="47" xr10:uidLastSave="{00000000-0000-0000-0000-000000000000}"/>
  <bookViews>
    <workbookView xWindow="-120" yWindow="-120" windowWidth="29040" windowHeight="15840" tabRatio="718" xr2:uid="{00000000-000D-0000-FFFF-FFFF00000000}"/>
  </bookViews>
  <sheets>
    <sheet name="BOQ Option-01" sheetId="19" r:id="rId1"/>
  </sheets>
  <definedNames>
    <definedName name="_xlnm.Print_Area" localSheetId="0">'BOQ Option-01'!$A$1:$J$63</definedName>
    <definedName name="_xlnm.Print_Titles" localSheetId="0">'BOQ Option-01'!$1:$8</definedName>
  </definedNames>
  <calcPr calcId="181029" calcMode="autoNoTable"/>
</workbook>
</file>

<file path=xl/calcChain.xml><?xml version="1.0" encoding="utf-8"?>
<calcChain xmlns="http://schemas.openxmlformats.org/spreadsheetml/2006/main">
  <c r="I53" i="19" l="1"/>
  <c r="G53" i="19"/>
  <c r="I54" i="19"/>
  <c r="G54" i="19"/>
  <c r="I46" i="19"/>
  <c r="J46" i="19" s="1"/>
  <c r="G46" i="19"/>
  <c r="I44" i="19"/>
  <c r="G44" i="19"/>
  <c r="I22" i="19"/>
  <c r="G22" i="19"/>
  <c r="J22" i="19" s="1"/>
  <c r="I21" i="19"/>
  <c r="G21" i="19"/>
  <c r="G57" i="19"/>
  <c r="I57" i="19"/>
  <c r="J57" i="19" s="1"/>
  <c r="I56" i="19"/>
  <c r="G56" i="19"/>
  <c r="J56" i="19" s="1"/>
  <c r="I55" i="19"/>
  <c r="J55" i="19" s="1"/>
  <c r="G55" i="19"/>
  <c r="I52" i="19"/>
  <c r="G52" i="19"/>
  <c r="I51" i="19"/>
  <c r="J51" i="19" s="1"/>
  <c r="G51" i="19"/>
  <c r="I50" i="19"/>
  <c r="G50" i="19"/>
  <c r="I49" i="19"/>
  <c r="G49" i="19"/>
  <c r="I48" i="19"/>
  <c r="J48" i="19" s="1"/>
  <c r="G48" i="19"/>
  <c r="I42" i="19"/>
  <c r="J42" i="19" s="1"/>
  <c r="G42" i="19"/>
  <c r="I41" i="19"/>
  <c r="G41" i="19"/>
  <c r="I40" i="19"/>
  <c r="J40" i="19" s="1"/>
  <c r="G40" i="19"/>
  <c r="I39" i="19"/>
  <c r="G39" i="19"/>
  <c r="I38" i="19"/>
  <c r="J38" i="19" s="1"/>
  <c r="G38" i="19"/>
  <c r="I37" i="19"/>
  <c r="G37" i="19"/>
  <c r="I32" i="19"/>
  <c r="G32" i="19"/>
  <c r="I29" i="19"/>
  <c r="G29" i="19"/>
  <c r="I28" i="19"/>
  <c r="G28" i="19"/>
  <c r="I27" i="19"/>
  <c r="G27" i="19"/>
  <c r="I25" i="19"/>
  <c r="J25" i="19" s="1"/>
  <c r="G25" i="19"/>
  <c r="I24" i="19"/>
  <c r="G24" i="19"/>
  <c r="I20" i="19"/>
  <c r="G20" i="19"/>
  <c r="I19" i="19"/>
  <c r="G19" i="19"/>
  <c r="I18" i="19"/>
  <c r="G18" i="19"/>
  <c r="I17" i="19"/>
  <c r="G17" i="19"/>
  <c r="I16" i="19"/>
  <c r="G16" i="19"/>
  <c r="I14" i="19"/>
  <c r="G14" i="19"/>
  <c r="I12" i="19"/>
  <c r="J12" i="19" s="1"/>
  <c r="G12" i="19"/>
  <c r="D48" i="19"/>
  <c r="D46" i="19"/>
  <c r="D44" i="19"/>
  <c r="D42" i="19"/>
  <c r="D41" i="19"/>
  <c r="D40" i="19"/>
  <c r="D39" i="19"/>
  <c r="D38" i="19"/>
  <c r="D37" i="19"/>
  <c r="D32" i="19"/>
  <c r="D28" i="19"/>
  <c r="D27" i="19"/>
  <c r="D25" i="19"/>
  <c r="D24" i="19"/>
  <c r="D14" i="19"/>
  <c r="A13" i="19"/>
  <c r="A15" i="19" s="1"/>
  <c r="A23" i="19" s="1"/>
  <c r="A26" i="19" s="1"/>
  <c r="A30" i="19" s="1"/>
  <c r="A36" i="19" s="1"/>
  <c r="A38" i="19" s="1"/>
  <c r="A39" i="19" s="1"/>
  <c r="A40" i="19" s="1"/>
  <c r="A41" i="19" s="1"/>
  <c r="A42" i="19" s="1"/>
  <c r="A43" i="19" s="1"/>
  <c r="A45" i="19" s="1"/>
  <c r="A47" i="19" s="1"/>
  <c r="A49" i="19" s="1"/>
  <c r="A50" i="19" s="1"/>
  <c r="A51" i="19" s="1"/>
  <c r="A52" i="19" s="1"/>
  <c r="A53" i="19" s="1"/>
  <c r="A54" i="19" s="1"/>
  <c r="A55" i="19" s="1"/>
  <c r="A56" i="19" s="1"/>
  <c r="A57" i="19" s="1"/>
  <c r="D12" i="19"/>
  <c r="J54" i="19" l="1"/>
  <c r="J53" i="19"/>
  <c r="J52" i="19"/>
  <c r="J50" i="19"/>
  <c r="J49" i="19"/>
  <c r="J44" i="19"/>
  <c r="J41" i="19"/>
  <c r="J39" i="19"/>
  <c r="J37" i="19"/>
  <c r="J32" i="19"/>
  <c r="J27" i="19"/>
  <c r="J29" i="19"/>
  <c r="J28" i="19"/>
  <c r="J24" i="19"/>
  <c r="J19" i="19"/>
  <c r="J21" i="19"/>
  <c r="J20" i="19"/>
  <c r="J18" i="19"/>
  <c r="J17" i="19"/>
  <c r="J16" i="19"/>
  <c r="J14" i="19"/>
  <c r="I58" i="19"/>
  <c r="G58" i="19"/>
  <c r="J58" i="19" l="1"/>
</calcChain>
</file>

<file path=xl/sharedStrings.xml><?xml version="1.0" encoding="utf-8"?>
<sst xmlns="http://schemas.openxmlformats.org/spreadsheetml/2006/main" count="115" uniqueCount="80">
  <si>
    <t>Rft.</t>
  </si>
  <si>
    <t>FIRE FIGHTING SERVICES</t>
  </si>
  <si>
    <t xml:space="preserve">Painting, identification and tagging to the installations and equipments. </t>
  </si>
  <si>
    <t>Automatic air relief valve, 1" connection</t>
  </si>
  <si>
    <t>Float Switch for low water level cut off.</t>
  </si>
  <si>
    <t>Set.</t>
  </si>
  <si>
    <t>Job.</t>
  </si>
  <si>
    <t>Fire Suppression Services</t>
  </si>
  <si>
    <t>Testing, and commissioning of entire fire fighting installation as per Consultant's approval.</t>
  </si>
  <si>
    <t>Fire extinguishers with fixing accessories.</t>
  </si>
  <si>
    <t xml:space="preserve">Flushing of entire fire pipe work according to (NFPA-13). </t>
  </si>
  <si>
    <t>i.</t>
  </si>
  <si>
    <t>Type FHC-LV</t>
  </si>
  <si>
    <t>Supervisory Fire Control Panel for sensing and monitoring of flow and monitoring OS&amp;Y valves switching with true alarm including batteries and charger.</t>
  </si>
  <si>
    <t>S.No.</t>
  </si>
  <si>
    <t>Description</t>
  </si>
  <si>
    <t>Unit</t>
  </si>
  <si>
    <t>Qty</t>
  </si>
  <si>
    <t>Amount</t>
  </si>
  <si>
    <t xml:space="preserve">Sprinkler Heads </t>
  </si>
  <si>
    <t>Total Cost of Fire Suppression Services Rs.</t>
  </si>
  <si>
    <t>Pressure Gauge</t>
  </si>
  <si>
    <t>Alarm Check valve assembly with alarm gong and pipe work. with retarding chamber.</t>
  </si>
  <si>
    <t>Material</t>
  </si>
  <si>
    <t>Labour</t>
  </si>
  <si>
    <t xml:space="preserve">Total </t>
  </si>
  <si>
    <t>Rate</t>
  </si>
  <si>
    <t>Water flow switch 4" dia</t>
  </si>
  <si>
    <t xml:space="preserve">C.I body check valve with matching flanges. </t>
  </si>
  <si>
    <t>Fire hose cabinet size 42" x 36" x 12" for spare hose pipes including 4 Nos. 2-1/2" x 100 Rft. synthetic hose pipe, jet/spray/fog nozzle with aluminum instantaneous coupling, 2-Nos. fire blanket 6'-0" X 6'-0", fireman's axe, 2-pairs of fire proof gloves, front breakable glass, lock and all other accessories as specified, complete in all respects as per drawings, specified.</t>
  </si>
  <si>
    <t>Type FHC-S</t>
  </si>
  <si>
    <t>2" dia test valve with sight glass &amp; sectional drain valve.</t>
  </si>
  <si>
    <t>Type Class A,B&amp;C  FX-4  (6 Kg. Dry Chemical Powder)</t>
  </si>
  <si>
    <t>Note:</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</si>
  <si>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</si>
  <si>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</si>
  <si>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Making of As-Built &amp; Shop Drawings on AutoCAD 2018 or latest version with sectional details complete in all respects as per instructions of consultant.</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</si>
  <si>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</si>
  <si>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</si>
  <si>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Dia  1-1/4"       (Threaded fitting)</t>
  </si>
  <si>
    <t>Dia  1-1/2"       (Threaded fitting)</t>
  </si>
  <si>
    <t>Dia  2-1/2"       (Welded joints fitting)</t>
  </si>
  <si>
    <t>Dia  3"            (Welded joints fitting)</t>
  </si>
  <si>
    <t>Dia  4"            (Welded joints fitting)</t>
  </si>
  <si>
    <t>Size. 6"</t>
  </si>
  <si>
    <t>ii.</t>
  </si>
  <si>
    <t>iii.</t>
  </si>
  <si>
    <t>iv.</t>
  </si>
  <si>
    <t>v.</t>
  </si>
  <si>
    <t>vi.</t>
  </si>
  <si>
    <t>vii.</t>
  </si>
  <si>
    <t>Nos.</t>
  </si>
  <si>
    <t>Automatic fire extinguisher  (10 Kg. Dry Chemical Powder)</t>
  </si>
  <si>
    <t>Dia  2"            (Threaded fitting)</t>
  </si>
  <si>
    <t>Amount Rs.</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</si>
  <si>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</si>
  <si>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 xml:space="preserve">Throttling type butterfly valve with matching flanges. </t>
  </si>
  <si>
    <t>Check valve 4" size</t>
  </si>
  <si>
    <t>Flow meter 6" dia.</t>
  </si>
  <si>
    <t>Rev.00</t>
  </si>
  <si>
    <t>Anti vortex suction plates for 6" dia. suction pipe</t>
  </si>
  <si>
    <t xml:space="preserve">Size. 6" </t>
  </si>
  <si>
    <r>
      <t>Type Class B&amp;C FX-3  (5 Kg. CO</t>
    </r>
    <r>
      <rPr>
        <sz val="8"/>
        <rFont val="Arial"/>
        <family val="2"/>
      </rPr>
      <t>2</t>
    </r>
    <r>
      <rPr>
        <sz val="10"/>
        <rFont val="Arial"/>
        <family val="2"/>
      </rPr>
      <t xml:space="preserve"> Carbon Dioxide Gas)</t>
    </r>
  </si>
  <si>
    <r>
      <t xml:space="preserve">Allied electrical work including power cables to pumps motors, control cables and wires from sensing, monitoring and indicating devices such as valves and flow switches and switches to Electrical Control Panel and Fire Control Panel and supervisory switch including GI/PVC conduits and tray, termination, luxes and all accessories complete in all respects.
</t>
    </r>
    <r>
      <rPr>
        <b/>
        <sz val="8"/>
        <rFont val="Arial"/>
        <family val="2"/>
      </rPr>
      <t xml:space="preserve">Note: </t>
    </r>
    <r>
      <rPr>
        <sz val="8"/>
        <rFont val="Arial"/>
        <family val="2"/>
      </rPr>
      <t>Contractor shall perform allied electrical works within the pump room. Power to the pump room shall be provided by the client.</t>
    </r>
  </si>
  <si>
    <t>Fire hose cabinet double height 32" x 60" x 14", stainless steel front, powder coated back including 1" dia x 100 Rft. rubber hose reel, nozzle guide, lock shield valve, automatic 180 deg. swing type, with  2-1/2" dia size landing valve, 2-fire extinguishers as shown on drawing.</t>
  </si>
  <si>
    <t>OS &amp; Y Gate valve 4" size with tamper switch</t>
  </si>
  <si>
    <t>Pressure relief valve size 3" dia</t>
  </si>
  <si>
    <t xml:space="preserve">OS &amp; Y Gate valve matching flanges with tamper switch. </t>
  </si>
  <si>
    <t>Zone Control Valve assembly 4" dia UL Listed/FM Approved complete with following.</t>
  </si>
  <si>
    <t>&gt;</t>
  </si>
  <si>
    <t>Above quantities based on tender drawing, material should be procured as per approved shop drawing &amp; as per site requirement.</t>
  </si>
  <si>
    <t>MS insulated 6" dia Diesel Engine Flue pipe with 2" Rockwool insulation up to outside the building as per Consultant's approval.</t>
  </si>
  <si>
    <t>Spar Supermarket</t>
  </si>
  <si>
    <t>DHA, Karachi.</t>
  </si>
  <si>
    <t>Supply, installation, testing &amp; commissioning of fire suppression services including all equipment, pipe works and accessories ready to operate as per specifications, drawings and instructions of consultants.</t>
  </si>
  <si>
    <t>Sprinkler Upright Type Standard Response K = 5.6 (Opening Temperature 68ºC)</t>
  </si>
  <si>
    <t>Fire Pumps Set 500 gpm @ 7 bar comprising of 1 No. multistage in line Jockey Pump + 1 No. main horizontal pump with electrical motor + 1 No. Standby horizontal pump with diesel engine, diesel storage tank including pump controllers mounted on common MS skid, inter connecting pipes, wiring, OS&amp;Y valve, check valves and all accessories as per requirement of  NFPA 20, drawings and engineer instruction.</t>
  </si>
  <si>
    <t>Dry Sprinkler Side Wall Type Quick Response K = 5.6 (Opening Temperature 57ºC)</t>
  </si>
  <si>
    <t>Date: 12-08-2024</t>
  </si>
  <si>
    <t>Bill of Quantities  (Option-01)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</si>
</sst>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General_)"/>
    <numFmt numFmtId="166" formatCode="_(* #,##0_);_(* \(#,##0\);_(* &quot;-&quot;??_);_(@_)"/>
  </numFmts>
  <fonts count="16" x14ac:knownFonts="1">
    <font>
      <sz val="11"/>
      <name val="Arial"/>
      <family val="2"/>
    </font>
    <font>
      <sz val="10"/>
      <name val="Arial"/>
      <family val="2"/>
    </font>
    <font>
      <sz val="11"/>
      <name val="Arial"/>
      <family val="2"/>
    </font>
    <font>
      <b/>
      <sz val="10"/>
      <name val="Arial"/>
      <family val="2"/>
    </font>
    <font>
      <i/>
      <sz val="11"/>
      <name val="Arial"/>
      <family val="2"/>
    </font>
    <font>
      <b/>
      <sz val="14"/>
      <name val="Arial"/>
      <family val="2"/>
    </font>
    <font>
      <b/>
      <u/>
      <sz val="10"/>
      <name val="Arial"/>
      <family val="2"/>
    </font>
    <font>
      <sz val="10"/>
      <name val="Helv"/>
    </font>
    <font>
      <sz val="11"/>
      <name val="Helv"/>
    </font>
    <font>
      <sz val="8"/>
      <name val="Arial"/>
      <family val="2"/>
    </font>
    <font>
      <b/>
      <sz val="16"/>
      <name val="Arial"/>
      <family val="2"/>
    </font>
    <font>
      <sz val="12"/>
      <name val="Arial"/>
      <family val="2"/>
    </font>
    <font>
      <b/>
      <sz val="12"/>
      <name val="Arial"/>
      <family val="2"/>
    </font>
    <font>
      <b/>
      <sz val="11"/>
      <name val="Arial"/>
      <family val="2"/>
    </font>
    <font>
      <sz val="9"/>
      <name val="Arial"/>
      <family val="2"/>
    </font>
    <font>
      <b/>
      <sz val="8"/>
      <name val="Arial"/>
      <family val="2"/>
    </font>
  </fonts>
  <fills count="7">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9" tint="0.79998168889431442"/>
        <bgColor indexed="64"/>
      </patternFill>
    </fill>
    <fill>
      <patternFill patternType="solid">
        <fgColor rgb="FFFFFF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bottom/>
      <diagonal/>
    </border>
    <border>
      <left/>
      <right style="thin">
        <color indexed="64"/>
      </right>
      <top/>
      <bottom/>
      <diagonal/>
    </border>
    <border>
      <left style="medium">
        <color indexed="64"/>
      </left>
      <right/>
      <top/>
      <bottom/>
      <diagonal/>
    </border>
    <border>
      <left style="medium">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style="thin">
        <color indexed="64"/>
      </left>
      <right/>
      <top/>
      <bottom style="hair">
        <color indexed="64"/>
      </bottom>
      <diagonal/>
    </border>
    <border>
      <left style="thin">
        <color indexed="64"/>
      </left>
      <right/>
      <top/>
      <bottom/>
      <diagonal/>
    </border>
    <border>
      <left style="thin">
        <color indexed="64"/>
      </left>
      <right/>
      <top style="double">
        <color indexed="64"/>
      </top>
      <bottom style="medium">
        <color indexed="64"/>
      </bottom>
      <diagonal/>
    </border>
    <border>
      <left style="medium">
        <color indexed="64"/>
      </left>
      <right/>
      <top/>
      <bottom style="medium">
        <color indexed="64"/>
      </bottom>
      <diagonal/>
    </border>
    <border>
      <left style="thin">
        <color indexed="64"/>
      </left>
      <right style="medium">
        <color indexed="64"/>
      </right>
      <top style="double">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hair">
        <color indexed="64"/>
      </top>
      <bottom style="medium">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style="hair">
        <color indexed="64"/>
      </top>
      <bottom/>
      <diagonal/>
    </border>
    <border>
      <left style="thin">
        <color indexed="64"/>
      </left>
      <right style="medium">
        <color indexed="64"/>
      </right>
      <top style="hair">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right style="thin">
        <color indexed="64"/>
      </right>
      <top/>
      <bottom style="medium">
        <color indexed="64"/>
      </bottom>
      <diagonal/>
    </border>
    <border>
      <left style="medium">
        <color indexed="64"/>
      </left>
      <right/>
      <top style="medium">
        <color indexed="64"/>
      </top>
      <bottom/>
      <diagonal/>
    </border>
    <border>
      <left/>
      <right/>
      <top/>
      <bottom style="medium">
        <color indexed="64"/>
      </bottom>
      <diagonal/>
    </border>
    <border>
      <left/>
      <right/>
      <top style="medium">
        <color indexed="64"/>
      </top>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s>
  <cellStyleXfs count="5">
    <xf numFmtId="0" fontId="0" fillId="0" borderId="0"/>
    <xf numFmtId="164" fontId="1" fillId="0" borderId="0" applyFont="0" applyFill="0" applyBorder="0" applyAlignment="0" applyProtection="0"/>
    <xf numFmtId="164" fontId="1" fillId="0" borderId="0" applyFont="0" applyFill="0" applyBorder="0" applyAlignment="0" applyProtection="0"/>
    <xf numFmtId="0" fontId="2" fillId="0" borderId="0"/>
    <xf numFmtId="0" fontId="7" fillId="0" borderId="0"/>
  </cellStyleXfs>
  <cellXfs count="130">
    <xf numFmtId="0" fontId="0" fillId="0" borderId="0" xfId="0"/>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1" fillId="0" borderId="3" xfId="0" applyFont="1" applyBorder="1" applyAlignment="1">
      <alignment horizontal="justify" vertical="top" wrapText="1"/>
    </xf>
    <xf numFmtId="3" fontId="1" fillId="0" borderId="1" xfId="0" applyNumberFormat="1" applyFont="1" applyBorder="1" applyAlignment="1">
      <alignment horizontal="center"/>
    </xf>
    <xf numFmtId="0" fontId="3" fillId="0" borderId="3" xfId="0" applyFont="1" applyBorder="1" applyAlignment="1">
      <alignment horizontal="justify" vertical="center" wrapText="1"/>
    </xf>
    <xf numFmtId="0" fontId="1" fillId="0" borderId="3" xfId="0" applyFont="1" applyBorder="1" applyAlignment="1">
      <alignment horizontal="center" vertical="center"/>
    </xf>
    <xf numFmtId="166" fontId="1" fillId="0" borderId="2" xfId="1" applyNumberFormat="1" applyFont="1" applyFill="1" applyBorder="1" applyAlignment="1">
      <alignment horizontal="right"/>
    </xf>
    <xf numFmtId="0" fontId="1" fillId="0" borderId="1" xfId="0" applyFont="1" applyBorder="1" applyAlignment="1">
      <alignment horizontal="center"/>
    </xf>
    <xf numFmtId="3" fontId="1" fillId="0" borderId="2" xfId="0" applyNumberFormat="1" applyFont="1" applyBorder="1" applyAlignment="1">
      <alignment horizontal="center"/>
    </xf>
    <xf numFmtId="0" fontId="4" fillId="0" borderId="0" xfId="0" applyFont="1" applyAlignment="1">
      <alignment horizontal="center"/>
    </xf>
    <xf numFmtId="165" fontId="11" fillId="0" borderId="0" xfId="0" applyNumberFormat="1" applyFont="1" applyAlignment="1">
      <alignment horizontal="left"/>
    </xf>
    <xf numFmtId="165" fontId="3" fillId="0" borderId="3" xfId="0" applyNumberFormat="1" applyFont="1" applyBorder="1" applyAlignment="1">
      <alignment horizontal="left" vertical="center" wrapText="1"/>
    </xf>
    <xf numFmtId="165" fontId="6" fillId="0" borderId="3" xfId="0" applyNumberFormat="1" applyFont="1" applyBorder="1" applyAlignment="1">
      <alignment horizontal="left" vertical="center"/>
    </xf>
    <xf numFmtId="0" fontId="1" fillId="0" borderId="4" xfId="0" applyFont="1" applyBorder="1" applyAlignment="1">
      <alignment horizontal="justify" vertical="top" wrapText="1"/>
    </xf>
    <xf numFmtId="3" fontId="1" fillId="0" borderId="4" xfId="0" applyNumberFormat="1" applyFont="1" applyBorder="1" applyAlignment="1">
      <alignment horizontal="center"/>
    </xf>
    <xf numFmtId="3" fontId="1" fillId="0" borderId="3" xfId="0" applyNumberFormat="1" applyFont="1" applyBorder="1" applyAlignment="1">
      <alignment horizontal="center"/>
    </xf>
    <xf numFmtId="3" fontId="1" fillId="0" borderId="3" xfId="0" applyNumberFormat="1" applyFont="1" applyBorder="1" applyAlignment="1">
      <alignment horizontal="center" vertical="center"/>
    </xf>
    <xf numFmtId="0" fontId="1" fillId="0" borderId="2" xfId="0" applyFont="1" applyBorder="1" applyAlignment="1">
      <alignment horizontal="justify" wrapText="1"/>
    </xf>
    <xf numFmtId="165" fontId="5" fillId="0" borderId="0" xfId="0" applyNumberFormat="1" applyFont="1"/>
    <xf numFmtId="0" fontId="10" fillId="0" borderId="0" xfId="0" applyFont="1" applyAlignment="1">
      <alignment horizontal="left"/>
    </xf>
    <xf numFmtId="165" fontId="0" fillId="0" borderId="0" xfId="0" applyNumberFormat="1"/>
    <xf numFmtId="0" fontId="11" fillId="0" borderId="0" xfId="0" applyFont="1" applyAlignment="1">
      <alignment horizontal="left" vertical="center"/>
    </xf>
    <xf numFmtId="165" fontId="1" fillId="0" borderId="0" xfId="0" applyNumberFormat="1" applyFont="1"/>
    <xf numFmtId="0" fontId="5" fillId="0" borderId="0" xfId="0" applyFont="1"/>
    <xf numFmtId="165" fontId="8" fillId="2" borderId="0" xfId="4" applyNumberFormat="1" applyFont="1" applyFill="1"/>
    <xf numFmtId="0" fontId="1" fillId="2" borderId="0" xfId="0" applyFont="1" applyFill="1"/>
    <xf numFmtId="0" fontId="0" fillId="2" borderId="0" xfId="0" applyFill="1"/>
    <xf numFmtId="0" fontId="0" fillId="2" borderId="0" xfId="0" applyFill="1" applyAlignment="1">
      <alignment vertical="center"/>
    </xf>
    <xf numFmtId="0" fontId="0" fillId="0" borderId="0" xfId="0" applyAlignment="1">
      <alignment horizontal="center"/>
    </xf>
    <xf numFmtId="165" fontId="1" fillId="0" borderId="3" xfId="0" applyNumberFormat="1" applyFont="1" applyBorder="1" applyAlignment="1">
      <alignment horizontal="center" vertical="center"/>
    </xf>
    <xf numFmtId="0" fontId="0" fillId="3" borderId="0" xfId="0" applyFill="1" applyAlignment="1">
      <alignment horizontal="center"/>
    </xf>
    <xf numFmtId="0" fontId="0" fillId="3" borderId="0" xfId="0" applyFill="1"/>
    <xf numFmtId="165" fontId="12" fillId="0" borderId="0" xfId="0" applyNumberFormat="1" applyFont="1" applyAlignment="1">
      <alignment horizontal="left"/>
    </xf>
    <xf numFmtId="165" fontId="12" fillId="0" borderId="0" xfId="0" applyNumberFormat="1" applyFont="1"/>
    <xf numFmtId="165" fontId="0" fillId="0" borderId="0" xfId="0" applyNumberFormat="1" applyAlignment="1">
      <alignment horizontal="left"/>
    </xf>
    <xf numFmtId="166" fontId="1" fillId="0" borderId="4" xfId="1" applyNumberFormat="1" applyFont="1" applyFill="1" applyBorder="1" applyAlignment="1">
      <alignment horizontal="right"/>
    </xf>
    <xf numFmtId="166" fontId="1" fillId="0" borderId="3" xfId="1" applyNumberFormat="1" applyFont="1" applyFill="1" applyBorder="1" applyAlignment="1">
      <alignment horizontal="right"/>
    </xf>
    <xf numFmtId="166" fontId="1" fillId="0" borderId="5" xfId="1" applyNumberFormat="1" applyFont="1" applyFill="1" applyBorder="1" applyAlignment="1">
      <alignment horizontal="right"/>
    </xf>
    <xf numFmtId="166" fontId="1" fillId="0" borderId="6" xfId="1" applyNumberFormat="1" applyFont="1" applyFill="1" applyBorder="1" applyAlignment="1">
      <alignment horizontal="right"/>
    </xf>
    <xf numFmtId="166" fontId="1" fillId="0" borderId="2" xfId="0" applyNumberFormat="1" applyFont="1" applyBorder="1" applyAlignment="1">
      <alignment horizontal="center"/>
    </xf>
    <xf numFmtId="166" fontId="1" fillId="0" borderId="4" xfId="0" applyNumberFormat="1" applyFont="1" applyBorder="1" applyAlignment="1">
      <alignment horizontal="center"/>
    </xf>
    <xf numFmtId="166" fontId="1" fillId="0" borderId="1" xfId="0" applyNumberFormat="1" applyFont="1" applyBorder="1" applyAlignment="1">
      <alignment horizontal="center"/>
    </xf>
    <xf numFmtId="166" fontId="1" fillId="0" borderId="3" xfId="0" applyNumberFormat="1" applyFont="1" applyBorder="1" applyAlignment="1">
      <alignment horizontal="center"/>
    </xf>
    <xf numFmtId="165" fontId="1" fillId="0" borderId="7" xfId="0" applyNumberFormat="1" applyFont="1" applyBorder="1" applyAlignment="1">
      <alignment horizontal="center" vertical="top"/>
    </xf>
    <xf numFmtId="0" fontId="1" fillId="0" borderId="7" xfId="0" applyFont="1" applyBorder="1" applyAlignment="1">
      <alignment horizontal="center" vertical="top"/>
    </xf>
    <xf numFmtId="0" fontId="1" fillId="0" borderId="7" xfId="0" applyFont="1" applyBorder="1" applyAlignment="1">
      <alignment horizontal="center" vertical="center"/>
    </xf>
    <xf numFmtId="1" fontId="1" fillId="0" borderId="7" xfId="0" applyNumberFormat="1" applyFont="1" applyBorder="1" applyAlignment="1">
      <alignment horizontal="center" vertical="center"/>
    </xf>
    <xf numFmtId="165" fontId="1" fillId="0" borderId="8" xfId="0" applyNumberFormat="1" applyFont="1" applyBorder="1" applyAlignment="1">
      <alignment horizontal="center" vertical="top"/>
    </xf>
    <xf numFmtId="0" fontId="1" fillId="0" borderId="8" xfId="0" applyFont="1" applyBorder="1" applyAlignment="1">
      <alignment horizontal="center" vertical="top"/>
    </xf>
    <xf numFmtId="0" fontId="1" fillId="0" borderId="8" xfId="0" applyFont="1" applyBorder="1" applyAlignment="1">
      <alignment horizontal="center" vertical="center"/>
    </xf>
    <xf numFmtId="0" fontId="1" fillId="0" borderId="9" xfId="0" applyFont="1" applyBorder="1" applyAlignment="1">
      <alignment horizontal="center" vertical="top"/>
    </xf>
    <xf numFmtId="0" fontId="1" fillId="0" borderId="10" xfId="0" applyFont="1" applyBorder="1" applyAlignment="1">
      <alignment horizontal="center" vertical="top"/>
    </xf>
    <xf numFmtId="0" fontId="1" fillId="0" borderId="7" xfId="0" applyFont="1" applyBorder="1" applyAlignment="1">
      <alignment horizontal="center"/>
    </xf>
    <xf numFmtId="1" fontId="1" fillId="0" borderId="8" xfId="0" applyNumberFormat="1" applyFont="1" applyBorder="1" applyAlignment="1">
      <alignment horizontal="center"/>
    </xf>
    <xf numFmtId="0" fontId="1" fillId="0" borderId="2" xfId="0" applyFont="1" applyBorder="1" applyAlignment="1">
      <alignment horizontal="center"/>
    </xf>
    <xf numFmtId="0" fontId="0" fillId="4" borderId="0" xfId="0" applyFill="1"/>
    <xf numFmtId="0" fontId="1" fillId="0" borderId="2" xfId="0" applyFont="1" applyBorder="1" applyAlignment="1">
      <alignment horizontal="left" wrapText="1"/>
    </xf>
    <xf numFmtId="1" fontId="1" fillId="0" borderId="7" xfId="0" applyNumberFormat="1" applyFont="1" applyBorder="1" applyAlignment="1">
      <alignment horizontal="center" vertical="top"/>
    </xf>
    <xf numFmtId="0" fontId="1" fillId="0" borderId="2" xfId="0" applyFont="1" applyBorder="1" applyAlignment="1">
      <alignment horizontal="justify" vertical="top" wrapText="1"/>
    </xf>
    <xf numFmtId="3" fontId="1" fillId="0" borderId="0" xfId="0" applyNumberFormat="1" applyFont="1" applyAlignment="1">
      <alignment horizontal="right"/>
    </xf>
    <xf numFmtId="0" fontId="3" fillId="0" borderId="8" xfId="0" quotePrefix="1" applyFont="1" applyBorder="1" applyAlignment="1">
      <alignment horizontal="left"/>
    </xf>
    <xf numFmtId="0" fontId="3" fillId="0" borderId="7" xfId="0" quotePrefix="1" applyFont="1" applyBorder="1" applyAlignment="1">
      <alignment horizontal="left"/>
    </xf>
    <xf numFmtId="0" fontId="1" fillId="0" borderId="3" xfId="0" applyFont="1" applyBorder="1" applyAlignment="1">
      <alignment horizontal="justify" vertical="center" wrapText="1"/>
    </xf>
    <xf numFmtId="166" fontId="1" fillId="0" borderId="6" xfId="0" applyNumberFormat="1" applyFont="1" applyBorder="1" applyAlignment="1">
      <alignment horizontal="right"/>
    </xf>
    <xf numFmtId="166" fontId="13" fillId="0" borderId="11" xfId="0" applyNumberFormat="1" applyFont="1" applyBorder="1" applyAlignment="1">
      <alignment vertical="center"/>
    </xf>
    <xf numFmtId="0" fontId="13" fillId="0" borderId="12" xfId="0" applyFont="1" applyBorder="1" applyAlignment="1">
      <alignment horizontal="center" vertical="center"/>
    </xf>
    <xf numFmtId="166" fontId="1" fillId="0" borderId="13" xfId="1" applyNumberFormat="1" applyFont="1" applyFill="1" applyBorder="1" applyAlignment="1">
      <alignment horizontal="right"/>
    </xf>
    <xf numFmtId="166" fontId="1" fillId="0" borderId="14" xfId="0" applyNumberFormat="1" applyFont="1" applyBorder="1" applyAlignment="1">
      <alignment horizontal="right"/>
    </xf>
    <xf numFmtId="166" fontId="1" fillId="0" borderId="14" xfId="1" applyNumberFormat="1" applyFont="1" applyFill="1" applyBorder="1" applyAlignment="1">
      <alignment horizontal="right"/>
    </xf>
    <xf numFmtId="0" fontId="13" fillId="0" borderId="0" xfId="0" applyFont="1" applyAlignment="1">
      <alignment horizontal="center" vertical="center"/>
    </xf>
    <xf numFmtId="0" fontId="13" fillId="0" borderId="15" xfId="0" applyFont="1" applyBorder="1" applyAlignment="1">
      <alignment horizontal="right" vertical="center"/>
    </xf>
    <xf numFmtId="0" fontId="1" fillId="0" borderId="16" xfId="0" applyFont="1" applyBorder="1" applyAlignment="1">
      <alignment horizontal="center" vertical="top"/>
    </xf>
    <xf numFmtId="3" fontId="1" fillId="0" borderId="17" xfId="0" applyNumberFormat="1" applyFont="1" applyBorder="1" applyAlignment="1">
      <alignment horizontal="center" vertical="center"/>
    </xf>
    <xf numFmtId="3" fontId="1" fillId="0" borderId="6" xfId="0" applyNumberFormat="1" applyFont="1" applyBorder="1" applyAlignment="1">
      <alignment horizontal="center" vertical="center"/>
    </xf>
    <xf numFmtId="0" fontId="1" fillId="0" borderId="0" xfId="0" applyFont="1" applyAlignment="1">
      <alignment horizontal="right"/>
    </xf>
    <xf numFmtId="0" fontId="13" fillId="0" borderId="18" xfId="0" applyFont="1" applyBorder="1" applyAlignment="1">
      <alignment horizontal="center" vertical="center"/>
    </xf>
    <xf numFmtId="1" fontId="1" fillId="0" borderId="8" xfId="0" applyNumberFormat="1" applyFont="1" applyBorder="1" applyAlignment="1">
      <alignment horizontal="center" vertical="top"/>
    </xf>
    <xf numFmtId="3" fontId="1" fillId="0" borderId="19" xfId="0" applyNumberFormat="1" applyFont="1" applyBorder="1" applyAlignment="1">
      <alignment horizontal="center"/>
    </xf>
    <xf numFmtId="165" fontId="3" fillId="0" borderId="20" xfId="4" applyNumberFormat="1" applyFont="1" applyBorder="1" applyAlignment="1">
      <alignment horizontal="center" vertical="center"/>
    </xf>
    <xf numFmtId="165" fontId="3" fillId="0" borderId="21" xfId="4" applyNumberFormat="1" applyFont="1" applyBorder="1" applyAlignment="1">
      <alignment horizontal="center" vertical="center"/>
    </xf>
    <xf numFmtId="166" fontId="1" fillId="0" borderId="22" xfId="1" applyNumberFormat="1" applyFont="1" applyFill="1" applyBorder="1" applyAlignment="1">
      <alignment horizontal="right"/>
    </xf>
    <xf numFmtId="166" fontId="1" fillId="0" borderId="23" xfId="1" applyNumberFormat="1" applyFont="1" applyFill="1" applyBorder="1" applyAlignment="1">
      <alignment horizontal="right"/>
    </xf>
    <xf numFmtId="166" fontId="1" fillId="0" borderId="14" xfId="0" applyNumberFormat="1" applyFont="1" applyBorder="1"/>
    <xf numFmtId="166" fontId="1" fillId="0" borderId="6" xfId="0" applyNumberFormat="1" applyFont="1" applyBorder="1"/>
    <xf numFmtId="165" fontId="3" fillId="0" borderId="24" xfId="0" applyNumberFormat="1" applyFont="1" applyBorder="1" applyAlignment="1">
      <alignment horizontal="center" vertical="center" wrapText="1"/>
    </xf>
    <xf numFmtId="165" fontId="3" fillId="0" borderId="25" xfId="4" applyNumberFormat="1" applyFont="1" applyBorder="1" applyAlignment="1">
      <alignment horizontal="center" vertical="center"/>
    </xf>
    <xf numFmtId="0" fontId="1" fillId="0" borderId="7" xfId="0" applyFont="1" applyBorder="1" applyAlignment="1">
      <alignment horizontal="right"/>
    </xf>
    <xf numFmtId="0" fontId="1" fillId="0" borderId="7" xfId="0" applyFont="1" applyBorder="1" applyAlignment="1">
      <alignment horizontal="right" vertical="center"/>
    </xf>
    <xf numFmtId="0" fontId="1" fillId="0" borderId="7" xfId="0" applyFont="1" applyBorder="1" applyAlignment="1">
      <alignment horizontal="right" vertical="top"/>
    </xf>
    <xf numFmtId="0" fontId="0" fillId="0" borderId="0" xfId="3" applyFont="1" applyAlignment="1">
      <alignment horizontal="center" vertical="top"/>
    </xf>
    <xf numFmtId="0" fontId="2" fillId="0" borderId="0" xfId="3" applyAlignment="1">
      <alignment vertical="top" wrapText="1"/>
    </xf>
    <xf numFmtId="165" fontId="1" fillId="0" borderId="2" xfId="0" applyNumberFormat="1" applyFont="1" applyBorder="1" applyAlignment="1">
      <alignment horizontal="justify" vertical="top" wrapText="1"/>
    </xf>
    <xf numFmtId="0" fontId="14" fillId="0" borderId="7" xfId="0" applyFont="1" applyBorder="1" applyAlignment="1">
      <alignment horizontal="right" vertical="top"/>
    </xf>
    <xf numFmtId="166" fontId="1" fillId="0" borderId="19" xfId="0" applyNumberFormat="1" applyFont="1" applyBorder="1" applyAlignment="1">
      <alignment horizontal="center"/>
    </xf>
    <xf numFmtId="0" fontId="0" fillId="5" borderId="0" xfId="0" applyFill="1" applyAlignment="1">
      <alignment vertical="center"/>
    </xf>
    <xf numFmtId="0" fontId="0" fillId="6" borderId="0" xfId="0" applyFill="1"/>
    <xf numFmtId="0" fontId="0" fillId="5" borderId="0" xfId="0" applyFill="1"/>
    <xf numFmtId="0" fontId="1" fillId="6" borderId="0" xfId="0" applyFont="1" applyFill="1"/>
    <xf numFmtId="0" fontId="1" fillId="0" borderId="26" xfId="0" applyFont="1" applyBorder="1" applyAlignment="1">
      <alignment horizontal="center" vertical="top"/>
    </xf>
    <xf numFmtId="166" fontId="1" fillId="0" borderId="3" xfId="0" applyNumberFormat="1" applyFont="1" applyBorder="1" applyAlignment="1">
      <alignment horizontal="center" vertical="center"/>
    </xf>
    <xf numFmtId="166" fontId="1" fillId="0" borderId="3" xfId="1" applyNumberFormat="1" applyFont="1" applyFill="1" applyBorder="1" applyAlignment="1">
      <alignment horizontal="right" vertical="center"/>
    </xf>
    <xf numFmtId="0" fontId="14" fillId="0" borderId="7" xfId="0" applyFont="1" applyBorder="1" applyAlignment="1">
      <alignment horizontal="right" vertical="center"/>
    </xf>
    <xf numFmtId="0" fontId="1" fillId="2" borderId="3" xfId="0" applyFont="1" applyFill="1" applyBorder="1" applyAlignment="1">
      <alignment horizontal="justify" vertical="center" wrapText="1"/>
    </xf>
    <xf numFmtId="0" fontId="14" fillId="0" borderId="26" xfId="0" applyFont="1" applyBorder="1" applyAlignment="1">
      <alignment horizontal="right" vertical="top"/>
    </xf>
    <xf numFmtId="0" fontId="1" fillId="0" borderId="19" xfId="0" applyFont="1" applyBorder="1" applyAlignment="1">
      <alignment horizontal="justify" vertical="center" wrapText="1"/>
    </xf>
    <xf numFmtId="166" fontId="1" fillId="0" borderId="19" xfId="1" applyNumberFormat="1" applyFont="1" applyFill="1" applyBorder="1" applyAlignment="1">
      <alignment horizontal="right"/>
    </xf>
    <xf numFmtId="166" fontId="1" fillId="0" borderId="36" xfId="1" applyNumberFormat="1" applyFont="1" applyFill="1" applyBorder="1" applyAlignment="1">
      <alignment horizontal="right"/>
    </xf>
    <xf numFmtId="166" fontId="1" fillId="0" borderId="37" xfId="1" applyNumberFormat="1" applyFont="1" applyFill="1" applyBorder="1" applyAlignment="1">
      <alignment horizontal="right"/>
    </xf>
    <xf numFmtId="0" fontId="14" fillId="0" borderId="26" xfId="0" applyFont="1" applyBorder="1" applyAlignment="1">
      <alignment horizontal="right"/>
    </xf>
    <xf numFmtId="0" fontId="1" fillId="0" borderId="38" xfId="0" applyFont="1" applyBorder="1" applyAlignment="1">
      <alignment horizontal="left" wrapText="1"/>
    </xf>
    <xf numFmtId="166" fontId="1" fillId="0" borderId="38" xfId="0" applyNumberFormat="1" applyFont="1" applyBorder="1" applyAlignment="1">
      <alignment horizontal="center"/>
    </xf>
    <xf numFmtId="3" fontId="1" fillId="0" borderId="38" xfId="0" applyNumberFormat="1" applyFont="1" applyBorder="1" applyAlignment="1">
      <alignment horizontal="center"/>
    </xf>
    <xf numFmtId="0" fontId="1" fillId="0" borderId="1" xfId="0" applyFont="1" applyBorder="1" applyAlignment="1">
      <alignment horizontal="justify" vertical="top" wrapText="1"/>
    </xf>
    <xf numFmtId="165" fontId="1" fillId="0" borderId="2" xfId="0" applyNumberFormat="1" applyFont="1" applyBorder="1" applyAlignment="1">
      <alignment horizontal="justify" vertical="top"/>
    </xf>
    <xf numFmtId="0" fontId="1" fillId="0" borderId="38" xfId="3" applyFont="1" applyBorder="1" applyAlignment="1">
      <alignment horizontal="justify" vertical="top"/>
    </xf>
    <xf numFmtId="0" fontId="0" fillId="0" borderId="0" xfId="0" applyAlignment="1">
      <alignment horizontal="left"/>
    </xf>
    <xf numFmtId="0" fontId="0" fillId="0" borderId="0" xfId="3" applyFont="1" applyAlignment="1">
      <alignment horizontal="left" vertical="top" wrapText="1"/>
    </xf>
    <xf numFmtId="0" fontId="13" fillId="0" borderId="28" xfId="0" applyFont="1" applyBorder="1" applyAlignment="1">
      <alignment horizontal="center" vertical="center"/>
    </xf>
    <xf numFmtId="165" fontId="3" fillId="0" borderId="27" xfId="0" applyNumberFormat="1" applyFont="1" applyBorder="1" applyAlignment="1">
      <alignment horizontal="center" vertical="center"/>
    </xf>
    <xf numFmtId="165" fontId="3" fillId="0" borderId="29" xfId="0" applyNumberFormat="1" applyFont="1" applyBorder="1" applyAlignment="1">
      <alignment horizontal="center" vertical="center"/>
    </xf>
    <xf numFmtId="165" fontId="3" fillId="0" borderId="30" xfId="0" applyNumberFormat="1" applyFont="1" applyBorder="1" applyAlignment="1">
      <alignment horizontal="center" vertical="center"/>
    </xf>
    <xf numFmtId="165" fontId="3" fillId="0" borderId="31" xfId="0" applyNumberFormat="1" applyFont="1" applyBorder="1" applyAlignment="1">
      <alignment horizontal="center" vertical="center"/>
    </xf>
    <xf numFmtId="165" fontId="3" fillId="0" borderId="32" xfId="0" applyNumberFormat="1" applyFont="1" applyBorder="1" applyAlignment="1">
      <alignment horizontal="center" vertical="center"/>
    </xf>
    <xf numFmtId="165" fontId="3" fillId="0" borderId="21" xfId="0" applyNumberFormat="1" applyFont="1" applyBorder="1" applyAlignment="1">
      <alignment horizontal="center" vertical="center"/>
    </xf>
    <xf numFmtId="165" fontId="3" fillId="0" borderId="32" xfId="0" applyNumberFormat="1" applyFont="1" applyBorder="1" applyAlignment="1">
      <alignment horizontal="center" vertical="center" wrapText="1"/>
    </xf>
    <xf numFmtId="165" fontId="3" fillId="0" borderId="21" xfId="0" applyNumberFormat="1" applyFont="1" applyBorder="1" applyAlignment="1">
      <alignment horizontal="center" vertical="center" wrapText="1"/>
    </xf>
    <xf numFmtId="165" fontId="3" fillId="0" borderId="33" xfId="0" applyNumberFormat="1" applyFont="1" applyBorder="1" applyAlignment="1">
      <alignment horizontal="center" vertical="center" wrapText="1"/>
    </xf>
    <xf numFmtId="165" fontId="3" fillId="0" borderId="34" xfId="0" applyNumberFormat="1" applyFont="1" applyBorder="1" applyAlignment="1">
      <alignment horizontal="center" vertical="center" wrapText="1"/>
    </xf>
    <xf numFmtId="165" fontId="3" fillId="0" borderId="35" xfId="0" applyNumberFormat="1" applyFont="1" applyBorder="1" applyAlignment="1">
      <alignment horizontal="center" vertical="center" wrapText="1"/>
    </xf>
  </cellXfs>
  <cellStyles count="5">
    <cellStyle name="Comma" xfId="1" builtinId="3"/>
    <cellStyle name="Comma 2" xfId="2" xr:uid="{00000000-0005-0000-0000-000001000000}"/>
    <cellStyle name="Normal" xfId="0" builtinId="0"/>
    <cellStyle name="Normal 2" xfId="3" xr:uid="{00000000-0005-0000-0000-000003000000}"/>
    <cellStyle name="Normal_Book1" xfId="4" xr:uid="{00000000-0005-0000-0000-00000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3"/>
  <sheetViews>
    <sheetView showGridLines="0" tabSelected="1" topLeftCell="A49" zoomScale="115" zoomScaleNormal="115" zoomScaleSheetLayoutView="110" workbookViewId="0">
      <selection activeCell="K52" sqref="K52"/>
    </sheetView>
  </sheetViews>
  <sheetFormatPr defaultColWidth="8.875" defaultRowHeight="14.25" x14ac:dyDescent="0.2"/>
  <cols>
    <col min="1" max="1" width="3" style="31" customWidth="1"/>
    <col min="2" max="2" width="4.625" style="31" customWidth="1"/>
    <col min="3" max="3" width="44" style="32" customWidth="1"/>
    <col min="4" max="4" width="6.125" style="31" customWidth="1"/>
    <col min="5" max="5" width="6.625" style="31" customWidth="1"/>
    <col min="6" max="6" width="10.625" style="31" customWidth="1"/>
    <col min="7" max="10" width="12.625" style="31" customWidth="1"/>
    <col min="11" max="16384" width="8.875" style="27"/>
  </cols>
  <sheetData>
    <row r="1" spans="1:12" s="26" customFormat="1" ht="20.25" x14ac:dyDescent="0.3">
      <c r="A1" s="34" t="s">
        <v>79</v>
      </c>
      <c r="B1" s="34"/>
      <c r="C1" s="19"/>
      <c r="D1" s="20"/>
      <c r="E1" s="10"/>
      <c r="F1" s="10"/>
      <c r="G1" s="10"/>
      <c r="H1" s="10"/>
      <c r="I1" s="10"/>
      <c r="J1" s="10"/>
    </row>
    <row r="2" spans="1:12" s="26" customFormat="1" ht="12.75" customHeight="1" x14ac:dyDescent="0.2">
      <c r="A2" s="21" t="s">
        <v>7</v>
      </c>
      <c r="B2" s="21"/>
      <c r="C2" s="23"/>
      <c r="D2" s="22"/>
      <c r="E2" s="10"/>
      <c r="F2" s="10"/>
      <c r="G2" s="10"/>
      <c r="H2" s="10"/>
      <c r="I2" s="10"/>
      <c r="J2" s="10"/>
    </row>
    <row r="3" spans="1:12" s="26" customFormat="1" ht="9" customHeight="1" x14ac:dyDescent="0.25">
      <c r="A3" s="23"/>
      <c r="B3" s="23"/>
      <c r="C3" s="23"/>
      <c r="D3" s="24"/>
      <c r="E3" s="10"/>
      <c r="F3" s="10"/>
      <c r="G3" s="10"/>
      <c r="H3" s="10"/>
      <c r="I3" s="10"/>
      <c r="J3" s="10"/>
    </row>
    <row r="4" spans="1:12" ht="15.75" x14ac:dyDescent="0.25">
      <c r="A4" s="34" t="s">
        <v>72</v>
      </c>
      <c r="B4" s="34"/>
      <c r="C4"/>
      <c r="D4" s="29"/>
      <c r="E4" s="10"/>
      <c r="F4" s="10"/>
      <c r="G4" s="10"/>
      <c r="H4" s="10"/>
      <c r="I4" s="29"/>
      <c r="J4" s="75" t="s">
        <v>59</v>
      </c>
    </row>
    <row r="5" spans="1:12" ht="15.75" x14ac:dyDescent="0.25">
      <c r="A5" s="35" t="s">
        <v>73</v>
      </c>
      <c r="B5" s="33"/>
      <c r="C5"/>
      <c r="D5" s="29"/>
      <c r="E5" s="10"/>
      <c r="F5" s="29"/>
      <c r="G5" s="70"/>
      <c r="H5" s="70"/>
      <c r="I5" s="70"/>
      <c r="J5" s="60" t="s">
        <v>78</v>
      </c>
    </row>
    <row r="6" spans="1:12" ht="9.9499999999999993" customHeight="1" thickBot="1" x14ac:dyDescent="0.25">
      <c r="A6" s="35"/>
      <c r="B6" s="35"/>
      <c r="C6" s="23"/>
      <c r="D6" s="11"/>
      <c r="E6" s="10"/>
      <c r="F6" s="118"/>
      <c r="G6" s="118"/>
      <c r="H6" s="118"/>
      <c r="I6" s="118"/>
      <c r="J6" s="118"/>
    </row>
    <row r="7" spans="1:12" ht="15" customHeight="1" x14ac:dyDescent="0.2">
      <c r="A7" s="119" t="s">
        <v>14</v>
      </c>
      <c r="B7" s="120"/>
      <c r="C7" s="123" t="s">
        <v>15</v>
      </c>
      <c r="D7" s="123" t="s">
        <v>16</v>
      </c>
      <c r="E7" s="125" t="s">
        <v>17</v>
      </c>
      <c r="F7" s="127" t="s">
        <v>23</v>
      </c>
      <c r="G7" s="128"/>
      <c r="H7" s="127" t="s">
        <v>24</v>
      </c>
      <c r="I7" s="129"/>
      <c r="J7" s="85" t="s">
        <v>25</v>
      </c>
    </row>
    <row r="8" spans="1:12" s="25" customFormat="1" ht="15" customHeight="1" thickBot="1" x14ac:dyDescent="0.25">
      <c r="A8" s="121"/>
      <c r="B8" s="122"/>
      <c r="C8" s="124"/>
      <c r="D8" s="124"/>
      <c r="E8" s="126"/>
      <c r="F8" s="79" t="s">
        <v>26</v>
      </c>
      <c r="G8" s="80" t="s">
        <v>18</v>
      </c>
      <c r="H8" s="79" t="s">
        <v>26</v>
      </c>
      <c r="I8" s="80" t="s">
        <v>18</v>
      </c>
      <c r="J8" s="86" t="s">
        <v>54</v>
      </c>
    </row>
    <row r="9" spans="1:12" ht="18" customHeight="1" thickTop="1" x14ac:dyDescent="0.2">
      <c r="A9" s="61"/>
      <c r="B9" s="62"/>
      <c r="C9" s="12" t="s">
        <v>1</v>
      </c>
      <c r="D9" s="13"/>
      <c r="E9" s="17"/>
      <c r="F9" s="17"/>
      <c r="G9" s="17"/>
      <c r="H9" s="17"/>
      <c r="I9" s="17"/>
      <c r="J9" s="73"/>
    </row>
    <row r="10" spans="1:12" ht="52.5" customHeight="1" x14ac:dyDescent="0.2">
      <c r="A10" s="48"/>
      <c r="B10" s="44"/>
      <c r="C10" s="92" t="s">
        <v>74</v>
      </c>
      <c r="D10" s="30"/>
      <c r="E10" s="17"/>
      <c r="F10" s="17"/>
      <c r="G10" s="17"/>
      <c r="H10" s="17"/>
      <c r="I10" s="17"/>
      <c r="J10" s="74"/>
    </row>
    <row r="11" spans="1:12" ht="66" customHeight="1" x14ac:dyDescent="0.2">
      <c r="A11" s="49">
        <v>1</v>
      </c>
      <c r="B11" s="45"/>
      <c r="C11" s="3" t="s">
        <v>64</v>
      </c>
      <c r="D11" s="6"/>
      <c r="E11" s="17"/>
      <c r="F11" s="17"/>
      <c r="G11" s="17"/>
      <c r="H11" s="17"/>
      <c r="I11" s="17"/>
      <c r="J11" s="74"/>
    </row>
    <row r="12" spans="1:12" ht="15" customHeight="1" x14ac:dyDescent="0.2">
      <c r="A12" s="49"/>
      <c r="B12" s="87" t="s">
        <v>11</v>
      </c>
      <c r="C12" s="18" t="s">
        <v>12</v>
      </c>
      <c r="D12" s="40" t="str">
        <f>IF(C12="","",IF(E12="","",IF(E12&gt;1,"Nos.","No.")))</f>
        <v>Nos.</v>
      </c>
      <c r="E12" s="9">
        <v>4</v>
      </c>
      <c r="F12" s="7">
        <v>375000</v>
      </c>
      <c r="G12" s="67">
        <f>F12*E12</f>
        <v>1500000</v>
      </c>
      <c r="H12" s="7">
        <v>7500</v>
      </c>
      <c r="I12" s="67">
        <f>H12*E12</f>
        <v>30000</v>
      </c>
      <c r="J12" s="38">
        <f>I12+G12</f>
        <v>1530000</v>
      </c>
    </row>
    <row r="13" spans="1:12" ht="89.25" x14ac:dyDescent="0.2">
      <c r="A13" s="49">
        <f>A11+1</f>
        <v>2</v>
      </c>
      <c r="B13" s="53"/>
      <c r="C13" s="14" t="s">
        <v>29</v>
      </c>
      <c r="D13" s="41"/>
      <c r="E13" s="15"/>
      <c r="F13" s="36"/>
      <c r="G13" s="81"/>
      <c r="H13" s="36"/>
      <c r="I13" s="81"/>
      <c r="J13" s="82"/>
    </row>
    <row r="14" spans="1:12" ht="15" customHeight="1" x14ac:dyDescent="0.2">
      <c r="A14" s="49"/>
      <c r="B14" s="87" t="s">
        <v>11</v>
      </c>
      <c r="C14" s="18" t="s">
        <v>30</v>
      </c>
      <c r="D14" s="40" t="str">
        <f>IF(C14="","",IF(E14="","",IF(E14&gt;1,"Nos.","No.")))</f>
        <v>No.</v>
      </c>
      <c r="E14" s="9">
        <v>1</v>
      </c>
      <c r="F14" s="7">
        <v>615000</v>
      </c>
      <c r="G14" s="67">
        <f>F14*E14</f>
        <v>615000</v>
      </c>
      <c r="H14" s="7">
        <v>7500</v>
      </c>
      <c r="I14" s="67">
        <f>H14*E14</f>
        <v>7500</v>
      </c>
      <c r="J14" s="38">
        <f>I14+G14</f>
        <v>622500</v>
      </c>
    </row>
    <row r="15" spans="1:12" ht="76.5" customHeight="1" x14ac:dyDescent="0.2">
      <c r="A15" s="49">
        <f>A13+1</f>
        <v>3</v>
      </c>
      <c r="B15" s="45"/>
      <c r="C15" s="3" t="s">
        <v>37</v>
      </c>
      <c r="D15" s="43"/>
      <c r="E15" s="16"/>
      <c r="F15" s="37"/>
      <c r="G15" s="83"/>
      <c r="H15" s="37"/>
      <c r="I15" s="83"/>
      <c r="J15" s="84"/>
    </row>
    <row r="16" spans="1:12" ht="15" customHeight="1" x14ac:dyDescent="0.2">
      <c r="A16" s="49"/>
      <c r="B16" s="93" t="s">
        <v>11</v>
      </c>
      <c r="C16" s="2" t="s">
        <v>38</v>
      </c>
      <c r="D16" s="40" t="s">
        <v>0</v>
      </c>
      <c r="E16" s="9">
        <v>1100</v>
      </c>
      <c r="F16" s="7">
        <v>630</v>
      </c>
      <c r="G16" s="67">
        <f t="shared" ref="G16:G20" si="0">F16*E16</f>
        <v>693000</v>
      </c>
      <c r="H16" s="7">
        <v>180</v>
      </c>
      <c r="I16" s="67">
        <f t="shared" ref="I16:I20" si="1">H16*E16</f>
        <v>198000</v>
      </c>
      <c r="J16" s="38">
        <f t="shared" ref="J16:J21" si="2">I16+G16</f>
        <v>891000</v>
      </c>
      <c r="K16" s="26"/>
      <c r="L16" s="26"/>
    </row>
    <row r="17" spans="1:12" ht="15" customHeight="1" x14ac:dyDescent="0.2">
      <c r="A17" s="49"/>
      <c r="B17" s="93" t="s">
        <v>45</v>
      </c>
      <c r="C17" s="2" t="s">
        <v>39</v>
      </c>
      <c r="D17" s="40" t="s">
        <v>0</v>
      </c>
      <c r="E17" s="9">
        <v>440</v>
      </c>
      <c r="F17" s="7">
        <v>815</v>
      </c>
      <c r="G17" s="67">
        <f t="shared" si="0"/>
        <v>358600</v>
      </c>
      <c r="H17" s="7">
        <v>200</v>
      </c>
      <c r="I17" s="67">
        <f t="shared" si="1"/>
        <v>88000</v>
      </c>
      <c r="J17" s="38">
        <f t="shared" si="2"/>
        <v>446600</v>
      </c>
      <c r="K17" s="26"/>
      <c r="L17" s="26"/>
    </row>
    <row r="18" spans="1:12" ht="15" customHeight="1" x14ac:dyDescent="0.2">
      <c r="A18" s="49"/>
      <c r="B18" s="93" t="s">
        <v>46</v>
      </c>
      <c r="C18" s="1" t="s">
        <v>40</v>
      </c>
      <c r="D18" s="42" t="s">
        <v>0</v>
      </c>
      <c r="E18" s="4">
        <v>280</v>
      </c>
      <c r="F18" s="7">
        <v>980</v>
      </c>
      <c r="G18" s="67">
        <f t="shared" si="0"/>
        <v>274400</v>
      </c>
      <c r="H18" s="7">
        <v>225</v>
      </c>
      <c r="I18" s="67">
        <f t="shared" si="1"/>
        <v>63000</v>
      </c>
      <c r="J18" s="38">
        <f t="shared" si="2"/>
        <v>337400</v>
      </c>
      <c r="K18" s="26"/>
      <c r="L18" s="26"/>
    </row>
    <row r="19" spans="1:12" ht="15" customHeight="1" x14ac:dyDescent="0.2">
      <c r="A19" s="49"/>
      <c r="B19" s="93" t="s">
        <v>47</v>
      </c>
      <c r="C19" s="2" t="s">
        <v>53</v>
      </c>
      <c r="D19" s="40" t="s">
        <v>0</v>
      </c>
      <c r="E19" s="9">
        <v>120</v>
      </c>
      <c r="F19" s="7">
        <v>1190</v>
      </c>
      <c r="G19" s="67">
        <f t="shared" si="0"/>
        <v>142800</v>
      </c>
      <c r="H19" s="7">
        <v>250</v>
      </c>
      <c r="I19" s="67">
        <f t="shared" si="1"/>
        <v>30000</v>
      </c>
      <c r="J19" s="38">
        <f t="shared" si="2"/>
        <v>172800</v>
      </c>
      <c r="K19" s="26"/>
      <c r="L19" s="26"/>
    </row>
    <row r="20" spans="1:12" ht="15" customHeight="1" x14ac:dyDescent="0.2">
      <c r="A20" s="49"/>
      <c r="B20" s="93" t="s">
        <v>48</v>
      </c>
      <c r="C20" s="2" t="s">
        <v>41</v>
      </c>
      <c r="D20" s="40" t="s">
        <v>0</v>
      </c>
      <c r="E20" s="9">
        <v>130</v>
      </c>
      <c r="F20" s="7">
        <v>1810</v>
      </c>
      <c r="G20" s="67">
        <f t="shared" si="0"/>
        <v>235300</v>
      </c>
      <c r="H20" s="7">
        <v>300</v>
      </c>
      <c r="I20" s="67">
        <f t="shared" si="1"/>
        <v>39000</v>
      </c>
      <c r="J20" s="38">
        <f t="shared" si="2"/>
        <v>274300</v>
      </c>
      <c r="K20" s="26"/>
      <c r="L20" s="26"/>
    </row>
    <row r="21" spans="1:12" ht="15" customHeight="1" thickBot="1" x14ac:dyDescent="0.25">
      <c r="A21" s="72"/>
      <c r="B21" s="104" t="s">
        <v>49</v>
      </c>
      <c r="C21" s="105" t="s">
        <v>42</v>
      </c>
      <c r="D21" s="94" t="s">
        <v>0</v>
      </c>
      <c r="E21" s="78">
        <v>190</v>
      </c>
      <c r="F21" s="106">
        <v>2245</v>
      </c>
      <c r="G21" s="107">
        <f>F21*E21</f>
        <v>426550</v>
      </c>
      <c r="H21" s="106">
        <v>350</v>
      </c>
      <c r="I21" s="107">
        <f>H21*E21</f>
        <v>66500</v>
      </c>
      <c r="J21" s="108">
        <f t="shared" si="2"/>
        <v>493050</v>
      </c>
      <c r="K21" s="26"/>
      <c r="L21" s="26"/>
    </row>
    <row r="22" spans="1:12" ht="15" customHeight="1" x14ac:dyDescent="0.2">
      <c r="A22" s="49"/>
      <c r="B22" s="93" t="s">
        <v>50</v>
      </c>
      <c r="C22" s="2" t="s">
        <v>43</v>
      </c>
      <c r="D22" s="40" t="s">
        <v>0</v>
      </c>
      <c r="E22" s="9">
        <v>140</v>
      </c>
      <c r="F22" s="7">
        <v>3550</v>
      </c>
      <c r="G22" s="67">
        <f>F22*E22</f>
        <v>497000</v>
      </c>
      <c r="H22" s="7">
        <v>400</v>
      </c>
      <c r="I22" s="67">
        <f>H22*E22</f>
        <v>56000</v>
      </c>
      <c r="J22" s="38">
        <f>I22+G22</f>
        <v>553000</v>
      </c>
      <c r="K22" s="26"/>
      <c r="L22" s="26"/>
    </row>
    <row r="23" spans="1:12" s="28" customFormat="1" ht="15" customHeight="1" x14ac:dyDescent="0.2">
      <c r="A23" s="49">
        <f>A15+1</f>
        <v>4</v>
      </c>
      <c r="B23" s="46"/>
      <c r="C23" s="5" t="s">
        <v>19</v>
      </c>
      <c r="D23" s="43"/>
      <c r="E23" s="16"/>
      <c r="F23" s="37"/>
      <c r="G23" s="69"/>
      <c r="H23" s="37"/>
      <c r="I23" s="69"/>
      <c r="J23" s="39"/>
    </row>
    <row r="24" spans="1:12" s="95" customFormat="1" ht="24.95" customHeight="1" x14ac:dyDescent="0.2">
      <c r="A24" s="50"/>
      <c r="B24" s="89" t="s">
        <v>11</v>
      </c>
      <c r="C24" s="2" t="s">
        <v>75</v>
      </c>
      <c r="D24" s="40" t="str">
        <f>IF(C24="","",IF(E24="","",IF(E24&gt;1,"Nos.","No.")))</f>
        <v>Nos.</v>
      </c>
      <c r="E24" s="9">
        <v>198</v>
      </c>
      <c r="F24" s="7">
        <v>3750</v>
      </c>
      <c r="G24" s="67">
        <f t="shared" ref="G24:G25" si="3">F24*E24</f>
        <v>742500</v>
      </c>
      <c r="H24" s="7">
        <v>600</v>
      </c>
      <c r="I24" s="67">
        <f t="shared" ref="I24:I25" si="4">H24*E24</f>
        <v>118800</v>
      </c>
      <c r="J24" s="38">
        <f t="shared" ref="J24:J25" si="5">I24+G24</f>
        <v>861300</v>
      </c>
    </row>
    <row r="25" spans="1:12" s="95" customFormat="1" ht="24.95" customHeight="1" x14ac:dyDescent="0.2">
      <c r="A25" s="50"/>
      <c r="B25" s="89" t="s">
        <v>45</v>
      </c>
      <c r="C25" s="1" t="s">
        <v>77</v>
      </c>
      <c r="D25" s="42" t="str">
        <f>IF(C25="","",IF(E25="","",IF(E25&gt;1,"Nos.","No.")))</f>
        <v>No.</v>
      </c>
      <c r="E25" s="4">
        <v>1</v>
      </c>
      <c r="F25" s="7">
        <v>7500</v>
      </c>
      <c r="G25" s="67">
        <f t="shared" si="3"/>
        <v>7500</v>
      </c>
      <c r="H25" s="7">
        <v>1000</v>
      </c>
      <c r="I25" s="67">
        <f t="shared" si="4"/>
        <v>1000</v>
      </c>
      <c r="J25" s="38">
        <f t="shared" si="5"/>
        <v>8500</v>
      </c>
    </row>
    <row r="26" spans="1:12" s="28" customFormat="1" ht="18" customHeight="1" x14ac:dyDescent="0.2">
      <c r="A26" s="50">
        <f>A23+1</f>
        <v>5</v>
      </c>
      <c r="B26" s="47"/>
      <c r="C26" s="5" t="s">
        <v>9</v>
      </c>
      <c r="D26" s="100"/>
      <c r="E26" s="6"/>
      <c r="F26" s="101"/>
      <c r="G26" s="69"/>
      <c r="H26" s="101"/>
      <c r="I26" s="69"/>
      <c r="J26" s="39"/>
    </row>
    <row r="27" spans="1:12" ht="18" customHeight="1" x14ac:dyDescent="0.2">
      <c r="A27" s="54"/>
      <c r="B27" s="102" t="s">
        <v>11</v>
      </c>
      <c r="C27" s="2" t="s">
        <v>62</v>
      </c>
      <c r="D27" s="40" t="str">
        <f t="shared" ref="D27:D28" si="6">IF(C27="","",IF(E27="","",IF(E27&gt;1,"Nos.","No.")))</f>
        <v>Nos.</v>
      </c>
      <c r="E27" s="55">
        <v>8</v>
      </c>
      <c r="F27" s="7">
        <v>25250</v>
      </c>
      <c r="G27" s="67">
        <f t="shared" ref="G27:G29" si="7">F27*E27</f>
        <v>202000</v>
      </c>
      <c r="H27" s="7">
        <v>750</v>
      </c>
      <c r="I27" s="67">
        <f t="shared" ref="I27:I29" si="8">H27*E27</f>
        <v>6000</v>
      </c>
      <c r="J27" s="38">
        <f t="shared" ref="J27:J29" si="9">I27+G27</f>
        <v>208000</v>
      </c>
    </row>
    <row r="28" spans="1:12" ht="18" customHeight="1" x14ac:dyDescent="0.2">
      <c r="A28" s="54"/>
      <c r="B28" s="102" t="s">
        <v>45</v>
      </c>
      <c r="C28" s="1" t="s">
        <v>32</v>
      </c>
      <c r="D28" s="42" t="str">
        <f t="shared" si="6"/>
        <v>Nos.</v>
      </c>
      <c r="E28" s="8">
        <v>8</v>
      </c>
      <c r="F28" s="7">
        <v>14250</v>
      </c>
      <c r="G28" s="67">
        <f t="shared" si="7"/>
        <v>114000</v>
      </c>
      <c r="H28" s="7">
        <v>750</v>
      </c>
      <c r="I28" s="67">
        <f t="shared" si="8"/>
        <v>6000</v>
      </c>
      <c r="J28" s="38">
        <f t="shared" si="9"/>
        <v>120000</v>
      </c>
    </row>
    <row r="29" spans="1:12" s="97" customFormat="1" ht="18" customHeight="1" x14ac:dyDescent="0.2">
      <c r="A29" s="54"/>
      <c r="B29" s="102" t="s">
        <v>46</v>
      </c>
      <c r="C29" s="2" t="s">
        <v>52</v>
      </c>
      <c r="D29" s="40" t="s">
        <v>51</v>
      </c>
      <c r="E29" s="9">
        <v>3</v>
      </c>
      <c r="F29" s="7">
        <v>29900</v>
      </c>
      <c r="G29" s="67">
        <f t="shared" si="7"/>
        <v>89700</v>
      </c>
      <c r="H29" s="7">
        <v>1000</v>
      </c>
      <c r="I29" s="67">
        <f t="shared" si="8"/>
        <v>3000</v>
      </c>
      <c r="J29" s="38">
        <f t="shared" si="9"/>
        <v>92700</v>
      </c>
    </row>
    <row r="30" spans="1:12" s="96" customFormat="1" ht="25.5" x14ac:dyDescent="0.2">
      <c r="A30" s="49">
        <f>A26+1</f>
        <v>6</v>
      </c>
      <c r="B30" s="45"/>
      <c r="C30" s="5" t="s">
        <v>68</v>
      </c>
      <c r="D30" s="43"/>
      <c r="E30" s="16"/>
      <c r="F30" s="37"/>
      <c r="G30" s="69"/>
      <c r="H30" s="37"/>
      <c r="I30" s="69"/>
      <c r="J30" s="39"/>
      <c r="K30" s="98"/>
      <c r="L30" s="98"/>
    </row>
    <row r="31" spans="1:12" s="96" customFormat="1" ht="15" customHeight="1" x14ac:dyDescent="0.2">
      <c r="A31" s="49"/>
      <c r="B31" s="89" t="s">
        <v>11</v>
      </c>
      <c r="C31" s="63" t="s">
        <v>65</v>
      </c>
      <c r="D31" s="43"/>
      <c r="E31" s="16"/>
      <c r="F31" s="37"/>
      <c r="G31" s="69"/>
      <c r="H31" s="37"/>
      <c r="I31" s="69"/>
      <c r="J31" s="39"/>
      <c r="K31" s="98"/>
      <c r="L31" s="98"/>
    </row>
    <row r="32" spans="1:12" s="96" customFormat="1" ht="15" customHeight="1" x14ac:dyDescent="0.2">
      <c r="A32" s="49"/>
      <c r="B32" s="89" t="s">
        <v>45</v>
      </c>
      <c r="C32" s="63" t="s">
        <v>57</v>
      </c>
      <c r="D32" s="43" t="str">
        <f>IF(C32="","",IF(E32="","",IF(E32&gt;1,"Nos.","No.")))</f>
        <v>No.</v>
      </c>
      <c r="E32" s="16">
        <v>1</v>
      </c>
      <c r="F32" s="7">
        <v>635000</v>
      </c>
      <c r="G32" s="67">
        <f t="shared" ref="G32" si="10">F32*E32</f>
        <v>635000</v>
      </c>
      <c r="H32" s="7">
        <v>10000</v>
      </c>
      <c r="I32" s="67">
        <f t="shared" ref="I32" si="11">H32*E32</f>
        <v>10000</v>
      </c>
      <c r="J32" s="38">
        <f t="shared" ref="J32" si="12">I32+G32</f>
        <v>645000</v>
      </c>
      <c r="K32" s="98"/>
      <c r="L32" s="98"/>
    </row>
    <row r="33" spans="1:12" s="96" customFormat="1" ht="15" customHeight="1" x14ac:dyDescent="0.2">
      <c r="A33" s="49"/>
      <c r="B33" s="89" t="s">
        <v>46</v>
      </c>
      <c r="C33" s="63" t="s">
        <v>21</v>
      </c>
      <c r="D33" s="43"/>
      <c r="E33" s="16"/>
      <c r="F33" s="37"/>
      <c r="G33" s="69"/>
      <c r="H33" s="37"/>
      <c r="I33" s="69"/>
      <c r="J33" s="39"/>
      <c r="K33" s="98"/>
      <c r="L33" s="98"/>
    </row>
    <row r="34" spans="1:12" s="96" customFormat="1" ht="15" customHeight="1" x14ac:dyDescent="0.2">
      <c r="A34" s="49"/>
      <c r="B34" s="89" t="s">
        <v>47</v>
      </c>
      <c r="C34" s="63" t="s">
        <v>27</v>
      </c>
      <c r="D34" s="43"/>
      <c r="E34" s="16"/>
      <c r="F34" s="37"/>
      <c r="G34" s="69"/>
      <c r="H34" s="37"/>
      <c r="I34" s="69"/>
      <c r="J34" s="39"/>
      <c r="K34" s="98"/>
      <c r="L34" s="98"/>
    </row>
    <row r="35" spans="1:12" s="96" customFormat="1" ht="15" customHeight="1" x14ac:dyDescent="0.2">
      <c r="A35" s="49"/>
      <c r="B35" s="89" t="s">
        <v>48</v>
      </c>
      <c r="C35" s="2" t="s">
        <v>31</v>
      </c>
      <c r="D35" s="40"/>
      <c r="E35" s="9"/>
      <c r="F35" s="7"/>
      <c r="G35" s="67"/>
      <c r="H35" s="7"/>
      <c r="I35" s="67"/>
      <c r="J35" s="38"/>
      <c r="K35" s="98"/>
      <c r="L35" s="98"/>
    </row>
    <row r="36" spans="1:12" ht="25.5" x14ac:dyDescent="0.2">
      <c r="A36" s="49">
        <f>A30+1</f>
        <v>7</v>
      </c>
      <c r="B36" s="45"/>
      <c r="C36" s="63" t="s">
        <v>22</v>
      </c>
      <c r="D36" s="43"/>
      <c r="E36" s="16"/>
      <c r="F36" s="37"/>
      <c r="G36" s="69"/>
      <c r="H36" s="37"/>
      <c r="I36" s="69"/>
      <c r="J36" s="39"/>
      <c r="K36" s="26"/>
      <c r="L36" s="26"/>
    </row>
    <row r="37" spans="1:12" ht="15" customHeight="1" x14ac:dyDescent="0.2">
      <c r="A37" s="49"/>
      <c r="B37" s="93" t="s">
        <v>11</v>
      </c>
      <c r="C37" s="18" t="s">
        <v>61</v>
      </c>
      <c r="D37" s="40" t="str">
        <f t="shared" ref="D37:D42" si="13">IF(C37="","",IF(E37="","",IF(E37&gt;1,"Nos.","No.")))</f>
        <v>No.</v>
      </c>
      <c r="E37" s="9">
        <v>1</v>
      </c>
      <c r="F37" s="7">
        <v>492000</v>
      </c>
      <c r="G37" s="67">
        <f t="shared" ref="G37:G42" si="14">F37*E37</f>
        <v>492000</v>
      </c>
      <c r="H37" s="7">
        <v>10000</v>
      </c>
      <c r="I37" s="67">
        <f t="shared" ref="I37:I42" si="15">H37*E37</f>
        <v>10000</v>
      </c>
      <c r="J37" s="38">
        <f t="shared" ref="J37:J42" si="16">I37+G37</f>
        <v>502000</v>
      </c>
      <c r="K37" s="26"/>
      <c r="L37" s="26"/>
    </row>
    <row r="38" spans="1:12" ht="20.100000000000001" customHeight="1" x14ac:dyDescent="0.2">
      <c r="A38" s="50">
        <f>A36+1</f>
        <v>8</v>
      </c>
      <c r="B38" s="46"/>
      <c r="C38" s="2" t="s">
        <v>66</v>
      </c>
      <c r="D38" s="40" t="str">
        <f t="shared" si="13"/>
        <v>No.</v>
      </c>
      <c r="E38" s="9">
        <v>1</v>
      </c>
      <c r="F38" s="7">
        <v>464400</v>
      </c>
      <c r="G38" s="67">
        <f t="shared" si="14"/>
        <v>464400</v>
      </c>
      <c r="H38" s="7">
        <v>10000</v>
      </c>
      <c r="I38" s="67">
        <f t="shared" si="15"/>
        <v>10000</v>
      </c>
      <c r="J38" s="38">
        <f t="shared" si="16"/>
        <v>474400</v>
      </c>
    </row>
    <row r="39" spans="1:12" s="28" customFormat="1" ht="20.100000000000001" customHeight="1" x14ac:dyDescent="0.2">
      <c r="A39" s="50">
        <f>A38+1</f>
        <v>9</v>
      </c>
      <c r="B39" s="46"/>
      <c r="C39" s="1" t="s">
        <v>3</v>
      </c>
      <c r="D39" s="42" t="str">
        <f t="shared" si="13"/>
        <v>No.</v>
      </c>
      <c r="E39" s="4">
        <v>1</v>
      </c>
      <c r="F39" s="7">
        <v>39500</v>
      </c>
      <c r="G39" s="67">
        <f t="shared" si="14"/>
        <v>39500</v>
      </c>
      <c r="H39" s="7">
        <v>1000</v>
      </c>
      <c r="I39" s="67">
        <f t="shared" si="15"/>
        <v>1000</v>
      </c>
      <c r="J39" s="38">
        <f t="shared" si="16"/>
        <v>40500</v>
      </c>
    </row>
    <row r="40" spans="1:12" s="28" customFormat="1" ht="20.100000000000001" customHeight="1" x14ac:dyDescent="0.2">
      <c r="A40" s="50">
        <f>A39+1</f>
        <v>10</v>
      </c>
      <c r="B40" s="46"/>
      <c r="C40" s="2" t="s">
        <v>4</v>
      </c>
      <c r="D40" s="40" t="str">
        <f t="shared" si="13"/>
        <v>No.</v>
      </c>
      <c r="E40" s="9">
        <v>1</v>
      </c>
      <c r="F40" s="7">
        <v>45000</v>
      </c>
      <c r="G40" s="67">
        <f t="shared" si="14"/>
        <v>45000</v>
      </c>
      <c r="H40" s="7">
        <v>5000</v>
      </c>
      <c r="I40" s="67">
        <f t="shared" si="15"/>
        <v>5000</v>
      </c>
      <c r="J40" s="38">
        <f t="shared" si="16"/>
        <v>50000</v>
      </c>
    </row>
    <row r="41" spans="1:12" s="28" customFormat="1" ht="20.100000000000001" customHeight="1" x14ac:dyDescent="0.2">
      <c r="A41" s="50">
        <f>A40+1</f>
        <v>11</v>
      </c>
      <c r="B41" s="46"/>
      <c r="C41" s="2" t="s">
        <v>60</v>
      </c>
      <c r="D41" s="40" t="str">
        <f t="shared" si="13"/>
        <v>No.</v>
      </c>
      <c r="E41" s="9">
        <v>1</v>
      </c>
      <c r="F41" s="7">
        <v>115000</v>
      </c>
      <c r="G41" s="67">
        <f t="shared" si="14"/>
        <v>115000</v>
      </c>
      <c r="H41" s="7">
        <v>15000</v>
      </c>
      <c r="I41" s="67">
        <f t="shared" si="15"/>
        <v>15000</v>
      </c>
      <c r="J41" s="38">
        <f t="shared" si="16"/>
        <v>130000</v>
      </c>
    </row>
    <row r="42" spans="1:12" s="28" customFormat="1" ht="20.100000000000001" customHeight="1" x14ac:dyDescent="0.2">
      <c r="A42" s="50">
        <f>A41+1</f>
        <v>12</v>
      </c>
      <c r="B42" s="46"/>
      <c r="C42" s="2" t="s">
        <v>58</v>
      </c>
      <c r="D42" s="40" t="str">
        <f t="shared" si="13"/>
        <v>No.</v>
      </c>
      <c r="E42" s="9">
        <v>1</v>
      </c>
      <c r="F42" s="7">
        <v>946000</v>
      </c>
      <c r="G42" s="67">
        <f t="shared" si="14"/>
        <v>946000</v>
      </c>
      <c r="H42" s="7">
        <v>10000</v>
      </c>
      <c r="I42" s="67">
        <f t="shared" si="15"/>
        <v>10000</v>
      </c>
      <c r="J42" s="38">
        <f t="shared" si="16"/>
        <v>956000</v>
      </c>
    </row>
    <row r="43" spans="1:12" ht="20.100000000000001" customHeight="1" x14ac:dyDescent="0.2">
      <c r="A43" s="50">
        <f>A42+1</f>
        <v>13</v>
      </c>
      <c r="B43" s="46"/>
      <c r="C43" s="63" t="s">
        <v>67</v>
      </c>
      <c r="D43" s="41"/>
      <c r="E43" s="15"/>
      <c r="F43" s="37"/>
      <c r="G43" s="68"/>
      <c r="H43" s="37"/>
      <c r="I43" s="68"/>
      <c r="J43" s="64"/>
    </row>
    <row r="44" spans="1:12" s="96" customFormat="1" ht="15" customHeight="1" thickBot="1" x14ac:dyDescent="0.25">
      <c r="A44" s="72"/>
      <c r="B44" s="109" t="s">
        <v>11</v>
      </c>
      <c r="C44" s="110" t="s">
        <v>44</v>
      </c>
      <c r="D44" s="111" t="str">
        <f>IF(C44="","",IF(E44="","",IF(E44&gt;1,"Nos.","No.")))</f>
        <v>Nos.</v>
      </c>
      <c r="E44" s="112">
        <v>4</v>
      </c>
      <c r="F44" s="106">
        <v>211000</v>
      </c>
      <c r="G44" s="107">
        <f>F44*E44</f>
        <v>844000</v>
      </c>
      <c r="H44" s="106">
        <v>5000</v>
      </c>
      <c r="I44" s="107">
        <f>H44*E44</f>
        <v>20000</v>
      </c>
      <c r="J44" s="108">
        <f t="shared" ref="J44" si="17">I44+G44</f>
        <v>864000</v>
      </c>
    </row>
    <row r="45" spans="1:12" x14ac:dyDescent="0.2">
      <c r="A45" s="50">
        <f>A43+1</f>
        <v>14</v>
      </c>
      <c r="B45" s="46"/>
      <c r="C45" s="103" t="s">
        <v>56</v>
      </c>
      <c r="D45" s="43"/>
      <c r="E45" s="16"/>
      <c r="F45" s="37"/>
      <c r="G45" s="68"/>
      <c r="H45" s="37"/>
      <c r="I45" s="68"/>
      <c r="J45" s="64"/>
    </row>
    <row r="46" spans="1:12" ht="15" customHeight="1" x14ac:dyDescent="0.2">
      <c r="A46" s="49"/>
      <c r="B46" s="87" t="s">
        <v>11</v>
      </c>
      <c r="C46" s="57" t="s">
        <v>44</v>
      </c>
      <c r="D46" s="40" t="str">
        <f>IF(C46="","",IF(E46="","",IF(E46&gt;1,"Nos.","No.")))</f>
        <v>Nos.</v>
      </c>
      <c r="E46" s="9">
        <v>2</v>
      </c>
      <c r="F46" s="7">
        <v>41500</v>
      </c>
      <c r="G46" s="67">
        <f>F46*E46</f>
        <v>83000</v>
      </c>
      <c r="H46" s="7">
        <v>5000</v>
      </c>
      <c r="I46" s="67">
        <f>H46*E46</f>
        <v>10000</v>
      </c>
      <c r="J46" s="38">
        <f>I46+G46</f>
        <v>93000</v>
      </c>
    </row>
    <row r="47" spans="1:12" ht="18" customHeight="1" x14ac:dyDescent="0.2">
      <c r="A47" s="50">
        <f>A45+1</f>
        <v>15</v>
      </c>
      <c r="B47" s="53"/>
      <c r="C47" s="63" t="s">
        <v>28</v>
      </c>
      <c r="D47" s="43"/>
      <c r="E47" s="16"/>
      <c r="F47" s="37"/>
      <c r="G47" s="68"/>
      <c r="H47" s="37"/>
      <c r="I47" s="68"/>
      <c r="J47" s="64"/>
    </row>
    <row r="48" spans="1:12" s="28" customFormat="1" ht="15" customHeight="1" x14ac:dyDescent="0.2">
      <c r="A48" s="50"/>
      <c r="B48" s="88" t="s">
        <v>11</v>
      </c>
      <c r="C48" s="57" t="s">
        <v>44</v>
      </c>
      <c r="D48" s="40" t="str">
        <f>IF(C48="","",IF(E48="","",IF(E48&gt;1,"Nos.","No.")))</f>
        <v>Nos.</v>
      </c>
      <c r="E48" s="9">
        <v>2</v>
      </c>
      <c r="F48" s="7">
        <v>93000</v>
      </c>
      <c r="G48" s="67">
        <f t="shared" ref="G48:G52" si="18">F48*E48</f>
        <v>186000</v>
      </c>
      <c r="H48" s="7">
        <v>5000</v>
      </c>
      <c r="I48" s="67">
        <f t="shared" ref="I48:I52" si="19">H48*E48</f>
        <v>10000</v>
      </c>
      <c r="J48" s="38">
        <f t="shared" ref="J48:J53" si="20">I48+G48</f>
        <v>196000</v>
      </c>
    </row>
    <row r="49" spans="1:25" s="56" customFormat="1" ht="103.5" customHeight="1" x14ac:dyDescent="0.2">
      <c r="A49" s="49">
        <f>A47+1</f>
        <v>16</v>
      </c>
      <c r="B49" s="58"/>
      <c r="C49" s="3" t="s">
        <v>76</v>
      </c>
      <c r="D49" s="43" t="s">
        <v>5</v>
      </c>
      <c r="E49" s="16">
        <v>1</v>
      </c>
      <c r="F49" s="7">
        <v>15246000</v>
      </c>
      <c r="G49" s="67">
        <f t="shared" si="18"/>
        <v>15246000</v>
      </c>
      <c r="H49" s="7">
        <v>150000</v>
      </c>
      <c r="I49" s="67">
        <f t="shared" si="19"/>
        <v>150000</v>
      </c>
      <c r="J49" s="38">
        <f t="shared" si="20"/>
        <v>15396000</v>
      </c>
    </row>
    <row r="50" spans="1:25" ht="42" customHeight="1" x14ac:dyDescent="0.2">
      <c r="A50" s="77">
        <f>A49+1</f>
        <v>17</v>
      </c>
      <c r="B50" s="45"/>
      <c r="C50" s="1" t="s">
        <v>13</v>
      </c>
      <c r="D50" s="42" t="s">
        <v>6</v>
      </c>
      <c r="E50" s="8">
        <v>1</v>
      </c>
      <c r="F50" s="7">
        <v>465000</v>
      </c>
      <c r="G50" s="67">
        <f t="shared" si="18"/>
        <v>465000</v>
      </c>
      <c r="H50" s="7">
        <v>35000</v>
      </c>
      <c r="I50" s="67">
        <f t="shared" si="19"/>
        <v>35000</v>
      </c>
      <c r="J50" s="38">
        <f t="shared" si="20"/>
        <v>500000</v>
      </c>
    </row>
    <row r="51" spans="1:25" ht="38.25" customHeight="1" x14ac:dyDescent="0.2">
      <c r="A51" s="49">
        <f t="shared" ref="A51:A57" si="21">A50+1</f>
        <v>18</v>
      </c>
      <c r="B51" s="45"/>
      <c r="C51" s="113" t="s">
        <v>71</v>
      </c>
      <c r="D51" s="42" t="s">
        <v>6</v>
      </c>
      <c r="E51" s="4">
        <v>1</v>
      </c>
      <c r="F51" s="7">
        <v>180000</v>
      </c>
      <c r="G51" s="67">
        <f t="shared" si="18"/>
        <v>180000</v>
      </c>
      <c r="H51" s="7">
        <v>20000</v>
      </c>
      <c r="I51" s="67">
        <f t="shared" si="19"/>
        <v>20000</v>
      </c>
      <c r="J51" s="38">
        <f t="shared" si="20"/>
        <v>200000</v>
      </c>
    </row>
    <row r="52" spans="1:25" ht="111.75" x14ac:dyDescent="0.2">
      <c r="A52" s="49">
        <f t="shared" si="21"/>
        <v>19</v>
      </c>
      <c r="B52" s="45"/>
      <c r="C52" s="2" t="s">
        <v>63</v>
      </c>
      <c r="D52" s="40" t="s">
        <v>6</v>
      </c>
      <c r="E52" s="9">
        <v>1</v>
      </c>
      <c r="F52" s="7">
        <v>175000</v>
      </c>
      <c r="G52" s="67">
        <f t="shared" si="18"/>
        <v>175000</v>
      </c>
      <c r="H52" s="7">
        <v>35000</v>
      </c>
      <c r="I52" s="67">
        <f t="shared" si="19"/>
        <v>35000</v>
      </c>
      <c r="J52" s="38">
        <f t="shared" si="20"/>
        <v>210000</v>
      </c>
    </row>
    <row r="53" spans="1:25" ht="66.75" customHeight="1" thickBot="1" x14ac:dyDescent="0.25">
      <c r="A53" s="72">
        <f>A52+1</f>
        <v>20</v>
      </c>
      <c r="B53" s="99"/>
      <c r="C53" s="115" t="s">
        <v>55</v>
      </c>
      <c r="D53" s="111" t="s">
        <v>6</v>
      </c>
      <c r="E53" s="112">
        <v>1</v>
      </c>
      <c r="F53" s="106">
        <v>60000</v>
      </c>
      <c r="G53" s="107">
        <f>F53*E53</f>
        <v>60000</v>
      </c>
      <c r="H53" s="106">
        <v>20000</v>
      </c>
      <c r="I53" s="107">
        <f>H53*E53</f>
        <v>20000</v>
      </c>
      <c r="J53" s="108">
        <f t="shared" si="20"/>
        <v>80000</v>
      </c>
    </row>
    <row r="54" spans="1:25" ht="39" customHeight="1" x14ac:dyDescent="0.2">
      <c r="A54" s="49">
        <f>A53+1</f>
        <v>21</v>
      </c>
      <c r="B54" s="45"/>
      <c r="C54" s="114" t="s">
        <v>36</v>
      </c>
      <c r="D54" s="40" t="s">
        <v>6</v>
      </c>
      <c r="E54" s="9">
        <v>1</v>
      </c>
      <c r="F54" s="7">
        <v>15000</v>
      </c>
      <c r="G54" s="67">
        <f>F54*E54</f>
        <v>15000</v>
      </c>
      <c r="H54" s="7">
        <v>15000</v>
      </c>
      <c r="I54" s="67">
        <f>H54*E54</f>
        <v>15000</v>
      </c>
      <c r="J54" s="38">
        <f>I54+G54</f>
        <v>30000</v>
      </c>
    </row>
    <row r="55" spans="1:25" s="28" customFormat="1" ht="27.75" customHeight="1" x14ac:dyDescent="0.2">
      <c r="A55" s="49">
        <f>A54+1</f>
        <v>22</v>
      </c>
      <c r="B55" s="46"/>
      <c r="C55" s="2" t="s">
        <v>2</v>
      </c>
      <c r="D55" s="40" t="s">
        <v>6</v>
      </c>
      <c r="E55" s="9">
        <v>1</v>
      </c>
      <c r="F55" s="7">
        <v>150000</v>
      </c>
      <c r="G55" s="67">
        <f t="shared" ref="G55:G56" si="22">F55*E55</f>
        <v>150000</v>
      </c>
      <c r="H55" s="7">
        <v>50000</v>
      </c>
      <c r="I55" s="67">
        <f t="shared" ref="I55:I56" si="23">H55*E55</f>
        <v>50000</v>
      </c>
      <c r="J55" s="38">
        <f t="shared" ref="J55:J56" si="24">I55+G55</f>
        <v>200000</v>
      </c>
    </row>
    <row r="56" spans="1:25" s="28" customFormat="1" ht="20.100000000000001" customHeight="1" x14ac:dyDescent="0.2">
      <c r="A56" s="50">
        <f t="shared" si="21"/>
        <v>23</v>
      </c>
      <c r="B56" s="46"/>
      <c r="C56" s="2" t="s">
        <v>10</v>
      </c>
      <c r="D56" s="40" t="s">
        <v>6</v>
      </c>
      <c r="E56" s="9">
        <v>1</v>
      </c>
      <c r="F56" s="7">
        <v>40000</v>
      </c>
      <c r="G56" s="67">
        <f t="shared" si="22"/>
        <v>40000</v>
      </c>
      <c r="H56" s="7">
        <v>40000</v>
      </c>
      <c r="I56" s="67">
        <f t="shared" si="23"/>
        <v>40000</v>
      </c>
      <c r="J56" s="38">
        <f t="shared" si="24"/>
        <v>80000</v>
      </c>
    </row>
    <row r="57" spans="1:25" ht="30" customHeight="1" thickBot="1" x14ac:dyDescent="0.25">
      <c r="A57" s="49">
        <f t="shared" si="21"/>
        <v>24</v>
      </c>
      <c r="B57" s="45"/>
      <c r="C57" s="59" t="s">
        <v>8</v>
      </c>
      <c r="D57" s="40" t="s">
        <v>6</v>
      </c>
      <c r="E57" s="9">
        <v>1</v>
      </c>
      <c r="F57" s="7"/>
      <c r="G57" s="67">
        <f t="shared" ref="G57" si="25">F57*E57</f>
        <v>0</v>
      </c>
      <c r="H57" s="7">
        <v>150000</v>
      </c>
      <c r="I57" s="67">
        <f t="shared" ref="I57" si="26">H57*E57</f>
        <v>150000</v>
      </c>
      <c r="J57" s="38">
        <f t="shared" ref="J57" si="27">I57+G57</f>
        <v>150000</v>
      </c>
    </row>
    <row r="58" spans="1:25" ht="24" customHeight="1" thickTop="1" thickBot="1" x14ac:dyDescent="0.25">
      <c r="A58" s="51"/>
      <c r="B58" s="52"/>
      <c r="C58" s="71" t="s">
        <v>20</v>
      </c>
      <c r="D58" s="76"/>
      <c r="E58" s="76"/>
      <c r="F58" s="66"/>
      <c r="G58" s="65">
        <f>SUM(G9:G57)</f>
        <v>26079250</v>
      </c>
      <c r="H58" s="66"/>
      <c r="I58" s="65">
        <f>SUM(I9:I57)</f>
        <v>1328800</v>
      </c>
      <c r="J58" s="65">
        <f>SUM(J9:J57)</f>
        <v>27408050</v>
      </c>
    </row>
    <row r="59" spans="1:25" ht="9" customHeight="1" x14ac:dyDescent="0.2">
      <c r="A59" s="29"/>
      <c r="B59" s="29"/>
      <c r="C59"/>
      <c r="D59" s="29"/>
      <c r="E59" s="29"/>
      <c r="F59" s="29"/>
      <c r="G59" s="29"/>
      <c r="H59" s="29"/>
      <c r="I59" s="29"/>
      <c r="J59" s="29"/>
    </row>
    <row r="60" spans="1:25" x14ac:dyDescent="0.2">
      <c r="A60" s="116" t="s">
        <v>33</v>
      </c>
      <c r="B60" s="116"/>
      <c r="C60"/>
      <c r="D60" s="29"/>
      <c r="E60" s="29"/>
      <c r="F60" s="29"/>
      <c r="G60" s="29"/>
      <c r="H60" s="29"/>
      <c r="I60" s="29"/>
      <c r="J60" s="29"/>
    </row>
    <row r="61" spans="1:25" ht="18" customHeight="1" x14ac:dyDescent="0.2">
      <c r="A61" s="90" t="s">
        <v>69</v>
      </c>
      <c r="B61" s="117" t="s">
        <v>70</v>
      </c>
      <c r="C61" s="117"/>
      <c r="D61" s="117"/>
      <c r="E61" s="117"/>
      <c r="F61" s="117"/>
      <c r="G61" s="117"/>
      <c r="H61" s="117"/>
      <c r="I61" s="117"/>
      <c r="J61" s="117"/>
      <c r="K61" s="91"/>
      <c r="L61" s="91"/>
      <c r="M61" s="91"/>
      <c r="N61" s="91"/>
      <c r="O61" s="91"/>
      <c r="P61" s="91"/>
      <c r="Q61" s="91"/>
      <c r="R61" s="91"/>
      <c r="S61" s="91"/>
      <c r="T61" s="91"/>
      <c r="U61" s="91"/>
      <c r="V61" s="91"/>
      <c r="W61" s="91"/>
      <c r="X61" s="91"/>
      <c r="Y61" s="91"/>
    </row>
    <row r="62" spans="1:25" ht="28.5" customHeight="1" x14ac:dyDescent="0.2">
      <c r="A62" s="90" t="s">
        <v>69</v>
      </c>
      <c r="B62" s="117" t="s">
        <v>34</v>
      </c>
      <c r="C62" s="117"/>
      <c r="D62" s="117"/>
      <c r="E62" s="117"/>
      <c r="F62" s="117"/>
      <c r="G62" s="117"/>
      <c r="H62" s="117"/>
      <c r="I62" s="117"/>
      <c r="J62" s="117"/>
      <c r="K62" s="91"/>
      <c r="L62" s="91"/>
      <c r="M62" s="91"/>
      <c r="N62" s="91"/>
      <c r="O62" s="91"/>
      <c r="P62" s="91"/>
      <c r="Q62" s="91"/>
      <c r="R62" s="91"/>
      <c r="S62" s="91"/>
      <c r="T62" s="91"/>
      <c r="U62" s="91"/>
      <c r="V62" s="91"/>
      <c r="W62" s="91"/>
      <c r="X62" s="91"/>
      <c r="Y62" s="91"/>
    </row>
    <row r="63" spans="1:25" ht="30.75" customHeight="1" x14ac:dyDescent="0.2">
      <c r="A63" s="90" t="s">
        <v>69</v>
      </c>
      <c r="B63" s="117" t="s">
        <v>35</v>
      </c>
      <c r="C63" s="117"/>
      <c r="D63" s="117"/>
      <c r="E63" s="117"/>
      <c r="F63" s="117"/>
      <c r="G63" s="117"/>
      <c r="H63" s="117"/>
      <c r="I63" s="117"/>
      <c r="J63" s="117"/>
      <c r="K63" s="91"/>
      <c r="L63" s="91"/>
      <c r="M63" s="91"/>
      <c r="N63" s="91"/>
      <c r="O63" s="91"/>
      <c r="P63" s="91"/>
      <c r="Q63" s="91"/>
      <c r="R63" s="91"/>
      <c r="S63" s="91"/>
      <c r="T63" s="91"/>
      <c r="U63" s="91"/>
      <c r="V63" s="91"/>
      <c r="W63" s="91"/>
      <c r="X63" s="91"/>
      <c r="Y63" s="91"/>
    </row>
  </sheetData>
  <mergeCells count="11">
    <mergeCell ref="A60:B60"/>
    <mergeCell ref="B61:J61"/>
    <mergeCell ref="B62:J62"/>
    <mergeCell ref="B63:J63"/>
    <mergeCell ref="F6:J6"/>
    <mergeCell ref="A7:B8"/>
    <mergeCell ref="C7:C8"/>
    <mergeCell ref="D7:D8"/>
    <mergeCell ref="E7:E8"/>
    <mergeCell ref="F7:G7"/>
    <mergeCell ref="H7:I7"/>
  </mergeCells>
  <printOptions horizontalCentered="1"/>
  <pageMargins left="0.5" right="0.5" top="0.5" bottom="0.5" header="0.33" footer="0.33"/>
  <pageSetup paperSize="9" orientation="landscape" r:id="rId1"/>
  <headerFooter scaleWithDoc="0" alignWithMargins="0">
    <oddFooter>&amp;L&amp;8SEM Engineers&amp;R&amp;8Page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BOQ Option-01</vt:lpstr>
      <vt:lpstr>'BOQ Option-01'!Print_Area</vt:lpstr>
      <vt:lpstr>'BOQ Option-01'!Print_Titles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KAREEM</dc:title>
  <dc:creator>Zahid H. Subzwari,</dc:creator>
  <cp:lastModifiedBy>Rehan Aslam</cp:lastModifiedBy>
  <cp:lastPrinted>2024-08-12T09:14:06Z</cp:lastPrinted>
  <dcterms:created xsi:type="dcterms:W3CDTF">1998-08-05T00:49:45Z</dcterms:created>
  <dcterms:modified xsi:type="dcterms:W3CDTF">2024-08-22T12:30:04Z</dcterms:modified>
</cp:coreProperties>
</file>