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updateLinks="never" defaultThemeVersion="124226"/>
  <xr:revisionPtr revIDLastSave="0" documentId="13_ncr:1_{D82B1056-5246-4643-B2BE-97A6649533F1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madina'!$A$2:$O$426</definedName>
    <definedName name="_xlnm._FilterDatabase" localSheetId="4" hidden="1">'SRB invoices'!$A$1:$J$269</definedName>
    <definedName name="_xlnm.Print_Area" localSheetId="2">'Al madina'!$A$1:$G$58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81029"/>
</workbook>
</file>

<file path=xl/calcChain.xml><?xml version="1.0" encoding="utf-8"?>
<calcChain xmlns="http://schemas.openxmlformats.org/spreadsheetml/2006/main">
  <c r="G367" i="12" l="1"/>
  <c r="G366" i="12"/>
  <c r="E490" i="3" l="1"/>
  <c r="F490" i="3"/>
  <c r="E491" i="3"/>
  <c r="F491" i="3"/>
  <c r="E492" i="3"/>
  <c r="F492" i="3"/>
  <c r="E493" i="3"/>
  <c r="F493" i="3"/>
  <c r="E494" i="3"/>
  <c r="F494" i="3" s="1"/>
  <c r="M24" i="13" l="1"/>
  <c r="M22" i="13"/>
  <c r="M19" i="13"/>
  <c r="K18" i="13"/>
  <c r="G22" i="13"/>
  <c r="G20" i="13"/>
  <c r="G358" i="12" l="1"/>
  <c r="G359" i="12" s="1"/>
  <c r="G360" i="12" s="1"/>
  <c r="G361" i="12" s="1"/>
  <c r="G362" i="12" s="1"/>
  <c r="G363" i="12" s="1"/>
  <c r="G364" i="12" s="1"/>
  <c r="G365" i="12" s="1"/>
  <c r="G368" i="12" s="1"/>
  <c r="G369" i="12" s="1"/>
  <c r="G370" i="12" s="1"/>
  <c r="G371" i="12" s="1"/>
  <c r="N10" i="6" l="1"/>
  <c r="J469" i="3"/>
  <c r="J468" i="3"/>
  <c r="N9" i="6" l="1"/>
  <c r="N8" i="6" l="1"/>
  <c r="M470" i="12" l="1"/>
  <c r="H478" i="3" l="1"/>
  <c r="H477" i="3"/>
  <c r="H475" i="3"/>
  <c r="H474" i="3"/>
  <c r="F476" i="3"/>
  <c r="G12" i="13" l="1"/>
  <c r="E469" i="3" l="1"/>
  <c r="F469" i="3" s="1"/>
  <c r="E468" i="3"/>
  <c r="F468" i="3" s="1"/>
  <c r="C473" i="3"/>
  <c r="F475" i="3" l="1"/>
  <c r="E467" i="3" l="1"/>
  <c r="F467" i="3" s="1"/>
  <c r="N7" i="6" l="1"/>
  <c r="M444" i="12" l="1"/>
  <c r="N6" i="6" l="1"/>
  <c r="E489" i="3" l="1"/>
  <c r="F489" i="3" s="1"/>
  <c r="E485" i="3" l="1"/>
  <c r="F485" i="3" s="1"/>
  <c r="E486" i="3"/>
  <c r="F486" i="3" s="1"/>
  <c r="N5" i="6" l="1"/>
  <c r="M426" i="12" l="1"/>
  <c r="P5" i="12" s="1"/>
  <c r="G341" i="12" l="1"/>
  <c r="G342" i="12" s="1"/>
  <c r="G343" i="12" s="1"/>
  <c r="G344" i="12" s="1"/>
  <c r="G345" i="12" s="1"/>
  <c r="G346" i="12" s="1"/>
  <c r="G347" i="12" s="1"/>
  <c r="G348" i="12" s="1"/>
  <c r="G349" i="12" s="1"/>
  <c r="G350" i="12" s="1"/>
  <c r="G351" i="12" s="1"/>
  <c r="G352" i="12" s="1"/>
  <c r="G353" i="12" s="1"/>
  <c r="G354" i="12" s="1"/>
  <c r="G355" i="12" s="1"/>
  <c r="G356" i="12" s="1"/>
  <c r="K456" i="3" l="1"/>
  <c r="H27" i="6" l="1"/>
  <c r="H26" i="6"/>
  <c r="G328" i="12" l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F488" i="3" s="1"/>
  <c r="E487" i="3"/>
  <c r="F487" i="3" s="1"/>
  <c r="E444" i="3"/>
  <c r="J460" i="3" s="1"/>
  <c r="F444" i="3" l="1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E484" i="3"/>
  <c r="F466" i="3" l="1"/>
  <c r="J482" i="3"/>
  <c r="F484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186" i="12" l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G207" i="12" s="1"/>
  <c r="G208" i="12" s="1"/>
  <c r="G209" i="12" s="1"/>
  <c r="G210" i="12" s="1"/>
  <c r="G211" i="12" s="1"/>
  <c r="G212" i="12" s="1"/>
  <c r="G213" i="12" s="1"/>
  <c r="G214" i="12" s="1"/>
  <c r="G215" i="12" s="1"/>
  <c r="G216" i="12" l="1"/>
  <c r="G217" i="12" s="1"/>
  <c r="G218" i="12" s="1"/>
  <c r="G219" i="12" s="1"/>
  <c r="G220" i="12" s="1"/>
  <c r="G221" i="12" s="1"/>
  <c r="G222" i="12" s="1"/>
  <c r="G223" i="12" s="1"/>
  <c r="G224" i="12" s="1"/>
  <c r="G225" i="12" s="1"/>
  <c r="G226" i="12" s="1"/>
  <c r="G227" i="12" s="1"/>
  <c r="G228" i="12" s="1"/>
  <c r="G229" i="12" s="1"/>
  <c r="G230" i="12" s="1"/>
  <c r="G231" i="12" s="1"/>
  <c r="G232" i="12" s="1"/>
  <c r="G233" i="12" s="1"/>
  <c r="G234" i="12" s="1"/>
  <c r="G235" i="12" s="1"/>
  <c r="G236" i="12" s="1"/>
  <c r="G237" i="12" s="1"/>
  <c r="G238" i="12" s="1"/>
  <c r="G239" i="12" s="1"/>
  <c r="G240" i="12" s="1"/>
  <c r="G241" i="12" s="1"/>
  <c r="E367" i="3"/>
  <c r="F367" i="3" s="1"/>
  <c r="G242" i="12" l="1"/>
  <c r="G243" i="12" s="1"/>
  <c r="E366" i="3"/>
  <c r="F366" i="3" s="1"/>
  <c r="G244" i="12" l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G256" i="12" s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E365" i="3"/>
  <c r="F365" i="3" s="1"/>
  <c r="G288" i="12" l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G319" i="12" s="1"/>
  <c r="G320" i="12" s="1"/>
  <c r="G321" i="12" s="1"/>
  <c r="G322" i="12" s="1"/>
  <c r="G323" i="12" s="1"/>
  <c r="G324" i="12" s="1"/>
  <c r="G325" i="12" s="1"/>
  <c r="G326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G3" i="12" l="1"/>
  <c r="G4" i="12" s="1"/>
  <c r="G5" i="12" s="1"/>
  <c r="G6" i="12" s="1"/>
  <c r="G7" i="12" s="1"/>
  <c r="G8" i="12" s="1"/>
  <c r="G9" i="12" s="1"/>
  <c r="G10" i="12" s="1"/>
  <c r="G11" i="12" s="1"/>
  <c r="G12" i="12" s="1"/>
  <c r="G13" i="12" s="1"/>
  <c r="G14" i="12" s="1"/>
  <c r="G15" i="12" s="1"/>
  <c r="G16" i="12" s="1"/>
  <c r="G17" i="12" s="1"/>
  <c r="G18" i="12" s="1"/>
  <c r="G19" i="12" s="1"/>
  <c r="G20" i="12" s="1"/>
  <c r="G21" i="12" s="1"/>
  <c r="G22" i="12" s="1"/>
  <c r="G23" i="12" s="1"/>
  <c r="G24" i="12" s="1"/>
  <c r="G25" i="12" s="1"/>
  <c r="G26" i="12" s="1"/>
  <c r="G27" i="12" s="1"/>
  <c r="G28" i="12" s="1"/>
  <c r="G29" i="12" s="1"/>
  <c r="G30" i="12" s="1"/>
  <c r="G31" i="12" s="1"/>
  <c r="G32" i="12" s="1"/>
  <c r="G33" i="12" s="1"/>
  <c r="G34" i="12" s="1"/>
  <c r="G35" i="12" s="1"/>
  <c r="G36" i="12" s="1"/>
  <c r="G37" i="12" s="1"/>
  <c r="G38" i="12" s="1"/>
  <c r="G39" i="12" s="1"/>
  <c r="G40" i="12" s="1"/>
  <c r="G41" i="12" s="1"/>
  <c r="G42" i="12" s="1"/>
  <c r="G43" i="12" s="1"/>
  <c r="G44" i="12" s="1"/>
  <c r="G45" i="12" s="1"/>
  <c r="G46" i="12" s="1"/>
  <c r="G47" i="12" s="1"/>
  <c r="G48" i="12" s="1"/>
  <c r="G49" i="12" s="1"/>
  <c r="G50" i="12" s="1"/>
  <c r="G51" i="12" s="1"/>
  <c r="G52" i="12" s="1"/>
  <c r="G53" i="12" s="1"/>
  <c r="G54" i="12" s="1"/>
  <c r="G55" i="12" s="1"/>
  <c r="G56" i="12" s="1"/>
  <c r="G57" i="12" s="1"/>
  <c r="G58" i="12" s="1"/>
  <c r="G59" i="12" s="1"/>
  <c r="G60" i="12" s="1"/>
  <c r="G61" i="12" s="1"/>
  <c r="G62" i="12" s="1"/>
  <c r="G63" i="12" s="1"/>
  <c r="G64" i="12" s="1"/>
  <c r="G65" i="12" s="1"/>
  <c r="G66" i="12" s="1"/>
  <c r="G67" i="12" s="1"/>
  <c r="G68" i="12" s="1"/>
  <c r="G69" i="12" s="1"/>
  <c r="G70" i="12" s="1"/>
  <c r="G71" i="12" s="1"/>
  <c r="G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73" i="12" l="1"/>
  <c r="G74" i="12" s="1"/>
  <c r="G75" i="12" s="1"/>
  <c r="G76" i="12" s="1"/>
  <c r="G77" i="12" s="1"/>
  <c r="G78" i="12" s="1"/>
  <c r="G79" i="12" s="1"/>
  <c r="G80" i="12" s="1"/>
  <c r="G81" i="12" s="1"/>
  <c r="G82" i="12" s="1"/>
  <c r="G83" i="12" s="1"/>
  <c r="G84" i="12" s="1"/>
  <c r="G85" i="12" s="1"/>
  <c r="E295" i="3"/>
  <c r="F295" i="3" s="1"/>
  <c r="E294" i="3"/>
  <c r="F294" i="3" s="1"/>
  <c r="G86" i="12" l="1"/>
  <c r="G87" i="12" s="1"/>
  <c r="G88" i="12" s="1"/>
  <c r="G89" i="12" s="1"/>
  <c r="G90" i="12" s="1"/>
  <c r="H5" i="9"/>
  <c r="H7" i="9" s="1"/>
  <c r="K17" i="9"/>
  <c r="G91" i="12" l="1"/>
  <c r="G92" i="12" s="1"/>
  <c r="G93" i="12" s="1"/>
  <c r="G94" i="12" s="1"/>
  <c r="G95" i="12" s="1"/>
  <c r="G96" i="12" s="1"/>
  <c r="G97" i="12" s="1"/>
  <c r="H8" i="9"/>
  <c r="H9" i="9" s="1"/>
  <c r="H27" i="9" s="1"/>
  <c r="B29" i="9" s="1"/>
  <c r="K7" i="9"/>
  <c r="K19" i="9" s="1"/>
  <c r="G98" i="12" l="1"/>
  <c r="G99" i="12" s="1"/>
  <c r="G100" i="12" s="1"/>
  <c r="G101" i="12" s="1"/>
  <c r="G102" i="12" s="1"/>
  <c r="G103" i="12" s="1"/>
  <c r="G104" i="12" s="1"/>
  <c r="G105" i="12" s="1"/>
  <c r="G106" i="12" s="1"/>
  <c r="G107" i="12" s="1"/>
  <c r="G108" i="12" s="1"/>
  <c r="K8" i="9"/>
  <c r="K9" i="9" s="1"/>
  <c r="G109" i="12" l="1"/>
  <c r="G110" i="12" s="1"/>
  <c r="G111" i="12" s="1"/>
  <c r="G112" i="12" s="1"/>
  <c r="G113" i="12" s="1"/>
  <c r="G114" i="12" s="1"/>
  <c r="G115" i="12" s="1"/>
  <c r="G116" i="12" s="1"/>
  <c r="G117" i="12" s="1"/>
  <c r="G118" i="12" s="1"/>
  <c r="G119" i="12" s="1"/>
  <c r="G120" i="12" s="1"/>
  <c r="G121" i="12" s="1"/>
  <c r="N15" i="9"/>
  <c r="N5" i="9"/>
  <c r="N6" i="9" s="1"/>
  <c r="G122" i="12" l="1"/>
  <c r="G123" i="12" s="1"/>
  <c r="G124" i="12" s="1"/>
  <c r="G125" i="12" s="1"/>
  <c r="G126" i="12" s="1"/>
  <c r="G127" i="12" s="1"/>
  <c r="G128" i="12" s="1"/>
  <c r="G129" i="12" s="1"/>
  <c r="G130" i="12" s="1"/>
  <c r="G131" i="12" s="1"/>
  <c r="G132" i="12" s="1"/>
  <c r="G133" i="12" s="1"/>
  <c r="G134" i="12" s="1"/>
  <c r="G135" i="12" s="1"/>
  <c r="G136" i="12" s="1"/>
  <c r="G137" i="12" s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<sst xmlns="http://schemas.openxmlformats.org/spreadsheetml/2006/main" count="10461" uniqueCount="8260">
  <si>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</si>
  <si>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</si>
  <si>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</si>
  <si>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</si>
  <si>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</si>
  <si>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</si>
  <si>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</si>
  <si>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</si>
  <si>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</si>
  <si>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</si>
  <si>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</si>
  <si>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</si>
  <si>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</si>
  <si>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</si>
  <si>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</si>
  <si>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</si>
  <si>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</si>
  <si>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</si>
  <si>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</si>
  <si>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</si>
  <si>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</si>
  <si>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</si>
  <si>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</si>
  <si>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</si>
  <si>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</si>
  <si>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</si>
  <si>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</si>
  <si>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</si>
  <si>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</si>
  <si>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</si>
  <si>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</si>
  <si>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</si>
  <si>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</si>
  <si>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</si>
  <si>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</si>
  <si>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</si>
  <si>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</si>
  <si>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</si>
  <si>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</si>
  <si>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</si>
  <si>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</si>
  <si>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</si>
  <si>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</si>
  <si>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</si>
  <si>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</si>
  <si>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</si>
  <si>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</si>
  <si>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</si>
  <si>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</si>
  <si>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</si>
  <si>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</si>
  <si>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</si>
  <si>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</si>
  <si>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</si>
  <si>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</si>
  <si>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</si>
  <si>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</si>
  <si>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</si>
  <si>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</si>
  <si>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</si>
  <si>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</si>
  <si>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</si>
  <si>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</si>
  <si>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</si>
  <si>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</si>
  <si>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</si>
  <si>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</si>
  <si>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</si>
  <si>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</si>
  <si>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</si>
  <si>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</si>
  <si>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</si>
  <si>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</si>
  <si>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</si>
  <si>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</si>
  <si>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</si>
  <si>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</si>
  <si>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</si>
  <si>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</si>
  <si>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</si>
  <si>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</si>
  <si>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</si>
  <si>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</si>
  <si>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</si>
  <si>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</si>
  <si>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</si>
  <si>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</si>
  <si>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</si>
  <si>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</si>
  <si>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</si>
  <si>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</si>
  <si>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</si>
  <si>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</si>
  <si>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</si>
  <si>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</si>
  <si>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</si>
  <si>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</si>
  <si>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</si>
  <si>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</si>
  <si>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</si>
  <si>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</si>
  <si>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</si>
  <si>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</si>
  <si>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</si>
  <si>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</si>
  <si>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</si>
  <si>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</si>
  <si>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</si>
  <si>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</si>
  <si>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</si>
  <si>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</si>
  <si>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</si>
  <si>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</si>
  <si>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</si>
  <si>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</si>
  <si>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</si>
  <si>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</si>
  <si>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</si>
  <si>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</si>
  <si>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</si>
  <si>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</si>
  <si>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</si>
  <si>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</si>
  <si>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</si>
  <si>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</si>
  <si>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</si>
  <si>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</si>
  <si>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</si>
  <si>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</si>
  <si>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</si>
  <si>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</si>
  <si>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</si>
  <si>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</si>
  <si>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</si>
  <si>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</si>
  <si>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</si>
  <si>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</si>
  <si>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</si>
  <si>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</si>
  <si>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</si>
  <si>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</si>
  <si>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</si>
  <si>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</si>
  <si>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</si>
  <si>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</si>
  <si>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</si>
  <si>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</si>
  <si>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</si>
  <si>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</si>
  <si>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</si>
  <si>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</si>
  <si>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</si>
  <si>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</si>
  <si>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</si>
  <si>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</si>
  <si>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</si>
  <si>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</si>
  <si>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</si>
  <si>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</si>
  <si>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</si>
  <si>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</si>
  <si>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</si>
  <si>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</si>
  <si>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</si>
  <si>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</si>
  <si>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</si>
  <si>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</si>
  <si>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</si>
  <si>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</si>
  <si>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</si>
  <si>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</si>
  <si>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</si>
  <si>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</si>
  <si>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</si>
  <si>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</si>
  <si>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</si>
  <si>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</si>
  <si>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</si>
  <si>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</si>
  <si>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</si>
  <si>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</si>
  <si>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</si>
  <si>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</si>
  <si>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</si>
  <si>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</si>
  <si>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</si>
  <si>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</si>
  <si>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</si>
  <si>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</si>
  <si>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</si>
  <si>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</si>
  <si>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</si>
  <si>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</si>
  <si>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</si>
  <si>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</si>
  <si>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</si>
  <si>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</si>
  <si>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</si>
  <si>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</si>
  <si>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</si>
  <si>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</si>
  <si>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</si>
  <si>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</si>
  <si>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</si>
  <si>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</si>
  <si>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</si>
  <si>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</si>
  <si>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</si>
  <si>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</si>
  <si>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</si>
  <si>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</si>
  <si>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</si>
  <si>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</si>
  <si>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</si>
  <si>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</si>
  <si>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</si>
  <si>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</si>
  <si>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</si>
  <si>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</si>
  <si>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</si>
  <si>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</si>
  <si>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</si>
  <si>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</si>
  <si>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</si>
  <si>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</si>
  <si>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</si>
  <si>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</si>
  <si>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</si>
  <si>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</si>
  <si>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</si>
  <si>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</si>
  <si>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</si>
  <si>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</si>
  <si>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</si>
  <si>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</si>
  <si>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</si>
  <si>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</si>
  <si>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</si>
  <si>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</si>
  <si>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</si>
  <si>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</si>
  <si>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</si>
  <si>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</si>
  <si>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</si>
  <si>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</si>
  <si>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</si>
  <si>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</si>
  <si>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</si>
  <si>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</si>
  <si>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</si>
  <si>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</si>
  <si>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</si>
  <si>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</si>
  <si>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</si>
  <si>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</si>
  <si>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</si>
  <si>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</si>
  <si>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</si>
  <si>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</si>
  <si>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</si>
  <si>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</si>
  <si>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</si>
  <si>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</si>
  <si>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</si>
  <si>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</si>
  <si>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</si>
  <si>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</si>
  <si>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</si>
  <si>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</si>
  <si>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</si>
  <si>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</si>
  <si>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</si>
  <si>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</si>
  <si>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</si>
  <si>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</si>
  <si>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</si>
  <si>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</si>
  <si>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</si>
  <si>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</si>
  <si>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</si>
  <si>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</si>
  <si>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</si>
  <si>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</si>
  <si>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</si>
  <si>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</si>
  <si>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</si>
  <si>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</si>
  <si>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</si>
  <si>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</si>
  <si>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</si>
  <si>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</si>
  <si>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</si>
  <si>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</si>
  <si>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</si>
  <si>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</si>
  <si>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</si>
  <si>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</si>
  <si>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</si>
  <si>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</si>
  <si>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</si>
  <si>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</si>
  <si>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</si>
  <si>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</si>
  <si>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</si>
  <si>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</si>
  <si>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</si>
  <si>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</si>
  <si>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</si>
  <si>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</si>
  <si>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</si>
  <si>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</si>
  <si>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</si>
  <si>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</si>
  <si>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</si>
  <si>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</si>
  <si>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</si>
  <si>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</si>
  <si>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</si>
  <si>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</si>
  <si>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</si>
  <si>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</si>
  <si>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</si>
  <si>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</si>
  <si>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</si>
  <si>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</si>
  <si>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</si>
  <si>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</si>
  <si>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</si>
  <si>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</si>
  <si>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</si>
  <si>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</si>
  <si>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</si>
  <si>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</si>
  <si>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</si>
  <si>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</si>
  <si>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</si>
  <si>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</si>
  <si>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</si>
  <si>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</si>
  <si>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</si>
  <si>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</si>
  <si>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</si>
  <si>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</si>
  <si>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</si>
  <si>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</si>
  <si>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</si>
  <si>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</si>
  <si>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</si>
  <si>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</si>
  <si>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</si>
  <si>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</si>
  <si>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</si>
  <si>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</si>
  <si>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</si>
  <si>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</si>
  <si>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</si>
  <si>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</si>
  <si>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</si>
  <si>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</si>
  <si>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</si>
  <si>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</si>
  <si>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</si>
  <si>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</si>
  <si>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</si>
  <si>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</si>
  <si>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</si>
  <si>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</si>
  <si>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</si>
  <si>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</si>
  <si>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</si>
  <si>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</si>
  <si>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</si>
  <si>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</si>
  <si>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</si>
  <si>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</si>
  <si>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</si>
  <si>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</si>
  <si>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</si>
  <si>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</si>
  <si>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</si>
  <si>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</si>
  <si>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</si>
  <si>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</si>
  <si>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</si>
  <si>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</si>
  <si>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</si>
  <si>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</si>
  <si>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</si>
  <si>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</si>
  <si>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</si>
  <si>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</si>
  <si>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</si>
  <si>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</si>
  <si>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</si>
  <si>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</si>
  <si>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</si>
  <si>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</si>
  <si>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</si>
  <si>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</si>
  <si>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</si>
  <si>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</si>
  <si>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</si>
  <si>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</si>
  <si>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</si>
  <si>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</si>
  <si>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</si>
  <si>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</si>
  <si>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</si>
  <si>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</si>
  <si>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</si>
  <si>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</si>
  <si>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</si>
  <si>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</si>
  <si>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</si>
  <si>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</si>
  <si>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</si>
  <si>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</si>
  <si>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</si>
  <si>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</si>
  <si>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</si>
  <si>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</si>
  <si>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</si>
  <si>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</si>
  <si>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</si>
  <si>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</si>
  <si>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</si>
  <si>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</si>
  <si>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</si>
  <si>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</si>
  <si>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</si>
  <si>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</si>
  <si>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</si>
  <si>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</si>
  <si>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</si>
  <si>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</si>
  <si>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</si>
  <si>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</si>
  <si>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</si>
  <si>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</si>
  <si>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</si>
  <si>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</si>
  <si>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</si>
  <si>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</si>
  <si>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</si>
  <si>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</si>
  <si>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</si>
  <si>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</si>
  <si>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</si>
  <si>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</si>
  <si>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</si>
  <si>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</si>
  <si>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</si>
  <si>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</si>
  <si>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</si>
  <si>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</si>
  <si>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</si>
  <si>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</si>
  <si>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</si>
  <si>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</si>
  <si>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</si>
  <si>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</si>
  <si>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</si>
  <si>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</si>
  <si>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</si>
  <si>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</si>
  <si>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</si>
  <si>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</si>
  <si>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</si>
  <si>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</si>
  <si>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</si>
  <si>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</si>
  <si>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</si>
  <si>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</si>
  <si>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</si>
  <si>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</si>
  <si>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</si>
  <si>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</si>
  <si>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</si>
  <si>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</si>
  <si>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</si>
  <si>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</si>
  <si>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</si>
  <si>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</si>
  <si>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</si>
  <si>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</si>
  <si>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</si>
  <si>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</si>
  <si>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</si>
  <si>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</si>
  <si>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</si>
  <si>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</si>
  <si>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</si>
  <si>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</si>
  <si>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</si>
  <si>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</si>
  <si>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</si>
  <si>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</si>
  <si>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</si>
  <si>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</si>
  <si>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</si>
  <si>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</si>
  <si>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</si>
  <si>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</si>
  <si>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</si>
  <si>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</si>
  <si>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</si>
  <si>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</si>
  <si>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</si>
  <si>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</si>
  <si>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</si>
  <si>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</si>
  <si>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</si>
  <si>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</si>
  <si>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</si>
  <si>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</si>
  <si>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</si>
  <si>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</si>
  <si>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</si>
  <si>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</si>
  <si>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</si>
  <si>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</si>
  <si>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</si>
  <si>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</si>
  <si>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</si>
  <si>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</si>
  <si>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</si>
  <si>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</si>
  <si>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</si>
  <si>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</si>
  <si>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</si>
  <si>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</si>
  <si>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</si>
  <si>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</si>
  <si>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</si>
  <si>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</si>
  <si>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</si>
  <si>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</si>
  <si>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</si>
  <si>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</si>
  <si>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</si>
  <si>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</si>
  <si>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</si>
  <si>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</si>
  <si>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</si>
  <si>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</si>
  <si>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</si>
  <si>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</si>
  <si>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</si>
  <si>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</si>
  <si>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</si>
  <si>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</si>
  <si>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</si>
  <si>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</si>
  <si>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</si>
  <si>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</si>
  <si>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</si>
  <si>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</si>
  <si>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</si>
  <si>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</si>
  <si>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</si>
  <si>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</si>
  <si>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</si>
  <si>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</si>
  <si>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</si>
  <si>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</si>
  <si>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</si>
  <si>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</si>
  <si>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</si>
  <si>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</si>
  <si>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</si>
  <si>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</si>
  <si>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</si>
  <si>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</si>
  <si>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</si>
  <si>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</si>
  <si>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</si>
  <si>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</si>
  <si>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</si>
  <si>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</si>
  <si>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</si>
  <si>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</si>
  <si>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</si>
  <si>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</si>
  <si>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</si>
  <si>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</si>
  <si>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</si>
  <si>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</si>
  <si>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</si>
  <si>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</si>
  <si>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</si>
  <si>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</si>
  <si>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</si>
  <si>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</si>
  <si>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</si>
  <si>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</si>
  <si>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</si>
  <si>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</si>
  <si>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</si>
  <si>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</si>
  <si>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</si>
  <si>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</si>
  <si>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</si>
  <si>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</si>
  <si>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</si>
  <si>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</si>
  <si>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</si>
  <si>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</si>
  <si>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</si>
  <si>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</si>
  <si>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</si>
  <si>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</si>
  <si>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</si>
  <si>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</si>
  <si>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</si>
  <si>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</si>
  <si>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</si>
  <si>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</si>
  <si>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</si>
  <si>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</si>
  <si>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</si>
  <si>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</si>
  <si>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</si>
  <si>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</si>
  <si>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</si>
  <si>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</si>
  <si>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</si>
  <si>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</si>
  <si>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</si>
  <si>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</si>
  <si>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</si>
  <si>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</si>
  <si>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</si>
  <si>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</si>
  <si>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</si>
  <si>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</si>
  <si>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</si>
  <si>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</si>
  <si>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</si>
  <si>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</si>
  <si>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</si>
  <si>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</si>
  <si>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</si>
  <si>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</si>
  <si>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</si>
  <si>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</si>
  <si>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</si>
  <si>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</si>
  <si>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</si>
  <si>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</si>
  <si>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</si>
  <si>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</si>
  <si>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</si>
  <si>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</si>
  <si>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</si>
  <si>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</si>
  <si>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</si>
  <si>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</si>
  <si>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</si>
  <si>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</si>
  <si>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</si>
  <si>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</si>
  <si>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</si>
  <si>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</si>
  <si>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</si>
  <si>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</si>
  <si>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</si>
  <si>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</si>
  <si>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</si>
  <si>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</si>
  <si>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</si>
  <si>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</si>
  <si>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</si>
  <si>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</si>
  <si>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</si>
  <si>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</si>
  <si>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</si>
  <si>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</si>
  <si>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</si>
  <si>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</si>
  <si>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</si>
  <si>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</si>
  <si>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</si>
  <si>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</si>
  <si>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</si>
  <si>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</si>
  <si>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</si>
  <si>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</si>
  <si>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</si>
  <si>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</si>
  <si>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</si>
  <si>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</si>
  <si>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</si>
  <si>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</si>
  <si>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</si>
  <si>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</si>
  <si>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</si>
  <si>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</si>
  <si>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</si>
  <si>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</si>
  <si>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</si>
  <si>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</si>
  <si>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</si>
  <si>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</si>
  <si>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</si>
  <si>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</si>
  <si>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</si>
  <si>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</si>
  <si>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</si>
  <si>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</si>
  <si>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</si>
  <si>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</si>
  <si>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</si>
  <si>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</si>
  <si>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</si>
  <si>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</si>
  <si>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</si>
  <si>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</si>
  <si>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</si>
  <si>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</si>
  <si>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</si>
  <si>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</si>
  <si>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</si>
  <si>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</si>
  <si>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</si>
  <si>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</si>
  <si>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</si>
  <si>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</si>
  <si>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</si>
  <si>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</si>
  <si>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</si>
  <si>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</si>
  <si>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</si>
  <si>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</si>
  <si>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</si>
  <si>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</si>
  <si>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</si>
  <si>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</si>
  <si>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</si>
  <si>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</si>
  <si>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</si>
  <si>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</si>
  <si>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</si>
  <si>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</si>
  <si>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</si>
  <si>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</si>
  <si>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</si>
  <si>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</si>
  <si>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</si>
  <si>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</si>
  <si>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</si>
  <si>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</si>
  <si>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</si>
  <si>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</si>
  <si>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</si>
  <si>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</si>
  <si>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</si>
  <si>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</si>
  <si>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</si>
  <si>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</si>
  <si>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</si>
  <si>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</si>
  <si>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</si>
  <si>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</si>
  <si>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</si>
  <si>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</si>
  <si>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</si>
  <si>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</si>
  <si>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</si>
  <si>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</si>
  <si>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</si>
  <si>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</si>
  <si>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</si>
  <si>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</si>
  <si>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</si>
  <si>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</si>
  <si>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</si>
  <si>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</si>
  <si>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</si>
  <si>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</si>
  <si>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</si>
  <si>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</si>
  <si>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</si>
  <si>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</si>
  <si>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</si>
  <si>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</si>
  <si>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</si>
  <si>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</si>
  <si>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</si>
  <si>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</si>
  <si>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</si>
  <si>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</si>
  <si>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</si>
  <si>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</si>
  <si>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</si>
  <si>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</si>
  <si>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</si>
  <si>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</si>
  <si>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</si>
  <si>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</si>
  <si>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</si>
  <si>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</si>
  <si>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</si>
  <si>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</si>
  <si>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</si>
  <si>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</si>
  <si>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</si>
  <si>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</si>
  <si>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</si>
  <si>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</si>
  <si>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</si>
  <si>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</si>
  <si>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</si>
  <si>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</si>
  <si>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</si>
  <si>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</si>
  <si>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</si>
  <si>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</si>
  <si>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</si>
  <si>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</si>
  <si>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</si>
  <si>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</si>
  <si>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</si>
  <si>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</si>
  <si>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</si>
  <si>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</si>
  <si>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</si>
  <si>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</si>
  <si>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</si>
  <si>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</si>
  <si>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</si>
  <si>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</si>
  <si>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</si>
  <si>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</si>
  <si>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</si>
  <si>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</si>
  <si>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</si>
  <si>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</si>
  <si>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</si>
  <si>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</si>
  <si>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</si>
  <si>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</si>
  <si>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</si>
  <si>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</si>
  <si>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</si>
  <si>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</si>
  <si>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</si>
  <si>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</si>
  <si>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</si>
  <si>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</si>
  <si>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</si>
  <si>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</si>
  <si>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</si>
  <si>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</si>
  <si>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</si>
  <si>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</si>
  <si>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</si>
  <si>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</si>
  <si>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</si>
  <si>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</si>
  <si>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</si>
  <si>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</si>
  <si>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</si>
  <si>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</si>
  <si>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</si>
  <si>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</si>
  <si>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</si>
  <si>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</si>
  <si>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</si>
  <si>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</si>
  <si>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</si>
  <si>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</si>
  <si>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</si>
  <si>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</si>
  <si>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</si>
  <si>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</si>
  <si>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</si>
  <si>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</si>
  <si>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</si>
  <si>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</si>
  <si>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</si>
  <si>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</si>
  <si>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</si>
  <si>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</si>
  <si>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</si>
  <si>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</si>
  <si>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</si>
  <si>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</si>
  <si>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</si>
  <si>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</si>
  <si>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</si>
  <si>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</si>
  <si>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</si>
  <si>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</si>
  <si>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</si>
  <si>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</si>
  <si>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</si>
  <si>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</si>
  <si>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</si>
  <si>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</si>
  <si>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</si>
  <si>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</si>
  <si>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</si>
  <si>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</si>
  <si>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</si>
  <si>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</si>
  <si>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</si>
  <si>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</si>
  <si>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</si>
  <si>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</si>
  <si>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</si>
  <si>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</si>
  <si>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</si>
  <si>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</si>
  <si>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</si>
  <si>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</si>
  <si>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</si>
  <si>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</si>
  <si>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</si>
  <si>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</si>
  <si>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</si>
  <si>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</si>
  <si>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</si>
  <si>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</si>
  <si>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</si>
  <si>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</si>
  <si>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</si>
  <si>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</si>
  <si>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</si>
  <si>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</si>
  <si>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</si>
  <si>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</si>
  <si>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</si>
  <si>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</si>
  <si>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</si>
  <si>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</si>
  <si>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</si>
  <si>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</si>
  <si>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</si>
  <si>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</si>
  <si>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</si>
  <si>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</si>
  <si>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</si>
  <si>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</si>
  <si>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</si>
  <si>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</si>
  <si>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</si>
  <si>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</si>
  <si>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</si>
  <si>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</si>
  <si>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</si>
  <si>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</si>
  <si>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</si>
  <si>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</si>
  <si>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</si>
  <si>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</si>
  <si>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</si>
  <si>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</si>
  <si>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</si>
  <si>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</si>
  <si>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</si>
  <si>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</si>
  <si>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</si>
  <si>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</si>
  <si>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</si>
  <si>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</si>
  <si>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</si>
  <si>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</si>
  <si>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</si>
  <si>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</si>
  <si>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</si>
  <si>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</si>
  <si>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</si>
  <si>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</si>
  <si>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</si>
  <si>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</si>
  <si>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</si>
  <si>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</si>
  <si>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</si>
  <si>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</si>
  <si>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</si>
  <si>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</si>
  <si>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</si>
  <si>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</si>
  <si>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</si>
  <si>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</si>
  <si>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</si>
  <si>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</si>
  <si>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</si>
  <si>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</si>
  <si>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</si>
  <si>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</si>
  <si>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</si>
  <si>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</si>
  <si>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</si>
  <si>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</si>
  <si>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</si>
  <si>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</si>
  <si>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</si>
  <si>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</si>
  <si>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</si>
  <si>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</si>
  <si>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</si>
  <si>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</si>
  <si>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</si>
  <si>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</si>
  <si>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</si>
  <si>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</si>
  <si>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</si>
  <si>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</si>
  <si>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</si>
  <si>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</si>
  <si>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</si>
  <si>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</si>
  <si>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</si>
  <si>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</si>
  <si>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</si>
  <si>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</si>
  <si>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</si>
  <si>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</si>
  <si>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</si>
  <si>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</si>
  <si>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</si>
  <si>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</si>
  <si>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</si>
  <si>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</si>
  <si>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</si>
  <si>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</si>
  <si>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</si>
  <si>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</si>
  <si>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</si>
  <si>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</si>
  <si>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</si>
  <si>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</si>
  <si>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</si>
  <si>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</si>
  <si>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</si>
  <si>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</si>
  <si>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</si>
  <si>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</si>
  <si>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</si>
  <si>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</si>
  <si>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</si>
  <si>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</si>
  <si>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</si>
  <si>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</si>
  <si>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</si>
  <si>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</si>
  <si>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</si>
  <si>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</si>
  <si>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</si>
  <si>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</si>
  <si>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</si>
  <si>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</si>
  <si>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</si>
  <si>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</si>
  <si>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</si>
  <si>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</si>
  <si>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</si>
  <si>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</si>
  <si>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</si>
  <si>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</si>
  <si>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</si>
  <si>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</si>
  <si>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</si>
  <si>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</si>
  <si>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</si>
  <si>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</si>
  <si>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</si>
  <si>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</si>
  <si>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</si>
  <si>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</si>
  <si>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</si>
  <si>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</si>
  <si>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</si>
  <si>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</si>
  <si>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</si>
  <si>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</si>
  <si>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</si>
  <si>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</si>
  <si>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</si>
  <si>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</si>
  <si>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</si>
  <si>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</si>
  <si>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</si>
  <si>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</si>
  <si>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</si>
  <si>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</si>
  <si>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</si>
  <si>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</si>
  <si>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</si>
  <si>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</si>
  <si>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</si>
  <si>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</si>
  <si>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</si>
  <si>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</si>
  <si>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</si>
  <si>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</si>
  <si>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</si>
  <si>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</si>
  <si>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</si>
  <si>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</si>
  <si>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</si>
  <si>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</si>
  <si>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</si>
  <si>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</si>
  <si>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</si>
  <si>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</si>
  <si>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</si>
  <si>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</si>
  <si>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</si>
  <si>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</si>
  <si>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</si>
  <si>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</si>
  <si>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</si>
  <si>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</si>
  <si>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</si>
  <si>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</si>
  <si>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</si>
  <si>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</si>
  <si>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</si>
  <si>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</si>
  <si>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</si>
  <si>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</si>
  <si>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</si>
  <si>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</si>
  <si>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</si>
  <si>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</si>
  <si>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</si>
  <si>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</si>
  <si>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</si>
  <si>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</si>
  <si>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</si>
  <si>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</si>
  <si>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</si>
  <si>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</si>
  <si>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</si>
  <si>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</si>
  <si>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</si>
  <si>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</si>
  <si>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</si>
  <si>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</si>
  <si>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</si>
  <si>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</si>
  <si>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</si>
  <si>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</si>
  <si>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</si>
  <si>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</si>
  <si>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</si>
  <si>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</si>
  <si>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</si>
  <si>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</si>
  <si>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</si>
  <si>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</si>
  <si>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</si>
  <si>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</si>
  <si>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</si>
  <si>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</si>
  <si>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</si>
  <si>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</si>
  <si>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</si>
  <si>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</si>
  <si>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</si>
  <si>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</si>
  <si>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</si>
  <si>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</si>
  <si>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</si>
  <si>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</si>
  <si>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</si>
  <si>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</si>
  <si>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</si>
  <si>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</si>
  <si>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</si>
  <si>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</si>
  <si>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</si>
  <si>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</si>
  <si>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</si>
  <si>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</si>
  <si>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</si>
  <si>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</si>
  <si>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</si>
  <si>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</si>
  <si>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</si>
  <si>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</si>
  <si>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</si>
  <si>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</si>
  <si>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</si>
  <si>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</si>
  <si>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</si>
  <si>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</si>
  <si>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</si>
  <si>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</si>
  <si>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</si>
  <si>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</si>
  <si>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</si>
  <si>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</si>
  <si>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</si>
  <si>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</si>
  <si>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</si>
  <si>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</si>
  <si>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</si>
  <si>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</si>
  <si>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</si>
  <si>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</si>
  <si>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</si>
  <si>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</si>
  <si>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</si>
  <si>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</si>
  <si>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</si>
  <si>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</si>
  <si>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</si>
  <si>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</si>
  <si>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</si>
  <si>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</si>
  <si>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</si>
  <si>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</si>
  <si>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</si>
  <si>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</si>
  <si>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</si>
  <si>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</si>
  <si>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</si>
  <si>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</si>
  <si>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</si>
  <si>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</si>
  <si>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</si>
  <si>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</si>
  <si>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</si>
  <si>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</si>
  <si>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</si>
  <si>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</si>
  <si>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</si>
  <si>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</si>
  <si>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</si>
  <si>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</si>
  <si>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</si>
  <si>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</si>
  <si>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</si>
  <si>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</si>
  <si>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</si>
  <si>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</si>
  <si>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</si>
  <si>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</si>
  <si>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</si>
  <si>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</si>
  <si>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</si>
  <si>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</si>
  <si>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</si>
  <si>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</si>
  <si>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</si>
  <si>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</si>
  <si>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</si>
  <si>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</si>
  <si>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</si>
  <si>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</si>
  <si>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</si>
  <si>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</si>
  <si>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</si>
  <si>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</si>
  <si>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</si>
  <si>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</si>
  <si>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</si>
  <si>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</si>
  <si>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</si>
  <si>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</si>
  <si>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</si>
  <si>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</si>
  <si>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</si>
  <si>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</si>
  <si>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</si>
  <si>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</si>
  <si>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</si>
  <si>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</si>
  <si>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</si>
  <si>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</si>
  <si>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</si>
  <si>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</si>
  <si>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</si>
  <si>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</si>
  <si>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</si>
  <si>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</si>
  <si>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</si>
  <si>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</si>
  <si>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</si>
  <si>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</si>
  <si>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</si>
  <si>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</si>
  <si>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</si>
  <si>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</si>
  <si>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</si>
  <si>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</si>
  <si>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</si>
  <si>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</si>
  <si>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</si>
  <si>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</si>
  <si>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</si>
  <si>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</si>
  <si>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</si>
  <si>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</si>
  <si>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</si>
  <si>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</si>
  <si>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</si>
  <si>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</si>
  <si>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</si>
  <si>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</si>
  <si>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</si>
  <si>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</si>
  <si>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</si>
  <si>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</si>
  <si>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</si>
  <si>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</si>
  <si>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</si>
  <si>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</si>
  <si>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</si>
  <si>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</si>
  <si>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</si>
  <si>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</si>
  <si>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</si>
  <si>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</si>
  <si>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</si>
  <si>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</si>
  <si>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</si>
  <si>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</si>
  <si>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</si>
  <si>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</si>
  <si>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</si>
  <si>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</si>
  <si>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</si>
  <si>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</si>
  <si>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</si>
  <si>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</si>
  <si>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</si>
  <si>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</si>
  <si>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</si>
  <si>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</si>
  <si>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</si>
  <si>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</si>
  <si>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</si>
  <si>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</si>
  <si>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</si>
  <si>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</si>
  <si>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</si>
  <si>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</si>
  <si>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</si>
  <si>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</si>
  <si>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</si>
  <si>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</si>
  <si>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</si>
  <si>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</si>
  <si>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</si>
  <si>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</si>
  <si>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</si>
  <si>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</si>
  <si>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</si>
  <si>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</si>
  <si>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</si>
  <si>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</si>
  <si>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</si>
  <si>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</si>
  <si>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</si>
  <si>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</si>
  <si>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</si>
  <si>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</si>
  <si>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</si>
  <si>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</si>
  <si>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</si>
  <si>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</si>
  <si>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</si>
  <si>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</si>
  <si>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</si>
  <si>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</si>
  <si>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</si>
  <si>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</si>
  <si>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</si>
  <si>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</si>
  <si>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</si>
  <si>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</si>
  <si>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</si>
  <si>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</si>
  <si>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</si>
  <si>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</si>
  <si>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</si>
  <si>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</si>
  <si>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</si>
  <si>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</si>
  <si>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</si>
  <si>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</si>
  <si>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</si>
  <si>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</si>
  <si>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</si>
  <si>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</si>
  <si>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</si>
  <si>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</si>
  <si>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</si>
  <si>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</si>
  <si>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</si>
  <si>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</si>
  <si>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</si>
  <si>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</si>
  <si>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</si>
  <si>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</si>
  <si>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</si>
  <si>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</si>
  <si>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</si>
  <si>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</si>
  <si>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</si>
  <si>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</si>
  <si>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</si>
  <si>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</si>
  <si>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</si>
  <si>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</si>
  <si>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</si>
  <si>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</si>
  <si>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</si>
  <si>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</si>
  <si>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</si>
  <si>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</si>
  <si>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</si>
  <si>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</si>
  <si>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</si>
  <si>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</si>
  <si>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</si>
  <si>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</si>
  <si>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</si>
  <si>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</si>
  <si>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</si>
  <si>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</si>
  <si>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</si>
  <si>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</si>
  <si>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</si>
  <si>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</si>
  <si>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</si>
  <si>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</si>
  <si>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</si>
  <si>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</si>
  <si>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</si>
  <si>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</si>
  <si>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</si>
  <si>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</si>
  <si>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</si>
  <si>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</si>
  <si>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</si>
  <si>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</si>
  <si>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</si>
  <si>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</si>
  <si>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</si>
  <si>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</si>
  <si>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</si>
  <si>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</si>
  <si>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</si>
  <si>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</si>
  <si>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</si>
  <si>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</si>
  <si>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</si>
  <si>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</si>
  <si>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</si>
  <si>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</si>
  <si>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</si>
  <si>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</si>
  <si>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</si>
  <si>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</si>
  <si>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</si>
  <si>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</si>
  <si>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</si>
  <si>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</si>
  <si>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</si>
  <si>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</si>
  <si>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</si>
  <si>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</si>
  <si>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</si>
  <si>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</si>
  <si>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</si>
  <si>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</si>
  <si>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</si>
  <si>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</si>
  <si>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</si>
  <si>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</si>
  <si>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</si>
  <si>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</si>
  <si>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</si>
  <si>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</si>
  <si>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</si>
  <si>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</si>
  <si>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</si>
  <si>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</si>
  <si>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</si>
  <si>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</si>
  <si>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</si>
  <si>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</si>
  <si>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</si>
  <si>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</si>
  <si>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</si>
  <si>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</si>
  <si>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</si>
  <si>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</si>
  <si>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</si>
  <si>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</si>
  <si>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</si>
  <si>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</si>
  <si>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</si>
  <si>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</si>
  <si>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</si>
  <si>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</si>
  <si>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</si>
  <si>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</si>
  <si>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</si>
  <si>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</si>
  <si>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</si>
  <si>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</si>
  <si>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</si>
  <si>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</si>
  <si>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</si>
  <si>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</si>
  <si>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</si>
  <si>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</si>
  <si>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</si>
  <si>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</si>
  <si>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</si>
  <si>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</si>
  <si>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</si>
  <si>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</si>
  <si>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</si>
  <si>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</si>
  <si>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</si>
  <si>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</si>
  <si>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</si>
  <si>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</si>
  <si>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</si>
  <si>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</si>
  <si>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</si>
  <si>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</si>
  <si>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</si>
  <si>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</si>
  <si>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</si>
  <si>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</si>
  <si>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</si>
  <si>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</si>
  <si>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</si>
  <si>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</si>
  <si>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</si>
  <si>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</si>
  <si>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</si>
  <si>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</si>
  <si>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</si>
  <si>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</si>
  <si>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</si>
  <si>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</si>
  <si>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</si>
  <si>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</si>
  <si>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</si>
  <si>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</si>
  <si>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</si>
  <si>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</si>
  <si>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</si>
  <si>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</si>
  <si>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</si>
  <si>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</si>
  <si>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</si>
  <si>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</si>
  <si>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</si>
  <si>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</si>
  <si>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</si>
  <si>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</si>
  <si>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</si>
  <si>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</si>
  <si>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</si>
  <si>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</si>
  <si>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</si>
  <si>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</si>
  <si>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</si>
  <si>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</si>
  <si>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</si>
  <si>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</si>
  <si>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</si>
  <si>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</si>
  <si>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</si>
  <si>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</si>
  <si>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</si>
  <si>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</si>
  <si>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</si>
  <si>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</si>
  <si>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</si>
  <si>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</si>
  <si>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</si>
  <si>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</si>
  <si>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</si>
  <si>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</si>
  <si>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</si>
  <si>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</si>
  <si>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</si>
  <si>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</si>
  <si>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</si>
  <si>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</si>
  <si>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</si>
  <si>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</si>
  <si>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</si>
  <si>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</si>
  <si>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</si>
  <si>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</si>
  <si>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</si>
  <si>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</si>
  <si>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</si>
  <si>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</si>
  <si>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</si>
  <si>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</si>
  <si>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</si>
  <si>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</si>
  <si>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</si>
  <si>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</si>
  <si>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</si>
  <si>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</si>
  <si>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</si>
  <si>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</si>
  <si>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</si>
  <si>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</si>
  <si>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</si>
  <si>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</si>
  <si>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</si>
  <si>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</si>
  <si>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</si>
  <si>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</si>
  <si>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</si>
  <si>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</si>
  <si>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</si>
  <si>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</si>
  <si>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</si>
  <si>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</si>
  <si>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</si>
  <si>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</si>
  <si>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</si>
  <si>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</si>
  <si>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</si>
  <si>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</si>
  <si>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</si>
  <si>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</si>
  <si>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</si>
  <si>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</si>
  <si>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</si>
  <si>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</si>
  <si>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</si>
  <si>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</si>
  <si>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</si>
  <si>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</si>
  <si>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</si>
  <si>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</si>
  <si>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</si>
  <si>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</si>
  <si>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</si>
  <si>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</si>
  <si>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</si>
  <si>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</si>
  <si>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</si>
  <si>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</si>
  <si>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</si>
  <si>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</si>
  <si>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</si>
  <si>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</si>
  <si>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</si>
  <si>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</si>
  <si>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</si>
  <si>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</si>
  <si>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</si>
  <si>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</si>
  <si>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</si>
  <si>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</si>
  <si>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</si>
  <si>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</si>
  <si>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</si>
  <si>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</si>
  <si>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</si>
  <si>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</si>
  <si>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</si>
  <si>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</si>
  <si>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</si>
  <si>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</si>
  <si>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</si>
  <si>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</si>
  <si>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</si>
  <si>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</si>
  <si>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</si>
  <si>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</si>
  <si>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</si>
  <si>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</si>
  <si>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</si>
  <si>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</si>
  <si>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</si>
  <si>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</si>
  <si>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</si>
  <si>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</si>
  <si>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</si>
  <si>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</si>
  <si>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</si>
  <si>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</si>
  <si>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</si>
  <si>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</si>
  <si>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</si>
  <si>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</si>
  <si>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</si>
  <si>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</si>
  <si>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</si>
  <si>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</si>
  <si>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</si>
  <si>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</si>
  <si>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</si>
  <si>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</si>
  <si>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</si>
  <si>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</si>
  <si>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</si>
  <si>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</si>
  <si>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</si>
  <si>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</si>
  <si>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</si>
  <si>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</si>
  <si>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</si>
  <si>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</si>
  <si>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</si>
  <si>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</si>
  <si>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</si>
  <si>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</si>
  <si>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</si>
  <si>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</si>
  <si>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</si>
  <si>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</si>
  <si>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</si>
  <si>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</si>
  <si>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</si>
  <si>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</si>
  <si>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</si>
  <si>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</si>
  <si>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</si>
  <si>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</si>
  <si>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</si>
  <si>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</si>
  <si>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</si>
  <si>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</si>
  <si>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</si>
  <si>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</si>
  <si>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</si>
  <si>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</si>
  <si>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</si>
  <si>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</si>
  <si>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</si>
  <si>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</si>
  <si>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</si>
  <si>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</si>
  <si>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</si>
  <si>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</si>
  <si>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</si>
  <si>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</si>
  <si>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</si>
  <si>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</si>
  <si>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</si>
  <si>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</si>
  <si>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</si>
  <si>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</si>
  <si>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</si>
  <si>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</si>
  <si>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</si>
  <si>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</si>
  <si>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</si>
  <si>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</si>
  <si>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</si>
  <si>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</si>
  <si>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</si>
  <si>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</si>
  <si>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</si>
  <si>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</si>
  <si>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</si>
  <si>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</si>
  <si>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</si>
  <si>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</si>
  <si>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</si>
  <si>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</si>
  <si>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</si>
  <si>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</si>
  <si>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</si>
  <si>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</si>
  <si>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</si>
  <si>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</si>
  <si>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</si>
  <si>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</si>
  <si>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</si>
  <si>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</si>
  <si>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</si>
  <si>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</si>
  <si>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</si>
  <si>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</si>
  <si>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</si>
  <si>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</si>
  <si>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</si>
  <si>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</si>
  <si>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</si>
  <si>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</si>
  <si>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</si>
  <si>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</si>
  <si>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</si>
  <si>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</si>
  <si>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</si>
  <si>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</si>
  <si>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</si>
  <si>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</si>
  <si>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</si>
  <si>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</si>
  <si>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</si>
  <si>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</si>
  <si>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</si>
  <si>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</si>
  <si>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</si>
  <si>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</si>
  <si>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</si>
  <si>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</si>
  <si>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</si>
  <si>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</si>
  <si>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</si>
  <si>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</si>
  <si>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</si>
  <si>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</si>
  <si>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</si>
  <si>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</si>
  <si>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</si>
  <si>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</si>
  <si>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</si>
  <si>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</si>
  <si>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</si>
  <si>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</si>
  <si>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</si>
  <si>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</si>
  <si>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</si>
  <si>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</si>
  <si>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</si>
  <si>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</si>
  <si>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</si>
  <si>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</si>
  <si>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</si>
  <si>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</si>
  <si>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</si>
  <si>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</si>
  <si>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</si>
  <si>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</si>
  <si>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</si>
  <si>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</si>
  <si>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</si>
  <si>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</si>
  <si>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</si>
  <si>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</si>
  <si>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</si>
  <si>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</si>
  <si>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</si>
  <si>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</si>
  <si>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</si>
  <si>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</si>
  <si>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</si>
  <si>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</si>
  <si>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</si>
  <si>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</si>
  <si>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</si>
  <si>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</si>
  <si>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</si>
  <si>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</si>
  <si>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</si>
  <si>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</si>
  <si>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</si>
  <si>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</si>
  <si>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</si>
  <si>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</si>
  <si>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</si>
  <si>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</si>
  <si>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</si>
  <si>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</si>
  <si>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</si>
  <si>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</si>
  <si>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</si>
  <si>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</si>
  <si>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</si>
  <si>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</si>
  <si>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</si>
  <si>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</si>
  <si>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</si>
  <si>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</si>
  <si>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</si>
  <si>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</si>
  <si>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</si>
  <si>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</si>
  <si>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</si>
  <si>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</si>
  <si>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</si>
  <si>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</si>
  <si>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</si>
  <si>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</si>
  <si>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</si>
  <si>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</si>
  <si>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</si>
  <si>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</si>
  <si>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</si>
  <si>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</si>
  <si>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</si>
  <si>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</si>
  <si>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</si>
  <si>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</si>
  <si>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</si>
  <si>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</si>
  <si>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</si>
  <si>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</si>
  <si>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</si>
  <si>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</si>
  <si>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</si>
  <si>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</si>
  <si>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</si>
  <si>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</si>
  <si>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</si>
  <si>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</si>
  <si>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</si>
  <si>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</si>
  <si>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</si>
  <si>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</si>
  <si>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</si>
  <si>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</si>
  <si>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</si>
  <si>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</si>
  <si>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</si>
  <si>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</si>
  <si>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</si>
  <si>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</si>
  <si>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</si>
  <si>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</si>
  <si>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</si>
  <si>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</si>
  <si>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</si>
  <si>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</si>
  <si>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</si>
  <si>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</si>
  <si>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</si>
  <si>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</si>
  <si>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</si>
  <si>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</si>
  <si>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</si>
  <si>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</si>
  <si>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</si>
  <si>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</si>
  <si>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</si>
  <si>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</si>
  <si>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</si>
  <si>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</si>
  <si>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</si>
  <si>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</si>
  <si>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</si>
  <si>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</si>
  <si>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</si>
  <si>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</si>
  <si>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</si>
  <si>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</si>
  <si>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</si>
  <si>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</si>
  <si>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</si>
  <si>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</si>
  <si>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</si>
  <si>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</si>
  <si>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</si>
  <si>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</si>
  <si>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</si>
  <si>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</si>
  <si>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</si>
  <si>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</si>
  <si>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</si>
  <si>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</si>
  <si>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</si>
  <si>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</si>
  <si>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</si>
  <si>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</si>
  <si>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</si>
  <si>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</si>
  <si>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</si>
  <si>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</si>
  <si>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</si>
  <si>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</si>
  <si>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</si>
  <si>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</si>
  <si>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</si>
  <si>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</si>
  <si>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</si>
  <si>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</si>
  <si>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</si>
  <si>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</si>
  <si>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</si>
  <si>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</si>
  <si>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</si>
  <si>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</si>
  <si>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</si>
  <si>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</si>
  <si>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</si>
  <si>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</si>
  <si>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</si>
  <si>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</si>
  <si>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</si>
  <si>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</si>
  <si>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</si>
  <si>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</si>
  <si>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</si>
  <si>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</si>
  <si>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</si>
  <si>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</si>
  <si>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</si>
  <si>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</si>
  <si>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</si>
  <si>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</si>
  <si>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</si>
  <si>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</si>
  <si>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</si>
  <si>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</si>
  <si>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</si>
  <si>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</si>
  <si>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</si>
  <si>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</si>
  <si>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</si>
  <si>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</si>
  <si>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</si>
  <si>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</si>
  <si>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</si>
  <si>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</si>
  <si>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</si>
  <si>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</si>
  <si>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</si>
  <si>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</si>
  <si>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</si>
  <si>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</si>
  <si>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</si>
  <si>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</si>
  <si>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</si>
  <si>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</si>
  <si>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</si>
  <si>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</si>
  <si>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</si>
  <si>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</si>
  <si>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</si>
  <si>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</si>
  <si>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</si>
  <si>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</si>
  <si>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</si>
  <si>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</si>
  <si>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</si>
  <si>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</si>
  <si>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</si>
  <si>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</si>
  <si>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</si>
  <si>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</si>
  <si>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</si>
  <si>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</si>
  <si>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</si>
  <si>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</si>
  <si>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</si>
  <si>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</si>
  <si>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</si>
  <si>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</si>
  <si>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</si>
  <si>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</si>
  <si>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</si>
  <si>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</si>
  <si>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</si>
  <si>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</si>
  <si>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</si>
  <si>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</si>
  <si>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</si>
  <si>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</si>
  <si>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</si>
  <si>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</si>
  <si>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</si>
  <si>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</si>
  <si>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</si>
  <si>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</si>
  <si>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</si>
  <si>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</si>
  <si>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</si>
  <si>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</si>
  <si>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</si>
  <si>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</si>
  <si>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</si>
  <si>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</si>
  <si>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</si>
  <si>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</si>
  <si>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</si>
  <si>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</si>
  <si>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</si>
  <si>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</si>
  <si>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</si>
  <si>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</si>
  <si>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</si>
  <si>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</si>
  <si>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</si>
  <si>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</si>
  <si>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</si>
  <si>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</si>
  <si>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</si>
  <si>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</si>
  <si>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</si>
  <si>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</si>
  <si>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</si>
  <si>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</si>
  <si>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</si>
  <si>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</si>
  <si>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</si>
  <si>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</si>
  <si>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</si>
  <si>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</si>
  <si>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</si>
  <si>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</si>
  <si>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</si>
  <si>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</si>
  <si>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</si>
  <si>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</si>
  <si>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</si>
  <si>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</si>
  <si>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</si>
  <si>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</si>
  <si>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</si>
  <si>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</si>
  <si>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</si>
  <si>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</si>
  <si>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</si>
  <si>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</si>
  <si>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</si>
  <si>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</si>
  <si>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</si>
  <si>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</si>
  <si>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</si>
  <si>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</si>
  <si>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</si>
  <si>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</si>
  <si>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</si>
  <si>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</si>
  <si>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</si>
  <si>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</si>
  <si>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</si>
  <si>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</si>
  <si>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</si>
  <si>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</si>
  <si>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</si>
  <si>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</si>
  <si>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</si>
  <si>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</si>
  <si>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</si>
  <si>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</si>
  <si>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</si>
  <si>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</si>
  <si>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</si>
  <si>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</si>
  <si>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</si>
  <si>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</si>
  <si>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</si>
  <si>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</si>
  <si>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</si>
  <si>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</si>
  <si>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</si>
  <si>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</si>
  <si>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</si>
  <si>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</si>
  <si>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</si>
  <si>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</si>
  <si>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</si>
  <si>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</si>
  <si>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</si>
  <si>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</si>
  <si>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</si>
  <si>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</si>
  <si>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</si>
  <si>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</si>
  <si>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</si>
  <si>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</si>
  <si>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</si>
  <si>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</si>
  <si>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</si>
  <si>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</si>
  <si>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</si>
  <si>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</si>
  <si>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</si>
  <si>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</si>
  <si>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</si>
  <si>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</si>
  <si>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</si>
  <si>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</si>
  <si>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</si>
  <si>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</si>
  <si>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</si>
  <si>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</si>
  <si>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</si>
  <si>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</si>
  <si>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</si>
  <si>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</si>
  <si>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</si>
  <si>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</si>
  <si>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</si>
  <si>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</si>
  <si>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</si>
  <si>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</si>
  <si>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</si>
  <si>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</si>
  <si>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</si>
  <si>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</si>
  <si>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</si>
  <si>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</si>
  <si>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</si>
  <si>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</si>
  <si>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</si>
  <si>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</si>
  <si>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</si>
  <si>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</si>
  <si>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</si>
  <si>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</si>
  <si>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</si>
  <si>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</si>
  <si>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</si>
  <si>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</si>
  <si>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</si>
  <si>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</si>
  <si>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</si>
  <si>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</si>
  <si>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</si>
  <si>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</si>
  <si>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</si>
  <si>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</si>
  <si>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</si>
  <si>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</si>
  <si>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</si>
  <si>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</si>
  <si>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</si>
  <si>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</si>
  <si>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</si>
  <si>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</si>
  <si>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</si>
  <si>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</si>
  <si>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</si>
  <si>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</si>
  <si>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</si>
  <si>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</si>
  <si>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</si>
  <si>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</si>
  <si>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</si>
  <si>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</si>
  <si>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</si>
  <si>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</si>
  <si>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</si>
  <si>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</si>
  <si>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</si>
  <si>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</si>
  <si>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</si>
  <si>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</si>
  <si>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</si>
  <si>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</si>
  <si>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</si>
  <si>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</si>
  <si>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</si>
  <si>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</si>
  <si>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</si>
  <si>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</si>
  <si>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</si>
  <si>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</si>
  <si>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</si>
  <si>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</si>
  <si>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</si>
  <si>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</si>
  <si>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</si>
  <si>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</si>
  <si>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</si>
  <si>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</si>
  <si>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</si>
  <si>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</si>
  <si>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</si>
  <si>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</si>
  <si>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</si>
  <si>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</si>
  <si>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</si>
  <si>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</si>
  <si>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</si>
  <si>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</si>
  <si>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</si>
  <si>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</si>
  <si>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</si>
  <si>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</si>
  <si>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</si>
  <si>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</si>
  <si>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</si>
  <si>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</si>
  <si>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</si>
  <si>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</si>
  <si>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</si>
  <si>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</si>
  <si>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</si>
  <si>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</si>
  <si>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</si>
  <si>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</si>
  <si>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</si>
  <si>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</si>
  <si>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</si>
  <si>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</si>
  <si>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</si>
  <si>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</si>
  <si>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</si>
  <si>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</si>
  <si>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</si>
  <si>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</si>
  <si>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</si>
  <si>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</si>
  <si>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</si>
  <si>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</si>
  <si>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</si>
  <si>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</si>
  <si>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</si>
  <si>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</si>
  <si>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</si>
  <si>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</si>
  <si>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</si>
  <si>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</si>
  <si>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</si>
  <si>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</si>
  <si>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</si>
  <si>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</si>
  <si>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</si>
  <si>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</si>
  <si>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</si>
  <si>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</si>
  <si>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</si>
  <si>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</si>
  <si>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</si>
  <si>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</si>
  <si>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</si>
  <si>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</si>
  <si>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</si>
  <si>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</si>
  <si>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</si>
  <si>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</si>
  <si>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</si>
  <si>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</si>
  <si>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</si>
  <si>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</si>
  <si>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</si>
  <si>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</si>
  <si>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</si>
  <si>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</si>
  <si>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</si>
  <si>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</si>
  <si>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</si>
  <si>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</si>
  <si>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</si>
  <si>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</si>
  <si>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</si>
  <si>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</si>
  <si>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</si>
  <si>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</si>
  <si>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</si>
  <si>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</si>
  <si>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</si>
  <si>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</si>
  <si>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</si>
  <si>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</si>
  <si>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</si>
  <si>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</si>
  <si>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</si>
  <si>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</si>
  <si>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</si>
  <si>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</si>
  <si>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</si>
  <si>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</si>
  <si>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</si>
  <si>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</si>
  <si>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</si>
  <si>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</si>
  <si>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</si>
  <si>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</si>
  <si>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</si>
  <si>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</si>
  <si>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</si>
  <si>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</si>
  <si>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</si>
  <si>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</si>
  <si>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</si>
  <si>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</si>
  <si>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</si>
  <si>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</si>
  <si>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</si>
  <si>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</si>
  <si>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</si>
  <si>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</si>
  <si>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</si>
  <si>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</si>
  <si>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</si>
  <si>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</si>
  <si>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</si>
  <si>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</si>
  <si>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</si>
  <si>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</si>
  <si>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</si>
  <si>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</si>
  <si>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</si>
  <si>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</si>
  <si>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</si>
  <si>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</si>
  <si>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</si>
  <si>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</si>
  <si>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</si>
  <si>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</si>
  <si>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</si>
  <si>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</si>
  <si>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</si>
  <si>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</si>
  <si>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</si>
  <si>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</si>
  <si>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</si>
  <si>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</si>
  <si>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</si>
  <si>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</si>
  <si>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</si>
  <si>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</si>
  <si>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</si>
  <si>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</si>
  <si>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</si>
  <si>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</si>
  <si>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</si>
  <si>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</si>
  <si>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</si>
  <si>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</si>
  <si>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</si>
  <si>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</si>
  <si>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</si>
  <si>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</si>
  <si>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</si>
  <si>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</si>
  <si>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</si>
  <si>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</si>
  <si>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</si>
  <si>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</si>
  <si>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</si>
  <si>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</si>
  <si>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</si>
  <si>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</si>
  <si>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</si>
  <si>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</si>
  <si>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</si>
  <si>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</si>
  <si>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</si>
  <si>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</si>
  <si>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</si>
  <si>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</si>
  <si>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</si>
  <si>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</si>
  <si>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</si>
  <si>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</si>
  <si>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</si>
  <si>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</si>
  <si>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</si>
  <si>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</si>
  <si>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</si>
  <si>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</si>
  <si>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</si>
  <si>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</si>
  <si>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</si>
  <si>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</si>
  <si>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</si>
  <si>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</si>
  <si>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</si>
  <si>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</si>
  <si>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</si>
  <si>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</si>
  <si>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</si>
  <si>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</si>
  <si>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</si>
  <si>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</si>
  <si>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</si>
  <si>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</si>
  <si>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</si>
  <si>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</si>
  <si>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</si>
  <si>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</si>
  <si>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</si>
  <si>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</si>
  <si>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</si>
  <si>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</si>
  <si>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</si>
  <si>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</si>
  <si>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</si>
  <si>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</si>
  <si>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</si>
  <si>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</si>
  <si>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</si>
  <si>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</si>
  <si>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</si>
  <si>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</si>
  <si>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</si>
  <si>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</si>
  <si>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</si>
  <si>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</si>
  <si>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</si>
  <si>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</si>
  <si>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</si>
  <si>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</si>
  <si>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</si>
  <si>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</si>
  <si>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</si>
  <si>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</si>
  <si>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</si>
  <si>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</si>
  <si>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</si>
  <si>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</si>
  <si>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</si>
  <si>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</si>
  <si>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</si>
  <si>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</si>
  <si>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</si>
  <si>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</si>
  <si>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</si>
  <si>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</si>
  <si>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</si>
  <si>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</si>
  <si>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</si>
  <si>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</si>
  <si>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</si>
  <si>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</si>
  <si>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</si>
  <si>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</si>
  <si>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</si>
  <si>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</si>
  <si>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</si>
  <si>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</si>
  <si>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</si>
  <si>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</si>
  <si>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</si>
  <si>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</si>
  <si>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</si>
  <si>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</si>
  <si>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</si>
  <si>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</si>
  <si>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</si>
  <si>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</si>
  <si>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</si>
  <si>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</si>
  <si>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</si>
  <si>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</si>
  <si>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</si>
  <si>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</si>
  <si>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</si>
  <si>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</si>
  <si>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</si>
  <si>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</si>
  <si>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</si>
  <si>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</si>
  <si>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</si>
  <si>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</si>
  <si>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</si>
  <si>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</si>
  <si>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</si>
  <si>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</si>
  <si>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</si>
  <si>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</si>
  <si>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</si>
  <si>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</si>
  <si>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</si>
  <si>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</si>
  <si>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</si>
  <si>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</si>
  <si>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</si>
  <si>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</si>
  <si>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</si>
  <si>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</si>
  <si>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</si>
  <si>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</si>
  <si>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</si>
  <si>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</si>
  <si>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</si>
  <si>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</si>
  <si>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</si>
  <si>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</si>
  <si>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</si>
  <si>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</si>
  <si>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</si>
  <si>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</si>
  <si>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</si>
  <si>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</si>
  <si>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</si>
  <si>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</si>
  <si>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</si>
  <si>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</si>
  <si>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</si>
  <si>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</si>
  <si>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</si>
  <si>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</si>
  <si>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</si>
  <si>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</si>
  <si>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</si>
  <si>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</si>
  <si>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</si>
  <si>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</si>
  <si>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</si>
  <si>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</si>
  <si>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</si>
  <si>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</si>
  <si>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</si>
  <si>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</si>
  <si>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</si>
  <si>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</si>
  <si>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</si>
  <si>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</si>
  <si>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</si>
  <si>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</si>
  <si>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</si>
  <si>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</si>
  <si>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</si>
  <si>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</si>
  <si>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</si>
  <si>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</si>
  <si>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</si>
  <si>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</si>
  <si>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</si>
  <si>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</si>
  <si>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</si>
  <si>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</si>
  <si>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</si>
  <si>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</si>
  <si>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</si>
  <si>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</si>
  <si>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</si>
  <si>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</si>
  <si>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</si>
  <si>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</si>
  <si>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</si>
  <si>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</si>
  <si>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</si>
  <si>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</si>
  <si>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</si>
  <si>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</si>
  <si>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</si>
  <si>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</si>
  <si>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</si>
  <si>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</si>
  <si>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</si>
  <si>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</si>
  <si>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</si>
  <si>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</si>
  <si>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</si>
  <si>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</si>
  <si>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</si>
  <si>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</si>
  <si>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</si>
  <si>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</si>
  <si>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</si>
  <si>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</si>
  <si>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</si>
  <si>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</si>
  <si>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</si>
  <si>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</si>
  <si>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</si>
  <si>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</si>
  <si>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</si>
  <si>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</si>
  <si>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</si>
  <si>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</si>
  <si>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</si>
  <si>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</si>
  <si>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</si>
  <si>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</si>
  <si>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</si>
  <si>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</si>
  <si>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</si>
  <si>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</si>
  <si>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</si>
  <si>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</si>
  <si>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</si>
  <si>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</si>
  <si>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</si>
  <si>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</si>
  <si>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</si>
  <si>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</si>
  <si>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</si>
  <si>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</si>
  <si>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</si>
  <si>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</si>
  <si>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</si>
  <si>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</si>
  <si>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</si>
  <si>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</si>
  <si>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</si>
  <si>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</si>
  <si>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</si>
  <si>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</si>
  <si>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</si>
  <si>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</si>
  <si>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</si>
  <si>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</si>
  <si>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</si>
  <si>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</si>
  <si>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</si>
  <si>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</si>
  <si>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</si>
  <si>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</si>
  <si>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</si>
  <si>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</si>
  <si>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</si>
  <si>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</si>
  <si>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</si>
  <si>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</si>
  <si>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</si>
  <si>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</si>
  <si>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</si>
  <si>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</si>
  <si>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</si>
  <si>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</si>
  <si>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</si>
  <si>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</si>
  <si>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</si>
  <si>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</si>
  <si>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</si>
  <si>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</si>
  <si>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</si>
  <si>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</si>
  <si>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</si>
  <si>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</si>
  <si>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</si>
  <si>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</si>
  <si>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</si>
  <si>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</si>
  <si>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</si>
  <si>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</si>
  <si>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</si>
  <si>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</si>
  <si>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</si>
  <si>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</si>
  <si>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</si>
  <si>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</si>
  <si>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</si>
  <si>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</si>
  <si>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</si>
  <si>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</si>
  <si>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</si>
  <si>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</si>
  <si>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</si>
  <si>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</si>
  <si>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</si>
  <si>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</si>
  <si>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</si>
  <si>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</si>
  <si>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</si>
  <si>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</si>
  <si>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</si>
  <si>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</si>
  <si>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</si>
  <si>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</si>
  <si>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</si>
  <si>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</si>
  <si>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</si>
  <si>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</si>
  <si>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</si>
  <si>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</si>
  <si>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</si>
  <si>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</si>
  <si>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</si>
  <si>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</si>
  <si>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</si>
  <si>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</si>
  <si>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</si>
  <si>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</si>
  <si>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</si>
  <si>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</si>
  <si>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</si>
  <si>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</si>
  <si>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</si>
  <si>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</si>
  <si>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</si>
  <si>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</si>
  <si>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</si>
  <si>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</si>
  <si>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</si>
  <si>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</si>
  <si>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</si>
  <si>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</si>
  <si>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</si>
  <si>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</si>
  <si>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</si>
  <si>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</si>
  <si>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</si>
  <si>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</si>
  <si>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</si>
  <si>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</si>
  <si>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</si>
  <si>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</si>
  <si>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</si>
  <si>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</si>
  <si>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</si>
  <si>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</si>
  <si>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</si>
  <si>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</si>
  <si>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</si>
  <si>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</si>
  <si>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</si>
  <si>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</si>
  <si>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</si>
  <si>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</si>
  <si>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</si>
  <si>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</si>
  <si>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</si>
  <si>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</si>
  <si>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</si>
  <si>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</si>
  <si>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</si>
  <si>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</si>
  <si>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</si>
  <si>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</si>
  <si>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</si>
  <si>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</si>
  <si>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</si>
  <si>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</si>
  <si>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</si>
  <si>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</si>
  <si>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</si>
  <si>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</si>
  <si>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</si>
  <si>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</si>
  <si>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</si>
  <si>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</si>
  <si>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</si>
  <si>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</si>
  <si>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</si>
  <si>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</si>
  <si>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</si>
  <si>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</si>
  <si>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</si>
  <si>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</si>
  <si>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</si>
  <si>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</si>
  <si>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</si>
  <si>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</si>
  <si>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</si>
  <si>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</si>
  <si>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</si>
  <si>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</si>
  <si>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</si>
  <si>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</si>
  <si>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</si>
  <si>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</si>
  <si>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</si>
  <si>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</si>
  <si>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</si>
  <si>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</si>
  <si>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</si>
  <si>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</si>
  <si>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</si>
  <si>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</si>
  <si>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</si>
  <si>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</si>
  <si>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</si>
  <si>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</si>
  <si>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</si>
  <si>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</si>
  <si>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</si>
  <si>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</si>
  <si>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</si>
  <si>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</si>
  <si>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</si>
  <si>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</si>
  <si>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</si>
  <si>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</si>
  <si>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</si>
  <si>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</si>
  <si>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</si>
  <si>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</si>
  <si>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</si>
  <si>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</si>
  <si>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</si>
  <si>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</si>
  <si>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</si>
  <si>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</si>
  <si>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</si>
  <si>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</si>
  <si>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</si>
  <si>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</si>
  <si>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</si>
  <si>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</si>
  <si>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</si>
  <si>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</si>
  <si>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</si>
  <si>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</si>
  <si>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</si>
  <si>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</si>
  <si>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</si>
  <si>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</si>
  <si>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</si>
  <si>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</si>
  <si>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</si>
  <si>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</si>
  <si>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</si>
  <si>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</si>
  <si>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</si>
  <si>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</si>
  <si>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</si>
  <si>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</si>
  <si>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</si>
  <si>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</si>
  <si>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</si>
  <si>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</si>
  <si>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</si>
  <si>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</si>
  <si>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</si>
  <si>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</si>
  <si>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</si>
  <si>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</si>
  <si>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</si>
  <si>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</si>
  <si>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</si>
  <si>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</si>
  <si>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</si>
  <si>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</si>
  <si>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</si>
  <si>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</si>
  <si>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</si>
  <si>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</si>
  <si>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</si>
  <si>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</si>
  <si>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</si>
  <si>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</si>
  <si>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</si>
  <si>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</si>
  <si>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</si>
  <si>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</si>
  <si>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</si>
  <si>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</si>
  <si>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</si>
  <si>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</si>
  <si>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</si>
  <si>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</si>
  <si>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</si>
  <si>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</si>
  <si>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</si>
  <si>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</si>
  <si>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</si>
  <si>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</si>
  <si>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</si>
  <si>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</si>
  <si>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</si>
  <si>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</si>
  <si>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</si>
  <si>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</si>
  <si>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</si>
  <si>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</si>
  <si>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</si>
  <si>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</si>
  <si>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</si>
  <si>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</si>
  <si>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</si>
  <si>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</si>
  <si>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</si>
  <si>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</si>
  <si>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</si>
  <si>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</si>
  <si>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</si>
  <si>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</si>
  <si>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</si>
  <si>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</si>
  <si>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</si>
  <si>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</si>
  <si>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</si>
  <si>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</si>
  <si>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</si>
  <si>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</si>
  <si>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</si>
  <si>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</si>
  <si>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</si>
  <si>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</si>
  <si>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</si>
  <si>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</si>
  <si>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</si>
  <si>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</si>
  <si>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</si>
  <si>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</si>
  <si>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</si>
  <si>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</si>
  <si>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</si>
  <si>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</si>
  <si>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</si>
  <si>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</si>
  <si>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</si>
  <si>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</si>
  <si>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</si>
  <si>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</si>
  <si>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</si>
  <si>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</si>
  <si>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</si>
  <si>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</si>
  <si>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</si>
  <si>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</si>
  <si>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</si>
  <si>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</si>
  <si>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</si>
  <si>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</si>
  <si>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</si>
  <si>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</si>
  <si>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</si>
  <si>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</si>
  <si>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</si>
  <si>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</si>
  <si>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</si>
  <si>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</si>
  <si>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</si>
  <si>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</si>
  <si>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</si>
  <si>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</si>
  <si>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</si>
  <si>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</si>
  <si>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</si>
  <si>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</si>
  <si>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</si>
  <si>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</si>
  <si>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</si>
  <si>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</si>
  <si>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</si>
  <si>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</si>
  <si>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</si>
  <si>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</si>
  <si>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</si>
  <si>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</si>
  <si>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</si>
  <si>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</si>
  <si>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</si>
  <si>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</si>
  <si>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</si>
  <si>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</si>
  <si>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</si>
  <si>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</si>
  <si>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</si>
  <si>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</si>
  <si>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</si>
  <si>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</si>
  <si>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</si>
  <si>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</si>
  <si>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</si>
  <si>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</si>
  <si>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</si>
  <si>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</si>
  <si>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</si>
  <si>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</si>
  <si>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</si>
  <si>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</si>
  <si>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</si>
  <si>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</si>
  <si>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</si>
  <si>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</si>
  <si>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</si>
  <si>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</si>
  <si>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</si>
  <si>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</si>
  <si>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</si>
  <si>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</si>
  <si>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</si>
  <si>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</si>
  <si>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</si>
  <si>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</si>
  <si>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</si>
  <si>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</si>
  <si>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</si>
  <si>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</si>
  <si>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</si>
  <si>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</si>
  <si>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</si>
  <si>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</si>
  <si>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</si>
  <si>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</si>
  <si>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</si>
  <si>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</si>
  <si>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</si>
  <si>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</si>
  <si>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</si>
  <si>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</si>
  <si>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</si>
  <si>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</si>
  <si>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</si>
  <si>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</si>
  <si>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</si>
  <si>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</si>
  <si>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</si>
  <si>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</si>
  <si>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</si>
  <si>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</si>
  <si>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</si>
  <si>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</si>
  <si>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</si>
  <si>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</si>
  <si>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</si>
  <si>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</si>
  <si>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</si>
  <si>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</si>
  <si>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</si>
  <si>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</si>
  <si>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</si>
  <si>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</si>
  <si>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</si>
  <si>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</si>
  <si>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</si>
  <si>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</si>
  <si>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</si>
  <si>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</si>
  <si>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</si>
  <si>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</si>
  <si>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</si>
  <si>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</si>
  <si>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</si>
  <si>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</si>
  <si>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</si>
  <si>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</si>
  <si>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</si>
  <si>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</si>
  <si>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</si>
  <si>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</si>
  <si>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</si>
  <si>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</si>
  <si>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</si>
  <si>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</si>
  <si>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</si>
  <si>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</si>
  <si>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</si>
  <si>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</si>
  <si>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</si>
  <si>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</si>
  <si>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</si>
  <si>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</si>
  <si>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</si>
  <si>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</si>
  <si>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</si>
  <si>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</si>
  <si>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</si>
  <si>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</si>
  <si>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</si>
  <si>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</si>
  <si>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</si>
  <si>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</si>
  <si>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</si>
  <si>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</si>
  <si>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</si>
  <si>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</si>
  <si>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</si>
  <si>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</si>
  <si>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</si>
  <si>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</si>
  <si>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</si>
  <si>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</si>
  <si>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</si>
  <si>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</si>
  <si>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</si>
  <si>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</si>
  <si>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</si>
  <si>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</si>
  <si>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</si>
  <si>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</si>
  <si>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</si>
  <si>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</si>
  <si>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</si>
  <si>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</si>
  <si>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</si>
  <si>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</si>
  <si>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</si>
  <si>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</si>
  <si>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</si>
  <si>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</si>
  <si>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</si>
  <si>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</si>
  <si>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</si>
  <si>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</si>
  <si>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</si>
  <si>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</si>
  <si>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</si>
  <si>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</si>
  <si>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</si>
  <si>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</si>
  <si>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</si>
  <si>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</si>
  <si>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</si>
  <si>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</si>
  <si>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</si>
  <si>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</si>
  <si>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</si>
  <si>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</si>
  <si>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</si>
  <si>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</si>
  <si>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</si>
  <si>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</si>
  <si>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</si>
  <si>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</si>
  <si>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</si>
  <si>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</si>
  <si>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</si>
  <si>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</si>
  <si>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</si>
  <si>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</si>
  <si>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</si>
  <si>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</si>
  <si>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</si>
  <si>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</si>
  <si>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</si>
  <si>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</si>
  <si>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</si>
  <si>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</si>
  <si>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</si>
  <si>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</si>
  <si>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</si>
  <si>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</si>
  <si>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</si>
  <si>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</si>
  <si>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</si>
  <si>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</si>
  <si>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</si>
  <si>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</si>
  <si>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</si>
  <si>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</si>
  <si>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</si>
  <si>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</si>
  <si>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</si>
  <si>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</si>
  <si>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</si>
  <si>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</si>
  <si>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</si>
  <si>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</si>
  <si>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</si>
  <si>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</si>
  <si>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</si>
  <si>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</si>
  <si>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</si>
  <si>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</si>
  <si>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</si>
  <si>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</si>
  <si>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</si>
  <si>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</si>
  <si>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</si>
  <si>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</si>
  <si>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</si>
  <si>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</si>
  <si>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</si>
  <si>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</si>
  <si>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</si>
  <si>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</si>
  <si>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</si>
  <si>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</si>
  <si>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</si>
  <si>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</si>
  <si>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</si>
  <si>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</si>
  <si>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</si>
  <si>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</si>
  <si>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</si>
  <si>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</si>
  <si>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</si>
  <si>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</si>
  <si>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</si>
  <si>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</si>
  <si>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</si>
  <si>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</si>
  <si>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</si>
  <si>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</si>
  <si>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</si>
  <si>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</si>
  <si>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</si>
  <si>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</si>
  <si>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</si>
  <si>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</si>
  <si>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</si>
  <si>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</si>
  <si>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</si>
  <si>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</si>
  <si>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</si>
  <si>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</si>
  <si>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</si>
  <si>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</si>
  <si>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</si>
  <si>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</si>
  <si>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</si>
  <si>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</si>
  <si>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</si>
  <si>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</si>
  <si>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</si>
  <si>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</si>
  <si>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</si>
  <si>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</si>
  <si>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</si>
  <si>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</si>
  <si>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</si>
  <si>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</si>
  <si>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</si>
  <si>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</si>
  <si>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</si>
  <si>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</si>
  <si>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</si>
  <si>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</si>
  <si>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</si>
  <si>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</si>
  <si>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</si>
  <si>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</si>
  <si>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</si>
  <si>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</si>
  <si>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</si>
  <si>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</si>
  <si>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</si>
  <si>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</si>
  <si>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</si>
  <si>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</si>
  <si>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</si>
  <si>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</si>
  <si>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</si>
  <si>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</si>
  <si>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</si>
  <si>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</si>
  <si>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</si>
  <si>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</si>
  <si>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</si>
  <si>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</si>
  <si>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</si>
  <si>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</si>
  <si>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</si>
  <si>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</si>
  <si>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</si>
  <si>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</si>
  <si>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</si>
  <si>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</si>
  <si>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</si>
  <si>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</si>
  <si>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</si>
  <si>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</si>
  <si>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</si>
  <si>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</si>
  <si>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</si>
  <si>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</si>
  <si>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</si>
  <si>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</si>
  <si>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</si>
  <si>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</si>
  <si>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</si>
  <si>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</si>
  <si>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</si>
  <si>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</si>
  <si>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</si>
  <si>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</si>
  <si>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</si>
  <si>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</si>
  <si>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</si>
  <si>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</si>
  <si>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</si>
  <si>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</si>
  <si>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</si>
  <si>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</si>
  <si>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</si>
  <si>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</si>
  <si>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</si>
  <si>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</si>
  <si>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</si>
  <si>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</si>
  <si>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</si>
  <si>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</si>
  <si>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</si>
  <si>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</si>
  <si>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</si>
  <si>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</si>
  <si>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</si>
  <si>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</si>
  <si>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</si>
  <si>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</si>
  <si>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</si>
  <si>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</si>
  <si>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</si>
  <si>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</si>
  <si>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</si>
  <si>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</si>
  <si>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</si>
  <si>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</si>
  <si>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</si>
  <si>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</si>
  <si>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</si>
  <si>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</si>
  <si>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</si>
  <si>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</si>
  <si>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</si>
  <si>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</si>
  <si>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</si>
  <si>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</si>
  <si>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</si>
  <si>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</si>
  <si>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</si>
  <si>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</si>
  <si>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</si>
  <si>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</si>
  <si>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</si>
  <si>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</si>
  <si>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</si>
  <si>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</si>
  <si>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</si>
  <si>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</si>
  <si>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</si>
  <si>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</si>
  <si>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</si>
  <si>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</si>
  <si>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</si>
  <si>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</si>
  <si>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</si>
  <si>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</si>
  <si>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</si>
  <si>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</si>
  <si>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</si>
  <si>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</si>
  <si>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</si>
  <si>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</si>
  <si>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</si>
  <si>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</si>
  <si>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</si>
  <si>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</si>
  <si>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</si>
  <si>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</si>
  <si>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</si>
  <si>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</si>
  <si>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</si>
  <si>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</si>
  <si>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</si>
  <si>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</si>
  <si>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</si>
  <si>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</si>
  <si>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</si>
  <si>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</si>
  <si>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</si>
  <si>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</si>
  <si>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</si>
  <si>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</si>
  <si>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</si>
  <si>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</si>
  <si>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</si>
  <si>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</si>
  <si>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</si>
  <si>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</si>
  <si>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</si>
  <si>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</si>
  <si>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</si>
  <si>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</si>
  <si>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</si>
  <si>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</si>
  <si>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</si>
  <si>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</si>
  <si>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</si>
  <si>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</si>
  <si>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</si>
  <si>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</si>
  <si>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</si>
  <si>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</si>
  <si>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</si>
  <si>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</si>
  <si>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</si>
  <si>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</si>
  <si>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</si>
  <si>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</si>
  <si>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</si>
  <si>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</si>
  <si>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</si>
  <si>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</si>
  <si>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</si>
  <si>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</si>
  <si>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</si>
  <si>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</si>
  <si>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</si>
  <si>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</si>
  <si>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</si>
  <si>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</si>
  <si>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</si>
  <si>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</si>
  <si>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</si>
  <si>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</si>
  <si>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</si>
  <si>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</si>
  <si>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</si>
  <si>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</si>
  <si>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</si>
  <si>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</si>
  <si>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</si>
  <si>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</si>
  <si>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</si>
  <si>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</si>
  <si>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</si>
  <si>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</si>
  <si>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</si>
  <si>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</si>
  <si>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</si>
  <si>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</si>
  <si>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</si>
  <si>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</si>
  <si>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</si>
  <si>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</si>
  <si>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</si>
  <si>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</si>
  <si>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</si>
  <si>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</si>
  <si>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</si>
  <si>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</si>
  <si>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</si>
  <si>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</si>
  <si>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</si>
  <si>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</si>
  <si>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</si>
  <si>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</si>
  <si>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</si>
  <si>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</si>
  <si>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</si>
  <si>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</si>
  <si>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</si>
  <si>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</si>
  <si>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</si>
  <si>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</si>
  <si>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</si>
  <si>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</si>
  <si>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</si>
  <si>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</si>
  <si>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</si>
  <si>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</si>
  <si>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</si>
  <si>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</si>
  <si>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</si>
  <si>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</si>
  <si>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</si>
  <si>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</si>
  <si>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</si>
  <si>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</si>
  <si>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</si>
  <si>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</si>
  <si>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</si>
  <si>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</si>
  <si>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</si>
  <si>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</si>
  <si>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</si>
  <si>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</si>
  <si>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</si>
  <si>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</si>
  <si>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</si>
  <si>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</si>
  <si>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</si>
  <si>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</si>
  <si>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</si>
  <si>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</si>
  <si>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</si>
  <si>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</si>
  <si>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</si>
  <si>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</si>
  <si>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</si>
  <si>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</si>
  <si>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</si>
  <si>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</si>
  <si>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</si>
  <si>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</si>
  <si>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</si>
  <si>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</si>
  <si>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</si>
  <si>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</si>
  <si>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</si>
  <si>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</si>
  <si>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</si>
  <si>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</si>
  <si>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</si>
  <si>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</si>
  <si>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</si>
  <si>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</si>
  <si>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</si>
  <si>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</si>
  <si>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</si>
  <si>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</si>
  <si>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</si>
  <si>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</si>
  <si>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</si>
  <si>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</si>
  <si>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</si>
  <si>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</si>
  <si>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</si>
  <si>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</si>
  <si>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</si>
  <si>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</si>
  <si>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</si>
  <si>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</si>
  <si>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</si>
  <si>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</si>
  <si>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</si>
  <si>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</si>
  <si>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</si>
  <si>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</si>
  <si>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</si>
  <si>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</si>
  <si>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</si>
  <si>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</si>
  <si>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</si>
  <si>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</si>
  <si>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</si>
  <si>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</si>
  <si>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</si>
  <si>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</si>
  <si>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</si>
  <si>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</si>
  <si>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</si>
  <si>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</si>
  <si>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</si>
  <si>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</si>
  <si>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</si>
  <si>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</si>
  <si>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</si>
  <si>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</si>
  <si>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</si>
  <si>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</si>
  <si>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</si>
  <si>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</si>
  <si>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</si>
  <si>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</si>
  <si>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</si>
  <si>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</si>
  <si>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</si>
  <si>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</si>
  <si>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</si>
  <si>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</si>
  <si>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</si>
  <si>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</si>
  <si>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</si>
  <si>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</si>
  <si>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</si>
  <si>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</si>
  <si>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</si>
  <si>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</si>
  <si>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</si>
  <si>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</si>
  <si>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</si>
  <si>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</si>
  <si>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</si>
  <si>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</si>
  <si>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</si>
  <si>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</si>
  <si>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</si>
  <si>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</si>
  <si>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</si>
  <si>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</si>
  <si>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</si>
  <si>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</si>
  <si>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</si>
  <si>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</si>
  <si>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</si>
  <si>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</si>
  <si>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</si>
  <si>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</si>
  <si>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</si>
  <si>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</si>
  <si>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</si>
  <si>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</si>
  <si>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</si>
  <si>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</si>
  <si>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</si>
  <si>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</si>
  <si>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</si>
  <si>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</si>
  <si>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</si>
  <si>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</si>
  <si>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</si>
  <si>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</si>
  <si>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</si>
  <si>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</si>
  <si>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</si>
  <si>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</si>
  <si>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</si>
  <si>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</si>
  <si>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</si>
  <si>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</si>
  <si>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</si>
  <si>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</si>
  <si>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</si>
  <si>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</si>
  <si>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</si>
  <si>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</si>
  <si>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</si>
  <si>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</si>
  <si>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</si>
  <si>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</si>
  <si>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</si>
  <si>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</si>
  <si>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</si>
  <si>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</si>
  <si>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</si>
  <si>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</si>
  <si>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</si>
  <si>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</si>
  <si>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</si>
  <si>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</si>
  <si>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</si>
  <si>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</si>
  <si>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</si>
  <si>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</si>
  <si>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</si>
  <si>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</si>
  <si>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</si>
  <si>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</si>
  <si>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</si>
  <si>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</si>
  <si>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</si>
  <si>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</si>
  <si>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</si>
  <si>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</si>
  <si>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</si>
  <si>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</si>
  <si>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</si>
  <si>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</si>
  <si>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</si>
  <si>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</si>
  <si>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</si>
  <si>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</si>
  <si>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</si>
  <si>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</si>
  <si>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</si>
  <si>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</si>
  <si>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</si>
  <si>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</si>
  <si>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</si>
  <si>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</si>
  <si>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</si>
  <si>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</si>
  <si>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</si>
  <si>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</si>
  <si>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</si>
  <si>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</si>
  <si>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</si>
  <si>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</si>
  <si>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</si>
  <si>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</si>
  <si>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</si>
  <si>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</si>
  <si>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</si>
  <si>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</si>
  <si>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</si>
  <si>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</si>
  <si>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</si>
  <si>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</si>
  <si>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</si>
  <si>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</si>
  <si>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</si>
  <si>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</si>
  <si>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</si>
  <si>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</si>
  <si>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</si>
  <si>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</si>
  <si>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</si>
  <si>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</si>
  <si>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</si>
  <si>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</si>
  <si>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</si>
  <si>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</si>
  <si>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</si>
  <si>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</si>
  <si>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</si>
  <si>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</si>
  <si>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</si>
  <si>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</si>
  <si>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</si>
  <si>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</si>
  <si>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</si>
  <si>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</si>
  <si>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</si>
  <si>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</si>
  <si>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</si>
  <si>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</si>
  <si>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</si>
  <si>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</si>
  <si>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</si>
  <si>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</si>
  <si>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</si>
  <si>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</si>
  <si>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</si>
  <si>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</si>
  <si>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</si>
  <si>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</si>
  <si>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</si>
  <si>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</si>
  <si>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</si>
  <si>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</si>
  <si>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</si>
  <si>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</si>
  <si>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</si>
  <si>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</si>
  <si>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</si>
  <si>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</si>
  <si>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</si>
  <si>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</si>
  <si>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</si>
  <si>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</si>
  <si>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</si>
  <si>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</si>
  <si>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</si>
  <si>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</si>
  <si>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</si>
  <si>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</si>
  <si>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</si>
  <si>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</si>
  <si>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</si>
  <si>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</si>
  <si>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</si>
  <si>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</si>
  <si>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</si>
  <si>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</si>
  <si>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</si>
  <si>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</si>
  <si>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</si>
  <si>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</si>
  <si>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</si>
  <si>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</si>
  <si>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</si>
  <si>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</si>
  <si>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</si>
  <si>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</si>
  <si>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</si>
  <si>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</si>
  <si>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</si>
  <si>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</si>
  <si>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</si>
  <si>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</si>
  <si>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</si>
  <si>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</si>
  <si>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</si>
  <si>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</si>
  <si>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</si>
  <si>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</si>
  <si>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</si>
  <si>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</si>
  <si>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</si>
  <si>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</si>
  <si>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</si>
  <si>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</si>
  <si>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</si>
  <si>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</si>
  <si>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</si>
  <si>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</si>
  <si>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</si>
  <si>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</si>
  <si>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</si>
  <si>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</si>
  <si>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</si>
  <si>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</si>
  <si>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</si>
  <si>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</si>
  <si>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</si>
  <si>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</si>
  <si>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</si>
  <si>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</si>
  <si>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</si>
  <si>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</si>
  <si>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</si>
  <si>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</si>
  <si>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</si>
  <si>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</si>
  <si>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</si>
  <si>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</si>
  <si>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</si>
  <si>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</si>
  <si>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</si>
  <si>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</si>
  <si>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</si>
  <si>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</si>
  <si>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</si>
  <si>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</si>
  <si>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</si>
  <si>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</si>
  <si>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</si>
  <si>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</si>
  <si>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</si>
  <si>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</si>
  <si>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</si>
  <si>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</si>
  <si>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</si>
  <si>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</si>
  <si>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</si>
  <si>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</si>
  <si>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</si>
  <si>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</si>
  <si>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</si>
  <si>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</si>
  <si>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</si>
  <si>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</si>
  <si>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</si>
  <si>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</si>
  <si>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</si>
  <si>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</si>
  <si>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</si>
  <si>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</si>
  <si>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</si>
  <si>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</si>
  <si>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</si>
  <si>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</si>
  <si>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</si>
  <si>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</si>
  <si>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</si>
  <si>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</si>
  <si>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</si>
  <si>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</si>
  <si>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</si>
  <si>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</si>
  <si>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</si>
  <si>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</si>
  <si>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</si>
  <si>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</si>
  <si>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</si>
  <si>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</si>
  <si>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</si>
  <si>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</si>
  <si>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</si>
  <si>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</si>
  <si>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</si>
  <si>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</si>
  <si>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</si>
  <si>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</si>
  <si>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</si>
  <si>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</si>
  <si>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</si>
  <si>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</si>
  <si>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</si>
  <si>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</si>
  <si>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</si>
  <si>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</si>
  <si>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</si>
  <si>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</si>
  <si>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</si>
  <si>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</si>
  <si>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</si>
  <si>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</si>
  <si>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</si>
  <si>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</si>
  <si>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</si>
  <si>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</si>
  <si>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</si>
  <si>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</si>
  <si>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</si>
  <si>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</si>
  <si>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</si>
  <si>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</si>
  <si>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</si>
  <si>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</si>
  <si>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</si>
  <si>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</si>
  <si>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</si>
  <si>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</si>
  <si>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</si>
  <si>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</si>
  <si>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</si>
  <si>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</si>
  <si>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</si>
  <si>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</si>
  <si>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</si>
  <si>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</si>
  <si>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</si>
  <si>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</si>
  <si>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</si>
  <si>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</si>
  <si>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</si>
  <si>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</si>
  <si>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</si>
  <si>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</si>
  <si>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</si>
  <si>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</si>
  <si>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</si>
  <si>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</si>
  <si>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</si>
  <si>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</si>
  <si>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</si>
  <si>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</si>
  <si>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</si>
  <si>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</si>
  <si>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</si>
  <si>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</si>
  <si>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</si>
  <si>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</si>
  <si>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</si>
  <si>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</si>
  <si>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</si>
  <si>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</si>
  <si>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</si>
  <si>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</si>
  <si>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</si>
  <si>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</si>
  <si>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</si>
  <si>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</si>
  <si>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</si>
  <si>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</si>
  <si>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</si>
  <si>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</si>
  <si>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</si>
  <si>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</si>
  <si>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</si>
  <si>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</si>
  <si>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</si>
  <si>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</si>
  <si>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</si>
  <si>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</si>
  <si>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</si>
  <si>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</si>
  <si>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</si>
  <si>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</si>
  <si>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</si>
  <si>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</si>
  <si>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</si>
  <si>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</si>
  <si>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</si>
  <si>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</si>
  <si>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</si>
  <si>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</si>
  <si>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</si>
  <si>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</si>
  <si>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</si>
  <si>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</si>
  <si>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</si>
  <si>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</si>
  <si>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</si>
  <si>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</si>
  <si>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</si>
  <si>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</si>
  <si>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</si>
  <si>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</si>
  <si>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</si>
  <si>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</si>
  <si>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</si>
  <si>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</si>
  <si>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</si>
  <si>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</si>
  <si>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</si>
  <si>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</si>
  <si>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</si>
  <si>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</si>
  <si>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</si>
  <si>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</si>
  <si>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</si>
  <si>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</si>
  <si>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</si>
  <si>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</si>
  <si>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</si>
  <si>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</si>
  <si>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</si>
  <si>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</si>
  <si>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</si>
  <si>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</si>
  <si>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</si>
  <si>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</si>
  <si>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</si>
  <si>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</si>
  <si>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</si>
  <si>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</si>
  <si>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</si>
  <si>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</si>
  <si>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</si>
  <si>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</si>
  <si>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</si>
  <si>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</si>
  <si>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</si>
  <si>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</si>
  <si>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</si>
  <si>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</si>
  <si>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</si>
  <si>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</si>
  <si>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</si>
  <si>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</si>
  <si>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</si>
  <si>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</si>
  <si>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</si>
  <si>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</si>
  <si>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</si>
  <si>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</si>
  <si>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</si>
  <si>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</si>
  <si>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</si>
  <si>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</si>
  <si>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</si>
  <si>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</si>
  <si>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</si>
  <si>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</si>
  <si>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</si>
  <si>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</si>
  <si>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</si>
  <si>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</si>
  <si>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</si>
  <si>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</si>
  <si>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</si>
  <si>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</si>
  <si>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</si>
  <si>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</si>
  <si>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</si>
  <si>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</si>
  <si>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</si>
  <si>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</si>
  <si>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</si>
  <si>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</si>
  <si>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</si>
  <si>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</si>
  <si>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</si>
  <si>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</si>
  <si>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</si>
  <si>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</si>
  <si>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</si>
  <si>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</si>
  <si>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</si>
  <si>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</si>
  <si>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</si>
  <si>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</si>
  <si>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</si>
  <si>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</si>
  <si>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</si>
  <si>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</si>
  <si>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</si>
  <si>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</si>
  <si>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</si>
  <si>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</si>
  <si>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</si>
  <si>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</si>
  <si>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</si>
  <si>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</si>
  <si>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</si>
  <si>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</si>
  <si>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</si>
  <si>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</si>
  <si>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</si>
  <si>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</si>
  <si>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</si>
  <si>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</si>
  <si>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</si>
  <si>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</si>
  <si>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</si>
  <si>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</si>
  <si>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</si>
  <si>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</si>
  <si>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</si>
  <si>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</si>
  <si>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</si>
  <si>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</si>
  <si>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</si>
  <si>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</si>
  <si>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</si>
  <si>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</si>
  <si>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</si>
  <si>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</si>
  <si>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</si>
  <si>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</si>
  <si>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</si>
  <si>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</si>
  <si>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</si>
  <si>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</si>
  <si>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</si>
  <si>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</si>
  <si>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</si>
  <si>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</si>
  <si>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</si>
  <si>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</si>
  <si>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</si>
  <si>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</si>
  <si>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</si>
  <si>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</si>
  <si>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</si>
  <si>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</si>
  <si>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</si>
  <si>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</si>
  <si>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</si>
  <si>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</si>
  <si>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</si>
  <si>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</si>
  <si>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</si>
  <si>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</si>
  <si>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</si>
  <si>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</si>
  <si>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</si>
  <si>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</si>
  <si>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</si>
  <si>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</si>
  <si>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</si>
  <si>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</si>
  <si>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</si>
  <si>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</si>
  <si>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</si>
  <si>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</si>
  <si>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</si>
  <si>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</si>
  <si>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</si>
  <si>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</si>
  <si>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</si>
  <si>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</si>
  <si>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</si>
  <si>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</si>
  <si>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</si>
  <si>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</si>
  <si>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</si>
  <si>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</si>
  <si>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</si>
  <si>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</si>
  <si>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</si>
  <si>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</si>
  <si>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</si>
  <si>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</si>
  <si>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</si>
  <si>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</si>
  <si>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</si>
  <si>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</si>
  <si>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</si>
  <si>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</si>
  <si>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</si>
  <si>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</si>
  <si>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</si>
  <si>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</si>
  <si>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</si>
  <si>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</si>
  <si>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</si>
  <si>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</si>
  <si>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</si>
  <si>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</si>
  <si>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</si>
  <si>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</si>
  <si>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</si>
  <si>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</si>
  <si>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</si>
  <si>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</si>
  <si>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</si>
  <si>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</si>
  <si>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</si>
  <si>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</si>
  <si>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</si>
  <si>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</si>
  <si>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</si>
  <si>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</si>
  <si>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</si>
  <si>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</si>
  <si>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</si>
  <si>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</si>
  <si>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</si>
  <si>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</si>
  <si>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</si>
  <si>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</si>
  <si>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</si>
  <si>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</si>
  <si>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</si>
  <si>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</si>
  <si>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</si>
  <si>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</si>
  <si>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</si>
  <si>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</si>
  <si>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</si>
  <si>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</si>
  <si>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</si>
  <si>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</si>
  <si>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</si>
  <si>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</si>
  <si>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</si>
  <si>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</si>
  <si>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</si>
  <si>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</si>
  <si>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</si>
  <si>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</si>
  <si>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</si>
  <si>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</si>
  <si>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</si>
  <si>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</si>
  <si>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</si>
  <si>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</si>
  <si>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</si>
  <si>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</si>
  <si>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</si>
  <si>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</si>
  <si>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</si>
  <si>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</si>
  <si>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</si>
  <si>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</si>
  <si>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</si>
  <si>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</si>
  <si>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</si>
  <si>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</si>
  <si>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</si>
  <si>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</si>
  <si>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</si>
  <si>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</si>
  <si>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</si>
  <si>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</si>
  <si>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</si>
  <si>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</si>
  <si>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</si>
  <si>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</si>
  <si>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</si>
  <si>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</si>
  <si>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</si>
  <si>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</si>
  <si>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</si>
  <si>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</si>
  <si>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</si>
  <si>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</si>
  <si>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</si>
  <si>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</si>
  <si>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</si>
  <si>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</si>
  <si>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</si>
  <si>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</si>
  <si>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</si>
  <si>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</si>
  <si>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</si>
  <si>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</si>
  <si>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</si>
  <si>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</si>
  <si>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</si>
  <si>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</si>
  <si>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</si>
  <si>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</si>
  <si>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</si>
  <si>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</si>
  <si>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</si>
  <si>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</si>
  <si>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</si>
  <si>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</si>
  <si>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</si>
  <si>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</si>
  <si>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</si>
  <si>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</si>
  <si>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</si>
  <si>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</si>
  <si>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</si>
  <si>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</si>
  <si>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</si>
  <si>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</si>
  <si>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</si>
  <si>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</si>
  <si>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</si>
  <si>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</si>
  <si>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</si>
  <si>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</si>
  <si>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</si>
  <si>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</si>
  <si>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</si>
  <si>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</si>
  <si>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</si>
  <si>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</si>
  <si>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</si>
  <si>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</si>
  <si>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</si>
  <si>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</si>
  <si>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</si>
  <si>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</si>
  <si>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</si>
  <si>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</si>
  <si>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</si>
  <si>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</si>
  <si>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</si>
  <si>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</si>
  <si>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</si>
  <si>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</si>
  <si>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</si>
  <si>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</si>
  <si>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</si>
  <si>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</si>
  <si>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</si>
  <si>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</si>
  <si>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</si>
  <si>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</si>
  <si>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</si>
  <si>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</si>
  <si>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</si>
  <si>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</si>
  <si>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</si>
  <si>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</si>
  <si>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</si>
  <si>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</si>
  <si>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</si>
  <si>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</si>
  <si>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</si>
  <si>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</si>
  <si>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</si>
  <si>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</si>
  <si>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</si>
  <si>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</si>
  <si>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</si>
  <si>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</si>
  <si>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</si>
  <si>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</si>
  <si>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</si>
  <si>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</si>
  <si>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</si>
  <si>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</si>
  <si>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</si>
  <si>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</si>
  <si>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</si>
  <si>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</si>
  <si>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</si>
  <si>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</si>
  <si>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</si>
  <si>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</si>
  <si>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</si>
  <si>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</si>
  <si>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</si>
  <si>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</si>
  <si>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</si>
  <si>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</si>
  <si>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</si>
  <si>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</si>
  <si>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</si>
  <si>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</si>
  <si>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</si>
  <si>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</si>
  <si>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</si>
  <si>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</si>
  <si>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</si>
  <si>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</si>
  <si>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</si>
  <si>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</si>
  <si>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</si>
  <si>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</si>
  <si>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</si>
  <si>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</si>
  <si>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</si>
  <si>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</si>
  <si>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</si>
  <si>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</si>
  <si>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</si>
  <si>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</si>
  <si>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</si>
  <si>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</si>
  <si>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</si>
  <si>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</si>
  <si>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</si>
  <si>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</si>
  <si>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</si>
  <si>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</si>
  <si>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</si>
  <si>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</si>
  <si>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</si>
  <si>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</si>
  <si>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</si>
  <si>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</si>
  <si>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</si>
  <si>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</si>
  <si>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</si>
  <si>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</si>
  <si>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</si>
  <si>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</si>
  <si>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</si>
  <si>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</si>
  <si>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</si>
  <si>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</si>
  <si>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</si>
  <si>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</si>
  <si>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</si>
  <si>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</si>
  <si>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</si>
  <si>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</si>
  <si>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</si>
  <si>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</si>
  <si>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</si>
  <si>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</si>
  <si>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</si>
  <si>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</si>
  <si>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</si>
  <si>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</si>
  <si>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</si>
  <si>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</si>
  <si>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</si>
  <si>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</si>
  <si>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</si>
  <si>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</si>
  <si>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</si>
  <si>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</si>
  <si>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</si>
  <si>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</si>
  <si>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</si>
  <si>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</si>
  <si>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</si>
  <si>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</si>
  <si>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</si>
  <si>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</si>
  <si>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</si>
  <si>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</si>
  <si>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</si>
  <si>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</si>
  <si>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</si>
  <si>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</si>
  <si>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</si>
  <si>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</si>
  <si>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</si>
  <si>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</si>
  <si>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</si>
  <si>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</si>
  <si>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</si>
  <si>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</si>
  <si>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</si>
  <si>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</si>
  <si>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</si>
  <si>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</si>
  <si>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</si>
  <si>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</si>
  <si>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</si>
  <si>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</si>
  <si>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</si>
  <si>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</si>
  <si>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</si>
  <si>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</si>
  <si>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</si>
  <si>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</si>
  <si>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</si>
  <si>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</si>
  <si>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</si>
  <si>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</si>
  <si>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</si>
  <si>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</si>
  <si>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</si>
  <si>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</si>
  <si>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</si>
  <si>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</si>
  <si>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</si>
  <si>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</si>
  <si>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</si>
  <si>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</si>
  <si>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</si>
  <si>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</si>
  <si>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</si>
  <si>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</si>
  <si>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</si>
  <si>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</si>
  <si>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</si>
  <si>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</si>
  <si>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</si>
  <si>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</si>
  <si>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</si>
  <si>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</si>
  <si>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</si>
  <si>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</si>
  <si>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</si>
  <si>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</si>
  <si>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</si>
  <si>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</si>
  <si>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</si>
  <si>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</si>
  <si>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</si>
  <si>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</si>
  <si>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</si>
  <si>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</si>
  <si>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</si>
  <si>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</si>
  <si>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</si>
  <si>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</si>
  <si>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</si>
  <si>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</si>
  <si>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</si>
  <si>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</si>
  <si>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</si>
  <si>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</si>
  <si>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</si>
  <si>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</si>
  <si>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</si>
  <si>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</si>
  <si>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</si>
  <si>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</si>
  <si>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</si>
  <si>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</si>
  <si>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</si>
  <si>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</si>
  <si>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</si>
  <si>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</si>
  <si>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</si>
  <si>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</si>
  <si>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</si>
  <si>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</si>
  <si>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</si>
  <si>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</si>
  <si>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</si>
  <si>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</si>
  <si>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</si>
  <si>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</si>
  <si>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</si>
  <si>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</si>
  <si>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</si>
  <si>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</si>
  <si>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</si>
  <si>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</si>
  <si>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</si>
  <si>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</si>
  <si>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</si>
  <si>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</si>
  <si>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</si>
  <si>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</si>
  <si>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</si>
  <si>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</si>
  <si>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</si>
  <si>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</si>
  <si>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</si>
  <si>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</si>
  <si>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</si>
  <si>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</si>
  <si>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</si>
  <si>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</si>
  <si>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</si>
  <si>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</si>
  <si>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</si>
  <si>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</si>
  <si>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</si>
  <si>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</si>
  <si>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</si>
  <si>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</si>
  <si>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</si>
  <si>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</si>
  <si>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</si>
  <si>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</si>
  <si>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</si>
  <si>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</si>
  <si>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</si>
  <si>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</si>
  <si>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</si>
  <si>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</si>
  <si>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</si>
  <si>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</si>
  <si>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</si>
  <si>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</si>
  <si>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</si>
  <si>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</si>
  <si>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</si>
  <si>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</si>
  <si>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</si>
  <si>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</si>
  <si>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</si>
  <si>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</si>
  <si>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</si>
  <si>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</si>
  <si>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</si>
  <si>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</si>
  <si>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</si>
  <si>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</si>
  <si>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</si>
  <si>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</si>
  <si>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</si>
  <si>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</si>
  <si>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</si>
  <si>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</si>
  <si>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</si>
  <si>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</si>
  <si>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</si>
  <si>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</si>
  <si>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</si>
  <si>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</si>
  <si>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</si>
  <si>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</si>
  <si>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</si>
  <si>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</si>
  <si>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</si>
  <si>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</si>
  <si>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</si>
  <si>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</si>
  <si>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</si>
  <si>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</si>
  <si>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</si>
  <si>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</si>
  <si>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</si>
  <si>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</si>
  <si>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</si>
  <si>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</si>
  <si>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</si>
  <si>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</si>
  <si>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</si>
  <si>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</si>
  <si>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</si>
  <si>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</si>
  <si>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</si>
  <si>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</si>
  <si>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</si>
  <si>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</si>
  <si>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</si>
  <si>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</si>
  <si>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</si>
  <si>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</si>
  <si>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</si>
  <si>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</si>
  <si>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</si>
  <si>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</si>
  <si>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</si>
  <si>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</si>
  <si>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</si>
  <si>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</si>
  <si>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</si>
  <si>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</si>
  <si>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</si>
  <si>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</si>
  <si>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</si>
  <si>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</si>
  <si>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</si>
  <si>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</si>
  <si>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</si>
  <si>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</si>
  <si>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</si>
  <si>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</si>
  <si>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</si>
  <si>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</si>
  <si>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</si>
  <si>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</si>
  <si>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</si>
  <si>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</si>
  <si>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</si>
  <si>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</si>
  <si>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</si>
  <si>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</si>
  <si>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</si>
  <si>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</si>
  <si>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</si>
  <si>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</si>
  <si>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</si>
  <si>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</si>
  <si>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</si>
  <si>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</si>
  <si>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</si>
  <si>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</si>
  <si>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</si>
  <si>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</si>
  <si>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</si>
  <si>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</si>
  <si>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</si>
  <si>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</si>
  <si>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</si>
  <si>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</si>
  <si>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</si>
  <si>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</si>
  <si>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</si>
  <si>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</si>
  <si>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</si>
  <si>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</si>
  <si>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</si>
  <si>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</si>
  <si>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</si>
  <si>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</si>
  <si>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</si>
  <si>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</si>
  <si>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</si>
  <si>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</si>
  <si>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</si>
  <si>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</si>
  <si>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</si>
  <si>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</si>
  <si>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</si>
  <si>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</si>
  <si>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</si>
  <si>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</si>
  <si>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</si>
  <si>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</si>
  <si>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</si>
  <si>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</si>
  <si>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</si>
  <si>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</si>
  <si>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</si>
  <si>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</si>
  <si>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</si>
  <si>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</si>
  <si>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</si>
  <si>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</si>
  <si>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</si>
  <si>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</si>
  <si>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</si>
  <si>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</si>
  <si>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</si>
  <si>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</si>
  <si>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</si>
  <si>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</si>
  <si>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</si>
  <si>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</si>
  <si>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</si>
  <si>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</si>
  <si>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</si>
  <si>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</si>
  <si>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</si>
  <si>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</si>
  <si>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</si>
  <si>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</si>
  <si>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</si>
  <si>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</si>
  <si>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</si>
  <si>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</si>
  <si>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</si>
  <si>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</si>
  <si>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</si>
  <si>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</si>
  <si>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</si>
  <si>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</si>
  <si>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</si>
  <si>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</si>
  <si>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</si>
  <si>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</si>
  <si>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</si>
  <si>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</si>
  <si>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</si>
  <si>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</si>
  <si>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</si>
  <si>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</si>
  <si>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</si>
  <si>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</si>
  <si>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</si>
  <si>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</si>
  <si>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</si>
  <si>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</si>
  <si>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</si>
  <si>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</si>
  <si>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</si>
  <si>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</si>
  <si>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</si>
  <si>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</si>
  <si>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</si>
  <si>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</si>
  <si>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</si>
  <si>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</si>
  <si>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</si>
  <si>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</si>
  <si>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</si>
  <si>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</si>
  <si>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</si>
  <si>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</si>
  <si>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</si>
  <si>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</si>
  <si>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</si>
  <si>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</si>
  <si>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</si>
  <si>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</si>
  <si>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</si>
  <si>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</si>
  <si>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</si>
  <si>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</si>
  <si>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</si>
  <si>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</si>
  <si>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</si>
  <si>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</si>
  <si>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</si>
  <si>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</si>
  <si>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</si>
  <si>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</si>
  <si>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</si>
  <si>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</si>
  <si>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</si>
  <si>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</si>
  <si>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</si>
  <si>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</si>
  <si>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</si>
  <si>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</si>
  <si>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</si>
  <si>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</si>
  <si>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</si>
  <si>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</si>
  <si>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</si>
  <si>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</si>
  <si>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</si>
  <si>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</si>
  <si>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</si>
  <si>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</si>
  <si>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</si>
  <si>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</si>
  <si>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</si>
  <si>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</si>
  <si>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</si>
  <si>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</si>
  <si>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</si>
  <si>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</si>
  <si>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</si>
  <si>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</si>
  <si>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</si>
  <si>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</si>
  <si>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</si>
  <si>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</si>
  <si>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</si>
  <si>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</si>
  <si>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</si>
  <si>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</si>
  <si>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</si>
  <si>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</si>
  <si>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</si>
  <si>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</si>
  <si>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</si>
  <si>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</si>
  <si>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</si>
  <si>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</si>
  <si>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</si>
  <si>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</si>
  <si>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</si>
  <si>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</si>
  <si>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</si>
  <si>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</si>
  <si>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</si>
  <si>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</si>
  <si>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</si>
  <si>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</si>
  <si>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</si>
  <si>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</si>
  <si>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</si>
  <si>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</si>
  <si>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</si>
  <si>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</si>
  <si>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</si>
  <si>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</si>
  <si>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</si>
  <si>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</si>
  <si>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</si>
  <si>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</si>
  <si>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</si>
  <si>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</si>
  <si>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</si>
  <si>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</si>
  <si>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</si>
  <si>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</si>
  <si>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</si>
  <si>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</si>
  <si>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</si>
  <si>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</si>
  <si>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</si>
  <si>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</si>
  <si>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</si>
  <si>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</si>
  <si>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</si>
  <si>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</si>
  <si>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</si>
  <si>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</si>
  <si>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</si>
  <si>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</si>
  <si>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</si>
  <si>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</si>
  <si>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</si>
  <si>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</si>
  <si>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</si>
  <si>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</si>
  <si>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</si>
  <si>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</si>
  <si>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</si>
  <si>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</si>
  <si>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</si>
  <si>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</si>
  <si>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</si>
  <si>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</si>
  <si>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</si>
  <si>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</si>
  <si>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</si>
  <si>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</si>
  <si>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</si>
  <si>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</si>
  <si>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</si>
  <si>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</si>
  <si>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</si>
  <si>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</si>
  <si>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</si>
  <si>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</si>
  <si>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</si>
  <si>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</si>
  <si>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</si>
  <si>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</si>
  <si>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</si>
  <si>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</si>
  <si>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</si>
  <si>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</si>
  <si>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</si>
  <si>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</si>
  <si>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</si>
  <si>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</si>
  <si>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</si>
  <si>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</si>
  <si>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</si>
  <si>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</si>
  <si>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</si>
  <si>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</si>
  <si>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</si>
  <si>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</si>
  <si>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</si>
  <si>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</si>
  <si>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</si>
  <si>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</si>
  <si>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</si>
  <si>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</si>
  <si>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</si>
  <si>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</si>
  <si>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</si>
  <si>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</si>
  <si>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</si>
  <si>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</si>
  <si>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</si>
  <si>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</si>
  <si>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</si>
  <si>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</si>
  <si>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</si>
  <si>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</si>
  <si>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</si>
  <si>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</si>
  <si>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</si>
  <si>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</si>
  <si>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</si>
  <si>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</si>
  <si>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</si>
  <si>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</si>
  <si>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</si>
  <si>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</si>
  <si>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</si>
  <si>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</si>
  <si>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</si>
  <si>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</si>
  <si>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</si>
  <si>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</si>
  <si>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</si>
  <si>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</si>
  <si>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</si>
  <si>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</si>
  <si>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</si>
  <si>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</si>
  <si>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</si>
  <si>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</si>
  <si>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</si>
  <si>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</si>
  <si>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</si>
  <si>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</si>
  <si>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</si>
  <si>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</si>
  <si>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</si>
  <si>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</si>
  <si>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</si>
  <si>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</si>
  <si>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</si>
  <si>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</si>
  <si>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</si>
  <si>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</si>
  <si>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</si>
  <si>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</si>
  <si>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</si>
  <si>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</si>
  <si>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</si>
  <si>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</si>
  <si>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</si>
  <si>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</si>
  <si>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</si>
  <si>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</si>
  <si>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</si>
  <si>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</si>
  <si>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</si>
  <si>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</si>
  <si>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</si>
  <si>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</si>
  <si>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</si>
  <si>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</si>
  <si>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</si>
  <si>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</si>
  <si>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</si>
  <si>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</si>
  <si>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</si>
  <si>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</si>
  <si>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</si>
  <si>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</si>
  <si>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</si>
  <si>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</si>
  <si>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</si>
  <si>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</si>
  <si>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</si>
  <si>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</si>
  <si>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</si>
  <si>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</si>
  <si>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</si>
  <si>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</si>
  <si>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</si>
  <si>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</si>
  <si>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</si>
  <si>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</si>
  <si>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</si>
  <si>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</si>
  <si>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</si>
  <si>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</si>
  <si>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</si>
  <si>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</si>
  <si>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</si>
  <si>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</si>
  <si>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</si>
  <si>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</si>
  <si>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</si>
  <si>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</si>
  <si>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</si>
  <si>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</si>
  <si>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</si>
  <si>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</si>
  <si>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</si>
  <si>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</si>
  <si>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</si>
  <si>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</si>
  <si>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</si>
  <si>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</si>
  <si>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</si>
  <si>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</si>
  <si>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</si>
  <si>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</si>
  <si>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</si>
  <si>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</si>
  <si>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</si>
  <si>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</si>
  <si>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</si>
  <si>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</si>
  <si>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</si>
  <si>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</si>
  <si>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</si>
  <si>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</si>
  <si>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</si>
  <si>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</si>
  <si>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</si>
  <si>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</si>
  <si>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</si>
  <si>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</si>
  <si>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</si>
  <si>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</si>
  <si>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</si>
  <si>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</si>
  <si>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</si>
  <si>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</si>
  <si>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</si>
  <si>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</si>
  <si>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</si>
  <si>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</si>
  <si>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</si>
  <si>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</si>
  <si>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</si>
  <si>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</si>
  <si>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</si>
  <si>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</si>
  <si>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</si>
  <si>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</si>
  <si>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</si>
  <si>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</si>
  <si>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</si>
  <si>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</si>
  <si>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</si>
  <si>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</si>
  <si>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</si>
  <si>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</si>
  <si>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</si>
  <si>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</si>
  <si>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</si>
  <si>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</si>
  <si>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</si>
  <si>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</si>
  <si>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</si>
  <si>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</si>
  <si>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</si>
  <si>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</si>
  <si>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</si>
  <si>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</si>
  <si>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</si>
  <si>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</si>
  <si>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</si>
  <si>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</si>
  <si>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</si>
  <si>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</si>
  <si>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</si>
  <si>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</si>
  <si>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</si>
  <si>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</si>
  <si>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</si>
  <si>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</si>
  <si>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</si>
  <si>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</si>
  <si>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</si>
  <si>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</si>
  <si>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</si>
  <si>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</si>
  <si>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</si>
  <si>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</si>
  <si>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</si>
  <si>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</si>
  <si>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</si>
  <si>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</si>
  <si>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</si>
  <si>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</si>
  <si>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</si>
  <si>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</si>
  <si>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</si>
  <si>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</si>
  <si>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</si>
  <si>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</si>
  <si>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</si>
  <si>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</si>
  <si>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</si>
  <si>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</si>
  <si>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</si>
  <si>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</si>
  <si>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</si>
  <si>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</si>
  <si>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</si>
  <si>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</si>
  <si>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</si>
  <si>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</si>
  <si>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</si>
  <si>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</si>
  <si>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</si>
  <si>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</si>
  <si>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</si>
  <si>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</si>
  <si>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</si>
  <si>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</si>
  <si>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</si>
  <si>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</si>
  <si>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</si>
  <si>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</si>
  <si>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</si>
  <si>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</si>
  <si>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</si>
  <si>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</si>
  <si>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</si>
  <si>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</si>
  <si>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</si>
  <si>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</si>
  <si>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</si>
  <si>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</si>
  <si>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</si>
  <si>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</si>
  <si>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</si>
  <si>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</si>
  <si>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</si>
  <si>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</si>
  <si>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</si>
  <si>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</si>
  <si>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</si>
  <si>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</si>
  <si>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</si>
  <si>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</si>
  <si>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</si>
  <si>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</si>
  <si>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</si>
  <si>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</si>
  <si>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</si>
  <si>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</si>
  <si>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</si>
  <si>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</si>
  <si>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</si>
  <si>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</si>
  <si>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</si>
  <si>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</si>
  <si>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</si>
  <si>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</si>
  <si>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</si>
  <si>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</si>
  <si>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</si>
  <si>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</si>
  <si>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</si>
  <si>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</si>
  <si>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</si>
  <si>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</si>
  <si>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</si>
  <si>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</si>
  <si>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</si>
  <si>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</si>
  <si>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</si>
  <si>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</si>
  <si>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</si>
  <si>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</si>
  <si>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</si>
  <si>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</si>
  <si>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</si>
  <si>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</si>
  <si>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</si>
  <si>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</si>
  <si>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</si>
  <si>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</si>
  <si>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</si>
  <si>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</si>
  <si>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</si>
  <si>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</si>
  <si>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</si>
  <si>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</si>
  <si>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</si>
  <si>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</si>
  <si>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</si>
  <si>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</si>
  <si>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</si>
  <si>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</si>
  <si>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</si>
  <si>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</si>
  <si>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</si>
  <si>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</si>
  <si>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</si>
  <si>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</si>
  <si>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</si>
  <si>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</si>
  <si>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</si>
  <si>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</si>
  <si>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</si>
  <si>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</si>
  <si>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</si>
  <si>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</si>
  <si>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</si>
  <si>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</si>
  <si>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</si>
  <si>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</si>
  <si>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</si>
  <si>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</si>
  <si>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</si>
  <si>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</si>
  <si>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</si>
  <si>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</si>
  <si>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</si>
  <si>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</si>
  <si>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</si>
  <si>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</si>
  <si>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</si>
  <si>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</si>
  <si>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</si>
  <si>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</si>
  <si>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</si>
  <si>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</si>
  <si>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</si>
  <si>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</si>
  <si>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</si>
  <si>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</si>
  <si>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</si>
  <si>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</si>
  <si>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</si>
  <si>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</si>
  <si>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</si>
  <si>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</si>
  <si>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</si>
  <si>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</si>
  <si>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</si>
  <si>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</si>
  <si>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</si>
  <si>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</si>
  <si>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</si>
  <si>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</si>
  <si>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</si>
  <si>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</si>
  <si>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</si>
  <si>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</si>
  <si>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</si>
  <si>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</si>
  <si>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</si>
  <si>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</si>
  <si>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</si>
  <si>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</si>
  <si>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</si>
  <si>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</si>
  <si>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</si>
  <si>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</si>
  <si>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</si>
  <si>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</si>
  <si>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</si>
  <si>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</si>
  <si>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</si>
  <si>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</si>
  <si>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</si>
  <si>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</si>
  <si>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</si>
  <si>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</si>
  <si>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</si>
  <si>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</si>
  <si>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</si>
  <si>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</si>
  <si>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</si>
  <si>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</si>
  <si>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</si>
  <si>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</si>
  <si>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</si>
  <si>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</si>
  <si>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</si>
  <si>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</si>
  <si>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</si>
  <si>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</si>
  <si>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</si>
  <si>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</si>
  <si>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</si>
  <si>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</si>
  <si>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</si>
  <si>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</si>
  <si>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</si>
  <si>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</si>
  <si>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</si>
  <si>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</si>
  <si>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</si>
  <si>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</si>
  <si>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</si>
  <si>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</si>
  <si>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</si>
  <si>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</si>
  <si>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</si>
  <si>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</si>
  <si>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</si>
  <si>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</si>
  <si>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</si>
  <si>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</si>
  <si>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</si>
  <si>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</si>
  <si>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</si>
  <si>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</si>
  <si>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</si>
  <si>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</si>
  <si>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</si>
  <si>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</si>
  <si>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</si>
  <si>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</si>
  <si>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</si>
  <si>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</si>
  <si>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</si>
  <si>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</si>
  <si>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</si>
  <si>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</si>
  <si>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</si>
  <si>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</si>
  <si>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</si>
  <si>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</si>
  <si>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</si>
  <si>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</si>
  <si>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</si>
  <si>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</si>
  <si>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</si>
  <si>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</si>
  <si>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</si>
  <si>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</si>
  <si>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</si>
  <si>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</si>
  <si>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</si>
  <si>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</si>
  <si>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</si>
  <si>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</si>
  <si>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</si>
  <si>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</si>
  <si>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</si>
  <si>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</si>
  <si>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</si>
  <si>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</si>
  <si>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</si>
  <si>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</si>
  <si>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</si>
  <si>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</si>
  <si>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</si>
  <si>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</si>
  <si>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</si>
  <si>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</si>
  <si>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</si>
  <si>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</si>
  <si>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</si>
  <si>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</si>
  <si>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</si>
  <si>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</si>
  <si>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</si>
  <si>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</si>
  <si>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</si>
  <si>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</si>
  <si>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</si>
  <si>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</si>
  <si>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</si>
  <si>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</si>
  <si>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</si>
  <si>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</si>
  <si>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</si>
  <si>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</si>
  <si>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</si>
  <si>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</si>
  <si>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</si>
  <si>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</si>
  <si>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</si>
  <si>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</si>
  <si>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</si>
  <si>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</si>
  <si>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</si>
  <si>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</si>
  <si>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</si>
  <si>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</si>
  <si>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</si>
  <si>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</si>
  <si>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</si>
  <si>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</si>
  <si>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</si>
  <si>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</si>
  <si>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</si>
  <si>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</si>
  <si>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</si>
  <si>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</si>
  <si>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</si>
  <si>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</si>
  <si>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</si>
  <si>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</si>
  <si>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</si>
  <si>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</si>
  <si>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</si>
  <si>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</si>
  <si>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</si>
  <si>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</si>
  <si>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</si>
  <si>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</si>
  <si>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</si>
  <si>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</si>
  <si>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</si>
  <si>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</si>
  <si>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</si>
  <si>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</si>
  <si>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</si>
  <si>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</si>
  <si>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</si>
  <si>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</si>
  <si>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</si>
  <si>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</si>
  <si>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</si>
  <si>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</si>
  <si>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</si>
  <si>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</si>
  <si>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</si>
  <si>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</si>
  <si>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</si>
  <si>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</si>
  <si>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</si>
  <si>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</si>
  <si>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</si>
  <si>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</si>
  <si>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</si>
  <si>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</si>
  <si>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</si>
  <si>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</si>
  <si>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</si>
  <si>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</si>
  <si>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</si>
  <si>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</si>
  <si>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</si>
  <si>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</si>
  <si>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</si>
  <si>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</si>
  <si>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</si>
  <si>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</si>
  <si>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</si>
  <si>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</si>
  <si>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</si>
  <si>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</si>
  <si>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</si>
  <si>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</si>
  <si>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</si>
  <si>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</si>
  <si>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</si>
  <si>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</si>
  <si>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</si>
  <si>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</si>
  <si>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</si>
  <si>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</si>
  <si>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</si>
  <si>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</si>
  <si>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</si>
  <si>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</si>
  <si>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</si>
  <si>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</si>
  <si>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</si>
  <si>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</si>
  <si>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</si>
  <si>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</si>
  <si>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</si>
  <si>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</si>
  <si>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</si>
  <si>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</si>
  <si>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</si>
  <si>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</si>
  <si>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</si>
  <si>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</si>
  <si>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</si>
  <si>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</si>
  <si>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</si>
  <si>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</si>
  <si>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</si>
  <si>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</si>
  <si>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</si>
  <si>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</si>
  <si>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</si>
  <si>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</si>
  <si>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</si>
  <si>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</si>
  <si>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</si>
  <si>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</si>
  <si>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</si>
  <si>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</si>
  <si>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</si>
  <si>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</si>
  <si>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</si>
  <si>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</si>
  <si>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</si>
  <si>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</si>
  <si>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</si>
  <si>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</si>
  <si>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</si>
  <si>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</si>
  <si>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</si>
  <si>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</si>
  <si>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</si>
  <si>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</si>
  <si>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</si>
  <si>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</si>
  <si>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</si>
  <si>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</si>
  <si>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</si>
  <si>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</si>
  <si>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</si>
  <si>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</si>
  <si>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</si>
  <si>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</si>
  <si>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</si>
  <si>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</si>
  <si>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</si>
  <si>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</si>
  <si>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</si>
  <si>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</si>
  <si>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</si>
  <si>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</si>
  <si>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</si>
  <si>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</si>
  <si>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</si>
  <si>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</si>
  <si>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</si>
  <si>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</si>
  <si>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</si>
  <si>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</si>
  <si>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</si>
  <si>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</si>
  <si>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</si>
  <si>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</si>
  <si>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</si>
  <si>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</si>
  <si>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</si>
  <si>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</si>
  <si>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</si>
  <si>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</si>
  <si>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</si>
  <si>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</si>
  <si>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</si>
  <si>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</si>
  <si>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</si>
  <si>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</si>
  <si>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</si>
  <si>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</si>
  <si>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</si>
  <si>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</si>
  <si>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</si>
  <si>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</si>
  <si>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</si>
  <si>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</si>
  <si>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</si>
  <si>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</si>
  <si>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</si>
  <si>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</si>
  <si>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</si>
  <si>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</si>
  <si>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</si>
  <si>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</si>
  <si>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</si>
  <si>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</si>
  <si>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</si>
  <si>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</si>
  <si>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</si>
  <si>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</si>
  <si>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</si>
  <si>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</si>
  <si>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</si>
  <si>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</si>
  <si>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</si>
  <si>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</si>
  <si>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</si>
  <si>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</si>
  <si>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</si>
  <si>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</si>
  <si>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</si>
  <si>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</si>
  <si>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</si>
  <si>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</si>
  <si>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</si>
  <si>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</si>
  <si>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</si>
  <si>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</si>
  <si>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</si>
  <si>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</si>
  <si>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</si>
  <si>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</si>
  <si>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</si>
  <si>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</si>
  <si>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</si>
  <si>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</si>
  <si>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</si>
  <si>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</si>
  <si>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</si>
  <si>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</si>
  <si>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</si>
  <si>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</si>
  <si>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</si>
  <si>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</si>
  <si>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</si>
  <si>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</si>
  <si>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</si>
  <si>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</si>
  <si>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</si>
  <si>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</si>
  <si>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</si>
  <si>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</si>
  <si>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</si>
  <si>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</si>
  <si>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</si>
  <si>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</si>
  <si>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</si>
  <si>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</si>
  <si>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</si>
  <si>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</si>
  <si>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</si>
  <si>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</si>
  <si>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</si>
  <si>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</si>
  <si>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</si>
  <si>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</si>
  <si>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</si>
  <si>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</si>
  <si>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</si>
  <si>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</si>
  <si>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</si>
  <si>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</si>
  <si>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</si>
  <si>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</si>
  <si>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</si>
  <si>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</si>
  <si>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</si>
  <si>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</si>
  <si>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</si>
  <si>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</si>
  <si>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</si>
  <si>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</si>
  <si>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</si>
  <si>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</si>
  <si>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</si>
  <si>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</si>
  <si>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</si>
  <si>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</si>
  <si>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</si>
  <si>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</si>
  <si>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</si>
  <si>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</si>
  <si>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</si>
  <si>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</si>
  <si>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</si>
  <si>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</si>
  <si>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</si>
  <si>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</si>
  <si>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</si>
  <si>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</si>
  <si>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</si>
  <si>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</si>
  <si>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</si>
  <si>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</si>
  <si>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</si>
  <si>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</si>
  <si>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</si>
  <si>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</si>
  <si>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</si>
  <si>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</si>
  <si>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</si>
  <si>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</si>
  <si>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</si>
  <si>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</si>
  <si>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</si>
  <si>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</si>
  <si>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</si>
  <si>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</si>
  <si>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</si>
  <si>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</si>
  <si>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</si>
  <si>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</si>
  <si>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</si>
  <si>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</si>
  <si>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</si>
  <si>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</si>
  <si>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</si>
  <si>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</si>
  <si>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</si>
  <si>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</si>
  <si>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</si>
  <si>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</si>
  <si>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</si>
  <si>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</si>
  <si>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</si>
  <si>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</si>
  <si>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</si>
  <si>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</si>
  <si>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</si>
  <si>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</si>
  <si>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</si>
  <si>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</si>
  <si>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</si>
  <si>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</si>
  <si>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</si>
  <si>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</si>
  <si>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</si>
  <si>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</si>
  <si>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</si>
  <si>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</si>
  <si>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</si>
  <si>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</si>
  <si>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</si>
  <si>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</si>
  <si>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</si>
  <si>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</si>
  <si>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</si>
  <si>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</si>
  <si>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</si>
  <si>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</si>
  <si>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</si>
  <si>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</si>
  <si>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</si>
  <si>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</si>
  <si>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</si>
  <si>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</si>
  <si>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</si>
  <si>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</si>
  <si>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</si>
  <si>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</si>
  <si>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</si>
  <si>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</si>
  <si>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</si>
  <si>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</si>
  <si>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</si>
  <si>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</si>
  <si>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</si>
  <si>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</si>
  <si>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</si>
  <si>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</si>
  <si>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</si>
  <si>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</si>
  <si>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</si>
  <si>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</si>
  <si>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</si>
  <si>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</si>
  <si>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</si>
  <si>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</si>
  <si>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</si>
  <si>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</si>
  <si>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</si>
  <si>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</si>
  <si>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</si>
  <si>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</si>
  <si>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</si>
  <si>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</si>
  <si>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</si>
  <si>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</si>
  <si>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</si>
  <si>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</si>
  <si>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</si>
  <si>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</si>
  <si>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</si>
  <si>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</si>
  <si>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</si>
  <si>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</si>
  <si>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</si>
  <si>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</si>
  <si>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</si>
  <si>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</si>
  <si>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</si>
  <si>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</si>
  <si>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</si>
  <si>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</si>
  <si>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</si>
  <si>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</si>
  <si>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</si>
  <si>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</si>
  <si>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</si>
  <si>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</si>
  <si>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</si>
  <si>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</si>
  <si>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</si>
  <si>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</si>
  <si>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</si>
  <si>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</si>
  <si>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</si>
  <si>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</si>
  <si>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</si>
  <si>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</si>
  <si>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</si>
  <si>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</si>
  <si>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</si>
  <si>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</si>
  <si>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</si>
  <si>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</si>
  <si>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</si>
  <si>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</si>
  <si>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</si>
  <si>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</si>
  <si>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</si>
  <si>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</si>
  <si>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</si>
  <si>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</si>
  <si>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</si>
  <si>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</si>
  <si>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</si>
  <si>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</si>
  <si>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</si>
  <si>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</si>
  <si>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</si>
  <si>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</si>
  <si>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</si>
  <si>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</si>
  <si>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</si>
  <si>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</si>
  <si>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</si>
  <si>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</si>
  <si>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</si>
  <si>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</si>
  <si>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</si>
  <si>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</si>
  <si>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</si>
  <si>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</si>
  <si>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</si>
  <si>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</si>
  <si>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</si>
  <si>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</si>
  <si>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</si>
  <si>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</si>
  <si>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</si>
  <si>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</si>
  <si>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</si>
  <si>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</si>
  <si>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</si>
  <si>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</si>
  <si>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</si>
  <si>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</si>
  <si>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</si>
  <si>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</si>
  <si>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</si>
  <si>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</si>
  <si>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</si>
  <si>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</si>
  <si>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</si>
  <si>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</si>
  <si>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</si>
  <si>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</si>
  <si>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</si>
  <si>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</si>
  <si>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</si>
  <si>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</si>
  <si>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</si>
  <si>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</si>
  <si>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</si>
  <si>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</si>
  <si>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</si>
  <si>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</si>
  <si>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</si>
  <si>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</si>
  <si>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</si>
  <si>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</si>
  <si>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</si>
  <si>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</si>
  <si>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</si>
  <si>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</si>
  <si>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</si>
  <si>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</si>
  <si>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</si>
  <si>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</si>
  <si>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</si>
  <si>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</si>
  <si>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</si>
  <si>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</si>
  <si>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</si>
  <si>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</si>
  <si>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</si>
  <si>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</si>
  <si>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</si>
  <si>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</si>
  <si>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</si>
  <si>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</si>
  <si>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</si>
  <si>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</si>
  <si>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</si>
  <si>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</si>
  <si>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</si>
  <si>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</si>
  <si>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</si>
  <si>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</si>
  <si>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</si>
  <si>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</si>
  <si>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</si>
  <si>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</si>
  <si>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</si>
  <si>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</si>
  <si>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</si>
  <si>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</si>
  <si>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</si>
  <si>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</si>
  <si>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</si>
  <si>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</si>
  <si>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</si>
  <si>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</si>
  <si>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</si>
  <si>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</si>
  <si>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</si>
  <si>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</si>
  <si>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</si>
  <si>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</si>
  <si>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</si>
  <si>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</si>
  <si>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</si>
  <si>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</si>
  <si>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</si>
  <si>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</si>
  <si>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</si>
  <si>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</si>
  <si>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</si>
  <si>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</si>
  <si>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</si>
  <si>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</si>
  <si>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</si>
  <si>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</si>
  <si>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</si>
  <si>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</si>
  <si>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</si>
  <si>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</si>
  <si>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</si>
  <si>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</si>
  <si>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</si>
  <si>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</si>
  <si>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</si>
  <si>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</si>
  <si>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</si>
  <si>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</si>
  <si>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</si>
  <si>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</si>
  <si>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</si>
  <si>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</si>
  <si>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</si>
  <si>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</si>
  <si>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</si>
  <si>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</si>
  <si>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</si>
  <si>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</si>
  <si>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</si>
  <si>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</si>
  <si>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</si>
  <si>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</si>
  <si>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</si>
  <si>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</si>
  <si>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</si>
  <si>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</si>
  <si>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</si>
  <si>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</si>
  <si>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</si>
  <si>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</si>
  <si>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</si>
  <si>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</si>
  <si>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</si>
  <si>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</si>
  <si>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</si>
  <si>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</si>
  <si>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</si>
  <si>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</si>
  <si>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</si>
  <si>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</si>
  <si>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</si>
  <si>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</si>
  <si>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</si>
  <si>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</si>
  <si>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</si>
  <si>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</si>
  <si>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</si>
  <si>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</si>
  <si>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</si>
  <si>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</si>
  <si>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</si>
  <si>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</si>
  <si>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</si>
  <si>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</si>
  <si>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</si>
  <si>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</si>
  <si>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</si>
  <si>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</si>
  <si>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</si>
  <si>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</si>
  <si>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</si>
  <si>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</si>
  <si>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</si>
  <si>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</si>
  <si>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</si>
  <si>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</si>
  <si>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</si>
  <si>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</si>
  <si>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</si>
  <si>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</si>
  <si>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</si>
  <si>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</si>
  <si>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</si>
  <si>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</si>
  <si>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</si>
  <si>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</si>
  <si>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</si>
  <si>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</si>
  <si>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</si>
  <si>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</si>
  <si>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</si>
  <si>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</si>
  <si>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</si>
  <si>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</si>
  <si>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</si>
  <si>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</si>
  <si>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</si>
  <si>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</si>
  <si>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</si>
  <si>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</si>
  <si>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</si>
  <si>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</si>
  <si>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</si>
  <si>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</si>
  <si>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</si>
  <si>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</si>
  <si>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</si>
  <si>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</si>
  <si>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</si>
  <si>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</si>
  <si>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</si>
  <si>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</si>
  <si>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</si>
  <si>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</si>
  <si>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</si>
  <si>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</si>
  <si>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</si>
  <si>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</si>
  <si>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</si>
  <si>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</si>
  <si>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</si>
  <si>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</si>
  <si>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</si>
  <si>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</si>
  <si>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</si>
  <si>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</si>
  <si>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</si>
  <si>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</si>
  <si>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</si>
  <si>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</si>
  <si>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</si>
  <si>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</si>
  <si>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</si>
  <si>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</si>
  <si>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</si>
  <si>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</si>
  <si>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</si>
  <si>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</si>
  <si>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</si>
  <si>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</si>
  <si>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</si>
  <si>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</si>
  <si>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</si>
  <si>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</si>
  <si>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</si>
  <si>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</si>
  <si>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</si>
  <si>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</si>
  <si>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</si>
  <si>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</si>
  <si>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</si>
  <si>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</si>
  <si>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</si>
  <si>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</si>
  <si>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</si>
  <si>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</si>
  <si>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</si>
  <si>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</si>
  <si>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</si>
  <si>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</si>
  <si>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</si>
  <si>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</si>
  <si>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</si>
  <si>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</si>
  <si>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</si>
  <si>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</si>
  <si>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</si>
  <si>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</si>
  <si>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</si>
  <si>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</si>
  <si>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</si>
  <si>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</si>
  <si>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</si>
  <si>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</si>
  <si>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</si>
  <si>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</si>
  <si>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</si>
  <si>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</si>
  <si>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</si>
  <si>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</si>
  <si>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</si>
  <si>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</si>
  <si>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</si>
  <si>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</si>
  <si>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</si>
  <si>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</si>
  <si>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</si>
  <si>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</si>
  <si>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</si>
  <si>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</si>
  <si>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</si>
  <si>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</si>
  <si>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</si>
  <si>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</si>
  <si>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</si>
  <si>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</si>
  <si>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</si>
  <si>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</si>
  <si>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</si>
  <si>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</si>
  <si>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</si>
  <si>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</si>
  <si>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</si>
  <si>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</si>
  <si>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</si>
  <si>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</si>
  <si>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</si>
  <si>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</si>
  <si>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</si>
  <si>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</si>
  <si>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</si>
  <si>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</si>
  <si>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</si>
  <si>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</si>
  <si>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</si>
  <si>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</si>
  <si>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</si>
  <si>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</si>
  <si>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</si>
  <si>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</si>
  <si>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</si>
  <si>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</si>
  <si>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</si>
  <si>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</si>
  <si>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</si>
  <si>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</si>
  <si>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</si>
  <si>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</si>
  <si>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</si>
  <si>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</si>
  <si>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</si>
  <si>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</si>
  <si>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</si>
  <si>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</si>
  <si>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</si>
  <si>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</si>
  <si>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</si>
  <si>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</si>
  <si>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</si>
  <si>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</si>
  <si>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</si>
  <si>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</si>
  <si>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</si>
  <si>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</si>
  <si>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</si>
  <si>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</si>
  <si>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</si>
  <si>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</si>
  <si>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</si>
  <si>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</si>
  <si>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</si>
  <si>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</si>
  <si>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</si>
  <si>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</si>
  <si>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</si>
  <si>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</si>
  <si>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</si>
  <si>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</si>
  <si>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</si>
  <si>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</si>
  <si>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</si>
  <si>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</si>
  <si>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</si>
  <si>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</si>
  <si>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</si>
  <si>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</si>
  <si>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</si>
  <si>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</si>
  <si>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</si>
  <si>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</si>
  <si>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</si>
  <si>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</si>
  <si>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</si>
  <si>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</si>
  <si>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</si>
  <si>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</si>
  <si>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</si>
  <si>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</si>
  <si>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</si>
  <si>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</si>
  <si>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</si>
  <si>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</si>
  <si>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</si>
  <si>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</si>
  <si>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</si>
  <si>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</si>
  <si>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</si>
  <si>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</si>
  <si>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</si>
  <si>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</si>
  <si>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</si>
  <si>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</si>
  <si>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</si>
  <si>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</si>
  <si>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</si>
  <si>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</si>
  <si>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</si>
  <si>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</si>
  <si>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</si>
  <si>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</si>
  <si>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</si>
  <si>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</si>
  <si>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</si>
  <si>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</si>
  <si>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</si>
  <si>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</si>
  <si>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</si>
  <si>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</si>
  <si>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</si>
  <si>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</si>
  <si>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</si>
  <si>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</si>
  <si>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</si>
  <si>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</si>
  <si>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</si>
  <si>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</si>
  <si>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</si>
  <si>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</si>
  <si>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</si>
  <si>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</si>
  <si>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</si>
  <si>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</si>
  <si>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</si>
  <si>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</si>
  <si>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</si>
  <si>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</si>
  <si>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</si>
  <si>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</si>
  <si>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</si>
  <si>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</si>
  <si>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</si>
  <si>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</si>
  <si>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</si>
  <si>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</si>
  <si>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</si>
  <si>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</si>
  <si>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</si>
  <si>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</si>
  <si>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</si>
  <si>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</si>
  <si>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</si>
  <si>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</si>
  <si>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</si>
  <si>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</si>
  <si>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</si>
  <si>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</si>
  <si>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</si>
  <si>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</si>
  <si>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</si>
  <si>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</si>
  <si>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</si>
  <si>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</si>
  <si>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</si>
  <si>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</si>
  <si>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</si>
  <si>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</si>
  <si>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</si>
  <si>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</si>
  <si>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</si>
  <si>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</si>
  <si>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</si>
  <si>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</si>
  <si>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</si>
  <si>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</si>
  <si>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</si>
  <si>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</si>
  <si>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</si>
  <si>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</si>
  <si>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</si>
  <si>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</si>
  <si>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</si>
  <si>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</si>
  <si>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</si>
  <si>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</si>
  <si>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</si>
  <si>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</si>
  <si>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</si>
  <si>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</si>
  <si>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</si>
  <si>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</si>
  <si>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</si>
  <si>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</si>
  <si>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</si>
  <si>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</si>
  <si>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</si>
  <si>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</si>
  <si>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</si>
  <si>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</si>
  <si>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</si>
  <si>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</si>
  <si>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</si>
  <si>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</si>
  <si>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</si>
  <si>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</si>
  <si>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</si>
  <si>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</si>
  <si>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</si>
  <si>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</si>
  <si>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</si>
  <si>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</si>
  <si>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</si>
  <si>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</si>
  <si>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</si>
  <si>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</si>
  <si>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</si>
  <si>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</si>
  <si>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</si>
  <si>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</si>
  <si>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</si>
  <si>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</si>
  <si>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</si>
  <si>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</si>
  <si>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</si>
  <si>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</si>
  <si>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</si>
  <si>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</si>
  <si>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</si>
  <si>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</si>
  <si>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</si>
  <si>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</si>
  <si>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</si>
  <si>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</si>
  <si>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</si>
  <si>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</si>
  <si>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</si>
  <si>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</si>
  <si>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</si>
  <si>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</si>
  <si>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</si>
  <si>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</si>
  <si>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</si>
  <si>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</si>
  <si>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</si>
  <si>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</si>
  <si>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</si>
  <si>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</si>
  <si>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</si>
  <si>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</si>
  <si>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</si>
  <si>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</si>
  <si>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</si>
  <si>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</si>
  <si>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</si>
  <si>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</si>
  <si>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</si>
  <si>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</si>
  <si>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</si>
  <si>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</si>
  <si>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</si>
  <si>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</si>
  <si>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</si>
  <si>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</si>
  <si>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</si>
  <si>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</si>
  <si>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</si>
  <si>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</si>
  <si>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</si>
  <si>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</si>
  <si>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</si>
  <si>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</si>
  <si>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</si>
  <si>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</si>
  <si>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</si>
  <si>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</si>
  <si>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</si>
  <si>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</si>
  <si>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</si>
  <si>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</si>
  <si>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</si>
  <si>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</si>
  <si>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</si>
  <si>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</si>
  <si>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</si>
  <si>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</si>
  <si>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</si>
  <si>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</si>
  <si>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</si>
  <si>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</si>
  <si>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</si>
  <si>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</si>
  <si>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</si>
  <si>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</si>
  <si>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</si>
  <si>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</si>
  <si>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</si>
  <si>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</si>
  <si>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</si>
  <si>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</si>
  <si>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</si>
  <si>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</si>
  <si>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</si>
  <si>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</si>
  <si>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</si>
  <si>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</si>
  <si>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</si>
  <si>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</si>
  <si>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</si>
  <si>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</si>
  <si>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</si>
  <si>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</si>
  <si>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</si>
  <si>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</si>
  <si>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</si>
  <si>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</si>
  <si>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</si>
  <si>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</si>
  <si>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</si>
  <si>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</si>
  <si>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</si>
  <si>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</si>
  <si>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</si>
  <si>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</si>
  <si>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</si>
  <si>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</si>
  <si>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</si>
  <si>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</si>
  <si>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</si>
  <si>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</si>
  <si>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</si>
  <si>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</si>
  <si>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</si>
  <si>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</si>
  <si>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</si>
  <si>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</si>
  <si>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</si>
  <si>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</si>
  <si>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</si>
  <si>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</si>
  <si>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</si>
  <si>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</si>
  <si>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</si>
  <si>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</si>
  <si>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</si>
  <si>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</si>
  <si>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</si>
  <si>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</si>
  <si>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</si>
  <si>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</si>
  <si>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</si>
  <si>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</si>
  <si>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</si>
  <si>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</si>
  <si>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</si>
  <si>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</si>
  <si>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</si>
  <si>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</si>
  <si>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</si>
  <si>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</si>
  <si>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</si>
  <si>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</si>
  <si>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</si>
  <si>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</si>
  <si>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</si>
  <si>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</si>
  <si>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</si>
  <si>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</si>
  <si>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</si>
  <si>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</si>
  <si>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</si>
  <si>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</si>
  <si>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</si>
  <si>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</si>
  <si>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</si>
  <si>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</si>
  <si>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</si>
  <si>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</si>
  <si>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</si>
  <si>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</si>
  <si>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</si>
  <si>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</si>
  <si>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</si>
  <si>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</si>
  <si>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</si>
  <si>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</si>
  <si>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</si>
  <si>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</si>
  <si>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</si>
  <si>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</si>
  <si>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</si>
  <si>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</si>
  <si>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</si>
  <si>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</si>
  <si>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</si>
  <si>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</si>
  <si>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</si>
  <si>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</si>
  <si>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</si>
  <si>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</si>
  <si>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</si>
  <si>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</si>
  <si>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</si>
  <si>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</si>
  <si>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</si>
  <si>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</si>
  <si>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</si>
  <si>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</si>
  <si>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</si>
  <si>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</si>
  <si>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</si>
  <si>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</si>
  <si>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</si>
  <si>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</si>
  <si>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</si>
  <si>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</si>
  <si>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</si>
  <si>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</si>
  <si>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</si>
  <si>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</si>
  <si>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</si>
  <si>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</si>
  <si>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</si>
  <si>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</si>
  <si>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</si>
  <si>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</si>
  <si>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</si>
  <si>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</si>
  <si>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</si>
  <si>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</si>
  <si>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</si>
  <si>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</si>
  <si>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</si>
  <si>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</si>
  <si>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</si>
  <si>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</si>
  <si>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</si>
  <si>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</si>
  <si>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</si>
  <si>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</si>
  <si>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</si>
  <si>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</si>
  <si>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</si>
  <si>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</si>
  <si>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</si>
  <si>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</si>
  <si>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</si>
  <si>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</si>
  <si>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</si>
  <si>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</si>
  <si>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</si>
  <si>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</si>
  <si>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</si>
  <si>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</si>
  <si>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</si>
  <si>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</si>
  <si>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</si>
  <si>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</si>
  <si>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</si>
  <si>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</si>
  <si>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</si>
  <si>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</si>
  <si>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</si>
  <si>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</si>
  <si>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</si>
  <si>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</si>
  <si>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</si>
  <si>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</si>
  <si>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</si>
  <si>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</si>
  <si>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</si>
  <si>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</si>
  <si>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</si>
  <si>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</si>
  <si>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</si>
  <si>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</si>
  <si>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</si>
  <si>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</si>
  <si>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</si>
  <si>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</si>
  <si>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</si>
  <si>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</si>
  <si>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</si>
  <si>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</si>
  <si>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</si>
  <si>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</si>
  <si>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</si>
  <si>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</si>
  <si>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</si>
  <si>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</si>
  <si>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</si>
  <si>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</si>
  <si>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</si>
  <si>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</si>
  <si>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</si>
  <si>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</si>
  <si>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</si>
  <si>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</si>
  <si>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</si>
  <si>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</si>
  <si>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</si>
  <si>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</si>
  <si>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</si>
  <si>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</si>
  <si>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</si>
  <si>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</si>
  <si>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</si>
  <si>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</si>
  <si>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</si>
  <si>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</si>
  <si>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</si>
  <si>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</si>
  <si>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</si>
  <si>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</si>
  <si>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</si>
  <si>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</si>
  <si>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</si>
  <si>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</si>
  <si>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</si>
  <si>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</si>
  <si>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</si>
  <si>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</si>
  <si>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</si>
  <si>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</si>
  <si>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</si>
  <si>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</si>
  <si>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</si>
  <si>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</si>
  <si>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</si>
  <si>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</si>
  <si>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</si>
  <si>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</si>
  <si>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</si>
  <si>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</si>
  <si>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</si>
  <si>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</si>
  <si>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</si>
  <si>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</si>
  <si>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</si>
  <si>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</si>
  <si>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</si>
  <si>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</si>
  <si>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</si>
  <si>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</si>
  <si>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</si>
  <si>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</si>
  <si>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</si>
  <si>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</si>
  <si>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</si>
  <si>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</si>
  <si>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</si>
  <si>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</si>
  <si>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</si>
  <si>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</si>
  <si>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</si>
  <si>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</si>
  <si>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</si>
  <si>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</si>
  <si>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</si>
  <si>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</si>
  <si>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</si>
  <si>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</si>
  <si>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</si>
  <si>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</si>
  <si>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</si>
  <si>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</si>
  <si>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</si>
  <si>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</si>
  <si>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</si>
  <si>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</si>
  <si>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</si>
  <si>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</si>
  <si>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</si>
  <si>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</si>
  <si>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</si>
  <si>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</si>
  <si>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</si>
  <si>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</si>
  <si>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</si>
  <si>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</si>
  <si>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</si>
  <si>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</si>
  <si>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</si>
  <si>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</si>
  <si>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</si>
  <si>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</si>
  <si>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</si>
  <si>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</si>
  <si>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</si>
  <si>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</si>
  <si>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</si>
  <si>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</si>
  <si>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</si>
  <si>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</si>
  <si>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</si>
  <si>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</si>
  <si>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</si>
  <si>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</si>
  <si>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</si>
  <si>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</si>
  <si>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</si>
  <si>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</si>
  <si>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</si>
  <si>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</si>
  <si>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</si>
  <si>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</si>
  <si>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</si>
  <si>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</si>
  <si>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</si>
  <si>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</si>
  <si>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</si>
  <si>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</si>
  <si>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</si>
  <si>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</si>
  <si>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</si>
  <si>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</si>
  <si>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</si>
  <si>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</si>
  <si>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</si>
  <si>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</si>
  <si>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</si>
  <si>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</si>
  <si>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</si>
  <si>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</si>
  <si>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</si>
  <si>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</si>
  <si>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</si>
  <si>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</si>
  <si>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</si>
  <si>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</si>
  <si>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</si>
  <si>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</si>
  <si>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</si>
  <si>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</si>
  <si>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</si>
  <si>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</si>
  <si>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</si>
  <si>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</si>
  <si>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</si>
  <si>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</si>
  <si>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</si>
  <si>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</si>
  <si>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</si>
  <si>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</si>
  <si>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</si>
  <si>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</si>
  <si>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</si>
  <si>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</si>
  <si>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</si>
  <si>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</si>
  <si>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</si>
  <si>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</si>
  <si>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</si>
  <si>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</si>
  <si>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</si>
  <si>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</si>
  <si>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</si>
  <si>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</si>
  <si>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</si>
  <si>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</si>
  <si>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</si>
  <si>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</si>
  <si>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</si>
  <si>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</si>
  <si>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</si>
  <si>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</si>
  <si>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</si>
  <si>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</si>
  <si>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</si>
  <si>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</si>
  <si>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</si>
  <si>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</si>
  <si>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</si>
  <si>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</si>
  <si>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</si>
  <si>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</si>
  <si>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</si>
  <si>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</si>
  <si>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</si>
  <si>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</si>
  <si>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</si>
  <si>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</si>
  <si>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</si>
  <si>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</si>
  <si>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</si>
  <si>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</si>
  <si>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</si>
  <si>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</si>
  <si>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</si>
  <si>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</si>
  <si>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</si>
  <si>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</si>
  <si>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</si>
  <si>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</si>
  <si>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</si>
  <si>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</si>
  <si>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</si>
  <si>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</si>
  <si>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</si>
  <si>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</si>
  <si>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</si>
  <si>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</si>
  <si>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</si>
  <si>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</si>
  <si>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</si>
  <si>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</si>
  <si>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</si>
  <si>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</si>
  <si>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</si>
  <si>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</si>
  <si>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</si>
  <si>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</si>
  <si>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</si>
  <si>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</si>
  <si>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</si>
  <si>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</si>
  <si>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</si>
  <si>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</si>
  <si>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</si>
  <si>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</si>
  <si>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</si>
  <si>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</si>
  <si>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</si>
  <si>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</si>
  <si>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</si>
  <si>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</si>
  <si>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</si>
  <si>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</si>
  <si>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</si>
  <si>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</si>
  <si>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</si>
  <si>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</si>
  <si>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</si>
  <si>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</si>
  <si>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</si>
  <si>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</si>
  <si>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</si>
  <si>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</si>
  <si>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</si>
  <si>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</si>
  <si>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</si>
  <si>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</si>
  <si>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</si>
  <si>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</si>
  <si>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</si>
  <si>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</si>
  <si>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</si>
  <si>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</si>
  <si>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</si>
  <si>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</si>
  <si>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</si>
  <si>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</si>
  <si>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</si>
  <si>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</si>
  <si>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</si>
  <si>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</si>
  <si>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</si>
  <si>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</si>
  <si>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</si>
  <si>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</si>
  <si>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</si>
  <si>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</si>
  <si>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</si>
  <si>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</si>
  <si>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</si>
  <si>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</si>
  <si>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</si>
  <si>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</si>
  <si>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</si>
  <si>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</si>
  <si>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</si>
  <si>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</si>
  <si>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</si>
  <si>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</si>
  <si>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</si>
  <si>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</si>
  <si>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</si>
  <si>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</si>
  <si>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</si>
  <si>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</si>
  <si>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</si>
  <si>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</si>
  <si>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</si>
  <si>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</si>
  <si>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</si>
  <si>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</si>
  <si>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</si>
  <si>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</si>
  <si>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</si>
  <si>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</si>
  <si>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</si>
  <si>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</si>
  <si>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</si>
  <si>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</si>
  <si>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</si>
  <si>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</si>
  <si>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</si>
  <si>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</si>
  <si>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</si>
  <si>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</si>
  <si>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</si>
  <si>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</si>
  <si>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</si>
  <si>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</si>
  <si>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</si>
  <si>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</si>
  <si>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</si>
  <si>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</si>
  <si>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</si>
  <si>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</si>
  <si>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</si>
  <si>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</si>
  <si>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</si>
  <si>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</si>
  <si>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</si>
  <si>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</si>
  <si>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</si>
  <si>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</si>
  <si>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</si>
  <si>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</si>
  <si>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</si>
  <si>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</si>
  <si>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</si>
  <si>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</si>
  <si>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</si>
  <si>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</si>
  <si>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</si>
  <si>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</si>
  <si>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</si>
  <si>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</si>
  <si>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</si>
  <si>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</si>
  <si>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</si>
  <si>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</si>
  <si>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</si>
  <si>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</si>
  <si>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</si>
  <si>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</si>
  <si>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</si>
  <si>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</si>
  <si>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</si>
  <si>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</si>
  <si>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</si>
  <si>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</si>
  <si>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</si>
  <si>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</si>
  <si>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</si>
  <si>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</si>
  <si>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</si>
  <si>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</si>
  <si>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</si>
  <si>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</si>
  <si>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</si>
  <si>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</si>
  <si>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</si>
  <si>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</si>
  <si>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</si>
  <si>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</si>
  <si>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</si>
  <si>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</si>
  <si>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</si>
  <si>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</si>
  <si>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</si>
  <si>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</si>
  <si>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</si>
  <si>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</si>
  <si>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</si>
  <si>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</si>
  <si>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</si>
  <si>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</si>
  <si>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</si>
  <si>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</si>
  <si>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</si>
  <si>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</si>
  <si>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</si>
  <si>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</si>
  <si>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</si>
  <si>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</si>
  <si>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</si>
  <si>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</si>
  <si>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</si>
  <si>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</si>
  <si>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</si>
  <si>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</si>
  <si>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</si>
  <si>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</si>
  <si>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</si>
  <si>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</si>
  <si>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</si>
  <si>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</si>
  <si>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</si>
  <si>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</si>
  <si>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</si>
  <si>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</si>
  <si>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</si>
  <si>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</si>
  <si>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</si>
  <si>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</si>
  <si>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</si>
  <si>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</si>
  <si>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</si>
  <si>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</si>
  <si>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</si>
  <si>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</si>
  <si>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</si>
  <si>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</si>
  <si>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</si>
  <si>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</si>
  <si>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</si>
  <si>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</si>
  <si>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</si>
  <si>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</si>
  <si>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</si>
  <si>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</si>
  <si>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</si>
  <si>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</si>
  <si>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</si>
  <si>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</si>
  <si>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</si>
  <si>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</si>
  <si>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</si>
  <si>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</si>
  <si>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</si>
  <si>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</si>
  <si>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</si>
  <si>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</si>
  <si>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</si>
  <si>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</si>
  <si>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</si>
  <si>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</si>
  <si>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</si>
  <si>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</si>
  <si>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</si>
  <si>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</si>
  <si>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</si>
  <si>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</si>
  <si>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</si>
  <si>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</si>
  <si>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</si>
  <si>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</si>
  <si>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</si>
  <si>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</si>
  <si>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</si>
  <si>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</si>
  <si>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</si>
  <si>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</si>
  <si>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</si>
  <si>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</si>
  <si>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</si>
  <si>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</si>
  <si>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</si>
  <si>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</si>
  <si>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</si>
  <si>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</si>
  <si>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</si>
  <si>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</si>
  <si>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</si>
  <si>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</si>
  <si>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</si>
  <si>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</si>
  <si>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</si>
  <si>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</si>
  <si>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</si>
  <si>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</si>
  <si>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</si>
  <si>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</si>
  <si>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</si>
  <si>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</si>
  <si>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</si>
  <si>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</si>
  <si>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</si>
  <si>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</si>
  <si>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</si>
  <si>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</si>
  <si>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</si>
  <si>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</si>
  <si>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</si>
  <si>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</si>
  <si>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</si>
  <si>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</si>
  <si>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</si>
  <si>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</si>
  <si>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</si>
  <si>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</si>
  <si>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</si>
  <si>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</si>
  <si>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</si>
  <si>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</si>
  <si>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</si>
  <si>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</si>
  <si>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</si>
  <si>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</si>
  <si>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</si>
  <si>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</si>
  <si>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</si>
  <si>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</si>
  <si>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</si>
  <si>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</si>
  <si>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</si>
  <si>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</si>
  <si>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</si>
  <si>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</si>
  <si>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</si>
  <si>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</si>
  <si>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</si>
  <si>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</si>
  <si>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</si>
  <si>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</si>
  <si>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</si>
  <si>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</si>
  <si>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</si>
  <si>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</si>
  <si>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</si>
  <si>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</si>
  <si>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</si>
  <si>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</si>
  <si>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</si>
  <si>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</si>
  <si>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</si>
  <si>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</si>
  <si>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</si>
  <si>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</si>
  <si>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</si>
  <si>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</si>
  <si>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</si>
  <si>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</si>
  <si>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</si>
  <si>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</si>
  <si>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</si>
  <si>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</si>
  <si>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</si>
  <si>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</si>
  <si>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</si>
  <si>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</si>
  <si>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</si>
  <si>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</si>
  <si>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</si>
  <si>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</si>
  <si>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</si>
  <si>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</si>
  <si>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</si>
  <si>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</si>
  <si>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</si>
  <si>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</si>
  <si>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</si>
  <si>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</si>
  <si>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</si>
  <si>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</si>
  <si>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</si>
  <si>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</si>
  <si>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</si>
  <si>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</si>
  <si>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</si>
  <si>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</si>
  <si>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</si>
  <si>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</si>
  <si>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</si>
  <si>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</si>
  <si>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</si>
  <si>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</si>
  <si>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</si>
  <si>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</si>
  <si>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</si>
  <si>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</si>
  <si>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</si>
  <si>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</si>
  <si>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</si>
  <si>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</si>
  <si>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</si>
  <si>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</si>
  <si>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</si>
  <si>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</si>
  <si>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</si>
  <si>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</si>
  <si>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</si>
  <si>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</si>
  <si>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</si>
  <si>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</si>
  <si>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</si>
  <si>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</si>
  <si>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</si>
  <si>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</si>
  <si>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</si>
  <si>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</si>
  <si>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</si>
  <si>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</si>
  <si>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</si>
  <si>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</si>
  <si>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</si>
  <si>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</si>
  <si>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</si>
  <si>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</si>
  <si>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</si>
  <si>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</si>
  <si>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</si>
  <si>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</si>
  <si>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</si>
  <si>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</si>
  <si>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</si>
  <si>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</si>
  <si>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</si>
  <si>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</si>
  <si>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</si>
  <si>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</si>
  <si>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</si>
  <si>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</si>
  <si>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</si>
  <si>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</si>
  <si>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</si>
  <si>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</si>
  <si>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</si>
  <si>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</si>
  <si>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</si>
  <si>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</si>
  <si>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</si>
  <si>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</si>
  <si>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</si>
  <si>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</si>
  <si>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</si>
  <si>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</si>
  <si>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</si>
  <si>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</si>
  <si>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</si>
  <si>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</si>
  <si>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</si>
  <si>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</si>
  <si>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</si>
  <si>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</si>
  <si>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</si>
  <si>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</si>
  <si>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</si>
  <si>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</si>
  <si>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</si>
  <si>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</si>
  <si>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</si>
  <si>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</si>
  <si>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</si>
  <si>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</si>
  <si>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</si>
  <si>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</si>
  <si>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</si>
  <si>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</si>
  <si>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</si>
  <si>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</si>
  <si>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</si>
  <si>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</si>
  <si>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</si>
  <si>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</si>
  <si>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</si>
  <si>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</si>
  <si>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</si>
  <si>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</si>
  <si>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</si>
  <si>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</si>
  <si>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</si>
  <si>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</si>
  <si>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</si>
  <si>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</si>
  <si>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</si>
  <si>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</si>
  <si>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</si>
  <si>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</si>
  <si>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</si>
  <si>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</si>
  <si>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</si>
  <si>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</si>
  <si>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</si>
  <si>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</si>
  <si>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</si>
  <si>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</si>
  <si>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</si>
  <si>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</si>
  <si>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</si>
  <si>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</si>
  <si>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</si>
  <si>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</si>
  <si>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</si>
  <si>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</si>
  <si>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</si>
  <si>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</si>
  <si>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</si>
  <si>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</si>
  <si>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</si>
  <si>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</si>
  <si>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</si>
  <si>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</si>
  <si>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</si>
  <si>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</si>
  <si>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</si>
  <si>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</si>
  <si>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</si>
  <si>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</si>
  <si>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</si>
  <si>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</si>
  <si>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</si>
  <si>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</si>
  <si>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</si>
  <si>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</si>
  <si>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</si>
  <si>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</si>
  <si>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</si>
  <si>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</si>
  <si>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</si>
  <si>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</si>
  <si>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</si>
  <si>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</si>
  <si>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</si>
  <si>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</si>
  <si>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</si>
  <si>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</si>
  <si>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</si>
  <si>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</si>
  <si>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</si>
  <si>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</si>
  <si>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</si>
  <si>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</si>
  <si>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</si>
  <si>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</si>
  <si>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</si>
  <si>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</si>
  <si>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</si>
  <si>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</si>
  <si>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</si>
  <si>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</si>
  <si>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</si>
  <si>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</si>
  <si>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</si>
  <si>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</si>
  <si>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</si>
  <si>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</si>
  <si>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</si>
  <si>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</si>
  <si>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</si>
  <si>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</si>
  <si>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</si>
  <si>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</si>
  <si>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</si>
  <si>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</si>
  <si>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</si>
  <si>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</si>
  <si>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</si>
  <si>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</si>
  <si>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</si>
  <si>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</si>
  <si>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</si>
  <si>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</si>
  <si>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</si>
  <si>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</si>
  <si>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</si>
  <si>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</si>
  <si>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</si>
  <si>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</si>
  <si>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</si>
  <si>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</si>
  <si>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</si>
  <si>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</si>
  <si>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</si>
  <si>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</si>
  <si>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</si>
  <si>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</si>
  <si>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</si>
  <si>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</si>
  <si>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</si>
  <si>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</si>
  <si>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</si>
  <si>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</si>
  <si>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</si>
  <si>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</si>
  <si>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</si>
  <si>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</si>
  <si>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</si>
  <si>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</si>
  <si>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</si>
  <si>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</si>
  <si>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</si>
  <si>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</si>
  <si>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</si>
  <si>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</si>
  <si>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</si>
  <si>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</si>
  <si>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</si>
  <si>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</si>
  <si>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</si>
  <si>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</si>
  <si>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</si>
  <si>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</si>
  <si>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</si>
  <si>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</si>
  <si>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</si>
  <si>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</si>
  <si>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</si>
  <si>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</si>
  <si>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</si>
  <si>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</si>
  <si>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</si>
  <si>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</si>
  <si>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</si>
  <si>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</si>
  <si>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</si>
  <si>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</si>
  <si>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</si>
  <si>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</si>
  <si>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</si>
  <si>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</si>
  <si>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</si>
  <si>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</si>
  <si>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</si>
  <si>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</si>
  <si>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</si>
  <si>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</si>
  <si>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</si>
  <si>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</si>
  <si>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</si>
  <si>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</si>
  <si>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</si>
  <si>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</si>
  <si>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</si>
  <si>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</si>
  <si>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</si>
  <si>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</si>
  <si>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</si>
  <si>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</si>
  <si>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</si>
  <si>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</si>
  <si>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</si>
  <si>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</si>
  <si>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</si>
  <si>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</si>
  <si>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</si>
  <si>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</si>
  <si>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</si>
  <si>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</si>
  <si>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</si>
  <si>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</si>
  <si>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</si>
  <si>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</si>
  <si>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</si>
  <si>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</si>
  <si>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</si>
  <si>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</si>
  <si>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</si>
  <si>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</si>
  <si>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</si>
  <si>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</si>
  <si>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</si>
  <si>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</si>
  <si>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</si>
  <si>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</si>
  <si>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</si>
  <si>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</si>
  <si>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</si>
  <si>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</si>
  <si>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</si>
  <si>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</si>
  <si>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</si>
  <si>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</si>
  <si>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</si>
  <si>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</si>
  <si>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</si>
  <si>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</si>
  <si>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</si>
  <si>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</si>
  <si>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</si>
  <si>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</si>
  <si>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</si>
  <si>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</si>
  <si>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</si>
  <si>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</si>
  <si>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</si>
  <si>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</si>
  <si>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</si>
  <si>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</si>
  <si>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</si>
  <si>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</si>
  <si>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</si>
  <si>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</si>
  <si>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</si>
  <si>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</si>
  <si>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</si>
  <si>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</si>
  <si>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</si>
  <si>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</si>
  <si>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</si>
  <si>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</si>
  <si>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</si>
  <si>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</si>
  <si>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</si>
  <si>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</si>
  <si>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</si>
  <si>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</si>
  <si>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</si>
  <si>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</si>
  <si>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</si>
  <si>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</si>
  <si>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</si>
  <si>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</si>
  <si>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</si>
  <si>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</si>
  <si>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</si>
  <si>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</si>
  <si>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</si>
  <si>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</si>
  <si>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</si>
  <si>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</si>
  <si>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</si>
  <si>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</si>
  <si>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</si>
  <si>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</si>
  <si>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</si>
  <si>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</si>
  <si>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</si>
  <si>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</si>
  <si>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</si>
  <si>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</si>
  <si>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</si>
  <si>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</si>
  <si>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</si>
  <si>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</si>
  <si>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</si>
  <si>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</si>
  <si>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</si>
  <si>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</si>
  <si>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</si>
  <si>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</si>
  <si>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</si>
  <si>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</si>
  <si>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</si>
  <si>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</si>
  <si>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</si>
  <si>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</si>
  <si>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</si>
  <si>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</si>
  <si>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</si>
  <si>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</si>
  <si>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</si>
  <si>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</si>
  <si>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</si>
  <si>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</si>
  <si>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</si>
  <si>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</si>
  <si>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</si>
  <si>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</si>
  <si>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</si>
  <si>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</si>
  <si>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</si>
  <si>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</si>
  <si>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</si>
  <si>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</si>
  <si>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</si>
  <si>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</si>
  <si>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</si>
  <si>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</si>
  <si>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</si>
  <si>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</si>
  <si>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</si>
  <si>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</si>
  <si>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</si>
  <si>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</si>
  <si>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</si>
  <si>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</si>
  <si>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</si>
  <si>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</si>
  <si>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</si>
  <si>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</si>
  <si>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</si>
  <si>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</si>
  <si>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</si>
  <si>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</si>
  <si>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</si>
  <si>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</si>
  <si>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</si>
  <si>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</si>
  <si>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</si>
  <si>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</si>
  <si>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</si>
  <si>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</si>
  <si>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</si>
  <si>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</si>
  <si>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</si>
  <si>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</si>
  <si>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</si>
  <si>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</si>
  <si>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</si>
  <si>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</si>
  <si>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</si>
  <si>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</si>
  <si>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</si>
  <si>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</si>
  <si>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</si>
  <si>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</si>
  <si>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</si>
  <si>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</si>
  <si>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</si>
  <si>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</si>
  <si>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</si>
  <si>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</si>
  <si>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</si>
  <si>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</si>
  <si>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</si>
  <si>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</si>
  <si>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</si>
  <si>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</si>
  <si>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</si>
  <si>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</si>
  <si>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</si>
  <si>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</si>
  <si>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</si>
  <si>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</si>
  <si>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</si>
  <si>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</si>
  <si>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</si>
  <si>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</si>
  <si>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</si>
  <si>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</si>
  <si>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</si>
  <si>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</si>
  <si>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</si>
  <si>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</si>
  <si>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</si>
  <si>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</si>
  <si>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</si>
  <si>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</si>
  <si>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</si>
  <si>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</si>
  <si>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</si>
  <si>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</si>
  <si>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</si>
  <si>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</si>
  <si>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</si>
  <si>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</si>
  <si>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</si>
  <si>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</si>
  <si>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</si>
  <si>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</si>
  <si>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</si>
  <si>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</si>
  <si>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</si>
  <si>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</si>
  <si>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</si>
  <si>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</si>
  <si>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</si>
  <si>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</si>
  <si>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</si>
  <si>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</si>
  <si>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</si>
  <si>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</si>
  <si>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</si>
  <si>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</si>
  <si>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</si>
  <si>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</si>
  <si>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</si>
  <si>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</si>
  <si>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</si>
  <si>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</si>
  <si>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</si>
  <si>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</si>
  <si>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</si>
  <si>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</si>
  <si>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</si>
  <si>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</si>
  <si>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</si>
  <si>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</si>
  <si>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</si>
  <si>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</si>
  <si>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</si>
  <si>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</si>
  <si>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</si>
  <si>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</si>
  <si>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</si>
  <si>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</si>
  <si>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</si>
  <si>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</si>
  <si>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</si>
  <si>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</si>
  <si>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</si>
  <si>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</si>
  <si>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</si>
  <si>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</si>
  <si>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</si>
  <si>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</si>
  <si>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</si>
  <si>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</si>
  <si>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</si>
  <si>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</si>
  <si>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</si>
  <si>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</si>
  <si>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</si>
  <si>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</si>
  <si>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</si>
  <si>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</si>
  <si>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</si>
  <si>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</si>
  <si>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</si>
  <si>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</si>
  <si>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</si>
  <si>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</si>
  <si>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</si>
  <si>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</si>
  <si>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</si>
  <si>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</si>
  <si>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</si>
  <si>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</si>
  <si>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</si>
  <si>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</si>
  <si>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</si>
  <si>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</si>
  <si>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</si>
  <si>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</si>
  <si>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</si>
  <si>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</si>
  <si>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</si>
  <si>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</si>
  <si>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</si>
  <si>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</si>
  <si>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</si>
  <si>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</si>
  <si>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</si>
  <si>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</si>
  <si>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</si>
  <si>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</si>
  <si>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</si>
  <si>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</si>
  <si>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</si>
  <si>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</si>
  <si>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</si>
  <si>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</si>
  <si>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</si>
  <si>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</si>
  <si>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</si>
  <si>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</si>
  <si>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</si>
  <si>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</si>
  <si>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</si>
  <si>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</si>
  <si>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</si>
  <si>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</si>
  <si>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</si>
  <si>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</si>
  <si>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</si>
  <si>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</si>
  <si>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</si>
  <si>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</si>
  <si>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</si>
  <si>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</si>
  <si>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</si>
  <si>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</si>
  <si>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</si>
  <si>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</si>
  <si>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</si>
  <si>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</si>
  <si>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</si>
  <si>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</si>
  <si>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</si>
  <si>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</si>
  <si>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</si>
  <si>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</si>
  <si>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</si>
  <si>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</si>
  <si>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</si>
  <si>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</si>
  <si>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</si>
  <si>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</si>
  <si>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</si>
  <si>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</si>
  <si>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</si>
  <si>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</si>
  <si>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</si>
  <si>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</si>
  <si>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</si>
  <si>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</si>
  <si>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</si>
  <si>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</si>
  <si>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</si>
  <si>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</si>
  <si>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</si>
  <si>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</si>
  <si>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</si>
  <si>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</si>
  <si>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</si>
  <si>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</si>
  <si>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</si>
  <si>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</si>
  <si>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</si>
  <si>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</si>
  <si>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</si>
  <si>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</si>
  <si>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</si>
  <si>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</si>
  <si>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</si>
  <si>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</si>
  <si>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</si>
  <si>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</si>
  <si>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</si>
  <si>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</si>
  <si>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</si>
  <si>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</si>
  <si>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</si>
  <si>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</si>
  <si>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</si>
  <si>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</si>
  <si>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</si>
  <si>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</si>
  <si>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</si>
  <si>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</si>
  <si>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</si>
  <si>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</si>
  <si>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</si>
  <si>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</si>
  <si>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</si>
  <si>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</si>
  <si>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</si>
  <si>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</si>
  <si>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</si>
  <si>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</si>
  <si>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</si>
  <si>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</si>
  <si>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</si>
  <si>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</si>
  <si>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</si>
  <si>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</si>
  <si>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</si>
  <si>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</si>
  <si>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</si>
  <si>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</si>
  <si>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</si>
  <si>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</si>
  <si>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</si>
  <si>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</si>
  <si>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</si>
  <si>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</si>
  <si>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</si>
  <si>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</si>
  <si>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</si>
  <si>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</si>
  <si>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</si>
  <si>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</si>
  <si>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</si>
  <si>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</si>
  <si>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</si>
  <si>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</si>
  <si>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</si>
  <si>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</si>
  <si>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</si>
  <si>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</si>
  <si>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</si>
  <si>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</si>
  <si>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</si>
  <si>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</si>
  <si>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</si>
  <si>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</si>
  <si>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</si>
  <si>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</si>
  <si>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</si>
  <si>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</si>
  <si>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</si>
  <si>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</si>
  <si>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</si>
  <si>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</si>
  <si>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</si>
  <si>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</si>
  <si>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</si>
  <si>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</si>
  <si>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</si>
  <si>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</si>
  <si>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</si>
  <si>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</si>
  <si>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</si>
  <si>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</si>
  <si>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</si>
  <si>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</si>
  <si>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</si>
  <si>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</si>
  <si>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</si>
  <si>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</si>
  <si>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</si>
  <si>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</si>
  <si>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</si>
  <si>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</si>
  <si>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</si>
  <si>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</si>
  <si>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</si>
  <si>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</si>
  <si>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</si>
  <si>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</si>
  <si>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</si>
  <si>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</si>
  <si>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</si>
  <si>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</si>
  <si>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</si>
  <si>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</si>
  <si>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</si>
  <si>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</si>
  <si>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</si>
  <si>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</si>
  <si>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</si>
  <si>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</si>
  <si>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</si>
  <si>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</si>
  <si>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</si>
  <si>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</si>
  <si>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</si>
  <si>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</si>
  <si>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</si>
  <si>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</si>
  <si>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</si>
  <si>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</si>
  <si>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</si>
  <si>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</si>
  <si>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</si>
  <si>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</si>
  <si>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</si>
  <si>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</si>
  <si>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</si>
  <si>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</si>
  <si>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</si>
  <si>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</si>
  <si>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</si>
  <si>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</si>
  <si>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</si>
  <si>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</si>
  <si>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</si>
  <si>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</si>
  <si>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</si>
  <si>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</si>
  <si>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</si>
  <si>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</si>
  <si>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</si>
  <si>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</si>
  <si>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</si>
  <si>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</si>
  <si>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</si>
  <si>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</si>
  <si>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</si>
  <si>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</si>
  <si>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</si>
  <si>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</si>
  <si>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</si>
  <si>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</si>
  <si>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</si>
  <si>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</si>
  <si>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</si>
  <si>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</si>
  <si>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</si>
  <si>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</si>
  <si>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</si>
  <si>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</si>
  <si>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</si>
  <si>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</si>
  <si>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</si>
  <si>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</si>
  <si>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</si>
  <si>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</si>
  <si>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</si>
  <si>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</si>
  <si>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</si>
  <si>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</si>
  <si>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</si>
  <si>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</si>
  <si>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</si>
  <si>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</si>
  <si>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</si>
  <si>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</si>
  <si>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</si>
  <si>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</si>
  <si>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</si>
  <si>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</si>
  <si>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</si>
  <si>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</si>
  <si>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</si>
  <si>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</si>
  <si>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</si>
  <si>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</si>
  <si>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</si>
  <si>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</si>
  <si>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</si>
  <si>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</si>
  <si>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</si>
  <si>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</si>
  <si>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</si>
  <si>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</si>
  <si>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</si>
  <si>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</si>
  <si>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</si>
  <si>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</si>
  <si>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</si>
  <si>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</si>
  <si>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</si>
  <si>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</si>
  <si>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</si>
  <si>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</si>
  <si>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</si>
  <si>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</si>
  <si>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</si>
  <si>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</si>
  <si>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</si>
  <si>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</si>
  <si>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</si>
  <si>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</si>
  <si>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</si>
  <si>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</si>
  <si>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</si>
  <si>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</si>
  <si>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</si>
  <si>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</si>
  <si>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</si>
  <si>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</si>
  <si>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</si>
  <si>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</si>
  <si>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</si>
  <si>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</si>
  <si>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</si>
  <si>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</si>
  <si>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</si>
  <si>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</si>
  <si>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</si>
  <si>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</si>
  <si>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</si>
  <si>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</si>
  <si>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</si>
  <si>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</si>
  <si>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</si>
  <si>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</si>
  <si>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</si>
  <si>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</si>
  <si>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</si>
  <si>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</si>
  <si>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</si>
  <si>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</si>
  <si>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</si>
  <si>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</si>
  <si>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</si>
  <si>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</si>
  <si>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</si>
  <si>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</si>
  <si>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</si>
  <si>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</si>
  <si>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</si>
  <si>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</si>
  <si>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</si>
  <si>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</si>
  <si>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</si>
  <si>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</si>
  <si>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</si>
  <si>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</si>
  <si>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</si>
  <si>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</si>
  <si>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</si>
  <si>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</si>
  <si>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</si>
  <si>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</si>
  <si>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</si>
  <si>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</si>
  <si>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</si>
  <si>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</si>
  <si>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</si>
  <si>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</si>
  <si>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</si>
  <si>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</si>
  <si>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</si>
  <si>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</si>
  <si>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</si>
  <si>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</si>
  <si>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</si>
  <si>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HVAC work at gym area north walk</t>
  </si>
  <si>
    <t>Ventilation and exhaust work at gym area north walk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</si>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</sst>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835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2" fillId="18" borderId="1" xfId="0" applyFont="1" applyFill="1" applyBorder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69" fontId="12" fillId="0" borderId="1" xfId="0" applyNumberFormat="1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1917" workbookViewId="0">
      <selection activeCell="A1925" sqref="A1925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62"/>
      <c r="B1" s="762"/>
      <c r="C1" s="762"/>
      <c r="D1" s="762"/>
      <c r="E1" s="763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64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65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65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65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66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67" t="s">
        <v>3196</v>
      </c>
      <c r="F1120" s="767"/>
      <c r="G1120" s="767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68" t="s">
        <v>4117</v>
      </c>
      <c r="B1490" s="770"/>
      <c r="C1490" s="772" t="s">
        <v>4118</v>
      </c>
      <c r="D1490" s="774"/>
      <c r="E1490" s="774"/>
    </row>
    <row r="1491" spans="1:5" ht="26.45" customHeight="1" x14ac:dyDescent="0.25">
      <c r="A1491" s="769"/>
      <c r="B1491" s="771"/>
      <c r="C1491" s="773"/>
      <c r="D1491" s="775"/>
      <c r="E1491" s="775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76" t="s">
        <v>4925</v>
      </c>
      <c r="D1803" s="776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77" t="s">
        <v>5164</v>
      </c>
      <c r="I1893" s="777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78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78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79" t="s">
        <v>5481</v>
      </c>
      <c r="E2010" s="780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81" t="s">
        <v>5573</v>
      </c>
      <c r="G2048" s="781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61" t="s">
        <v>5904</v>
      </c>
      <c r="D2183" s="761"/>
      <c r="E2183" s="761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58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59"/>
      <c r="B2296" s="269" t="s">
        <v>6177</v>
      </c>
      <c r="C2296" s="270" t="s">
        <v>6178</v>
      </c>
      <c r="D2296" s="283"/>
    </row>
    <row r="2297" spans="1:5" ht="23.25" customHeight="1" x14ac:dyDescent="0.35">
      <c r="A2297" s="759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60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53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53"/>
      <c r="B2303" s="63" t="s">
        <v>6193</v>
      </c>
      <c r="C2303" s="241"/>
      <c r="D2303" s="289"/>
      <c r="E2303" s="200"/>
    </row>
    <row r="2304" spans="1:5" ht="20.25" customHeight="1" x14ac:dyDescent="0.3">
      <c r="A2304" s="753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54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54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55" t="s">
        <v>6516</v>
      </c>
      <c r="E2443" s="755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56" t="s">
        <v>6524</v>
      </c>
      <c r="C2446" s="756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3" ht="23.25" x14ac:dyDescent="0.35">
      <c r="A2673" s="43" t="s">
        <v>7347</v>
      </c>
      <c r="B2673" s="44" t="s">
        <v>7348</v>
      </c>
    </row>
    <row r="2674" spans="1:3" ht="23.25" x14ac:dyDescent="0.35">
      <c r="A2674" s="43" t="s">
        <v>7349</v>
      </c>
    </row>
    <row r="2675" spans="1:3" ht="31.5" x14ac:dyDescent="0.35">
      <c r="A2675" s="43" t="s">
        <v>7359</v>
      </c>
      <c r="B2675" s="44" t="s">
        <v>7360</v>
      </c>
      <c r="C2675" s="77" t="s">
        <v>7361</v>
      </c>
    </row>
    <row r="2676" spans="1:3" ht="23.25" x14ac:dyDescent="0.35">
      <c r="A2676" s="43" t="s">
        <v>7391</v>
      </c>
      <c r="B2676" s="44" t="s">
        <v>7392</v>
      </c>
    </row>
    <row r="2677" spans="1:3" ht="23.25" x14ac:dyDescent="0.35">
      <c r="A2677" s="43" t="s">
        <v>7393</v>
      </c>
      <c r="B2677" s="44" t="s">
        <v>7394</v>
      </c>
    </row>
    <row r="2678" spans="1:3" ht="23.25" x14ac:dyDescent="0.35">
      <c r="A2678" s="43" t="s">
        <v>7444</v>
      </c>
      <c r="B2678" s="44" t="s">
        <v>7443</v>
      </c>
    </row>
    <row r="2679" spans="1:3" ht="23.25" x14ac:dyDescent="0.35">
      <c r="A2679" s="43" t="s">
        <v>7444</v>
      </c>
      <c r="B2679" s="44" t="s">
        <v>7801</v>
      </c>
    </row>
    <row r="2680" spans="1:3" ht="23.25" x14ac:dyDescent="0.35">
      <c r="A2680" s="43" t="s">
        <v>7449</v>
      </c>
      <c r="B2680" s="44" t="s">
        <v>7450</v>
      </c>
    </row>
    <row r="2681" spans="1:3" ht="23.25" x14ac:dyDescent="0.35">
      <c r="A2681" s="43" t="s">
        <v>7481</v>
      </c>
      <c r="B2681" s="44" t="s">
        <v>7480</v>
      </c>
    </row>
    <row r="2682" spans="1:3" ht="23.25" x14ac:dyDescent="0.35">
      <c r="A2682" s="43" t="s">
        <v>7484</v>
      </c>
      <c r="B2682" s="44" t="s">
        <v>7483</v>
      </c>
    </row>
    <row r="2683" spans="1:3" ht="23.25" x14ac:dyDescent="0.35">
      <c r="A2683" s="43" t="s">
        <v>7499</v>
      </c>
      <c r="B2683" s="44" t="s">
        <v>7500</v>
      </c>
    </row>
    <row r="2684" spans="1:3" ht="23.25" x14ac:dyDescent="0.35">
      <c r="A2684" s="43" t="s">
        <v>7513</v>
      </c>
      <c r="B2684" s="44" t="s">
        <v>7511</v>
      </c>
      <c r="C2684" s="593" t="s">
        <v>7512</v>
      </c>
    </row>
    <row r="2685" spans="1:3" ht="23.25" x14ac:dyDescent="0.35">
      <c r="A2685" s="43" t="s">
        <v>7574</v>
      </c>
      <c r="B2685" s="44" t="s">
        <v>7575</v>
      </c>
    </row>
    <row r="2686" spans="1:3" ht="23.25" x14ac:dyDescent="0.35">
      <c r="A2686" s="43" t="s">
        <v>7669</v>
      </c>
      <c r="B2686" s="44" t="s">
        <v>7670</v>
      </c>
    </row>
    <row r="2687" spans="1:3" ht="23.25" x14ac:dyDescent="0.35">
      <c r="A2687" s="43" t="s">
        <v>7717</v>
      </c>
      <c r="B2687" s="757" t="s">
        <v>8123</v>
      </c>
      <c r="C2687" s="757"/>
    </row>
    <row r="2688" spans="1:3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7957</v>
      </c>
      <c r="B2690" s="44" t="s">
        <v>7958</v>
      </c>
    </row>
    <row r="2691" spans="1:3" ht="31.5" x14ac:dyDescent="0.5">
      <c r="A2691" s="43" t="s">
        <v>7959</v>
      </c>
      <c r="B2691" s="44" t="s">
        <v>7960</v>
      </c>
      <c r="C2691" s="701" t="s">
        <v>7961</v>
      </c>
    </row>
    <row r="2692" spans="1:3" ht="23.25" x14ac:dyDescent="0.35">
      <c r="A2692" s="43" t="s">
        <v>8093</v>
      </c>
      <c r="B2692" s="44" t="s">
        <v>8092</v>
      </c>
    </row>
    <row r="2693" spans="1:3" ht="23.25" x14ac:dyDescent="0.35">
      <c r="A2693" s="43" t="s">
        <v>8145</v>
      </c>
      <c r="B2693" s="44" t="s">
        <v>5512</v>
      </c>
    </row>
    <row r="2694" spans="1:3" ht="23.25" x14ac:dyDescent="0.35">
      <c r="A2694" s="43" t="s">
        <v>8218</v>
      </c>
      <c r="B2694" s="44" t="s">
        <v>8219</v>
      </c>
    </row>
    <row r="2695" spans="1:3" ht="23.25" x14ac:dyDescent="0.35">
      <c r="A2695" s="43" t="s">
        <v>8223</v>
      </c>
      <c r="B2695" s="44" t="s">
        <v>8222</v>
      </c>
    </row>
    <row r="2696" spans="1:3" ht="23.25" x14ac:dyDescent="0.35">
      <c r="A2696" s="43" t="s">
        <v>8236</v>
      </c>
      <c r="B2696" s="44" t="s">
        <v>8237</v>
      </c>
      <c r="C2696" s="45" t="s">
        <v>8238</v>
      </c>
    </row>
    <row r="2697" spans="1:3" ht="23.25" x14ac:dyDescent="0.35">
      <c r="A2697" s="43" t="s">
        <v>8244</v>
      </c>
      <c r="B2697" s="44" t="s">
        <v>8243</v>
      </c>
    </row>
    <row r="2698" spans="1:3" ht="23.25" x14ac:dyDescent="0.35"/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302:A2304"/>
    <mergeCell ref="A2339:A2340"/>
    <mergeCell ref="D2443:E2443"/>
    <mergeCell ref="B2446:C2446"/>
    <mergeCell ref="B2687:C2687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2" t="s">
        <v>7380</v>
      </c>
      <c r="B1" s="783"/>
      <c r="C1" s="541"/>
      <c r="D1" s="782" t="s">
        <v>7379</v>
      </c>
      <c r="E1" s="783"/>
      <c r="F1" s="541"/>
      <c r="G1" s="782" t="s">
        <v>7370</v>
      </c>
      <c r="H1" s="783"/>
      <c r="I1" s="541"/>
      <c r="J1" s="782" t="s">
        <v>7364</v>
      </c>
      <c r="K1" s="783"/>
      <c r="L1" s="541"/>
      <c r="M1" s="782" t="s">
        <v>7351</v>
      </c>
      <c r="N1" s="783"/>
      <c r="O1" s="541"/>
      <c r="P1" s="782" t="s">
        <v>7350</v>
      </c>
      <c r="Q1" s="783"/>
      <c r="R1" s="541"/>
      <c r="S1" s="782" t="s">
        <v>7340</v>
      </c>
      <c r="T1" s="783"/>
      <c r="U1" s="541"/>
      <c r="V1" s="782" t="s">
        <v>7316</v>
      </c>
      <c r="W1" s="783"/>
      <c r="X1" s="541"/>
      <c r="Y1" s="782" t="s">
        <v>7301</v>
      </c>
      <c r="Z1" s="783"/>
      <c r="AA1" s="541"/>
      <c r="AB1" s="782" t="s">
        <v>7298</v>
      </c>
      <c r="AC1" s="783"/>
      <c r="AD1" s="541"/>
      <c r="AE1" s="782" t="s">
        <v>7295</v>
      </c>
      <c r="AF1" s="783"/>
      <c r="AG1" s="541"/>
      <c r="AH1" s="782" t="s">
        <v>7282</v>
      </c>
      <c r="AI1" s="783"/>
      <c r="AJ1" s="541"/>
      <c r="AK1" s="782" t="s">
        <v>7262</v>
      </c>
      <c r="AL1" s="783"/>
      <c r="AM1" s="541"/>
      <c r="AN1" s="782" t="s">
        <v>7258</v>
      </c>
      <c r="AO1" s="783"/>
      <c r="AP1" s="541"/>
      <c r="AQ1" s="782" t="s">
        <v>7255</v>
      </c>
      <c r="AR1" s="783"/>
      <c r="AS1" s="541"/>
      <c r="AT1" s="782" t="s">
        <v>7185</v>
      </c>
      <c r="AU1" s="783"/>
      <c r="AV1" s="541"/>
      <c r="AW1" s="782" t="s">
        <v>7186</v>
      </c>
      <c r="AX1" s="783"/>
      <c r="AY1" s="542"/>
      <c r="AZ1" s="782" t="s">
        <v>7187</v>
      </c>
      <c r="BA1" s="783"/>
      <c r="BC1" s="782" t="s">
        <v>7188</v>
      </c>
      <c r="BD1" s="783"/>
      <c r="BE1" s="542"/>
      <c r="BF1" s="782" t="s">
        <v>7189</v>
      </c>
      <c r="BG1" s="783"/>
      <c r="BI1" s="782" t="s">
        <v>7190</v>
      </c>
      <c r="BJ1" s="783"/>
      <c r="BK1" s="543"/>
      <c r="BL1" s="786" t="s">
        <v>7191</v>
      </c>
      <c r="BM1" s="787"/>
      <c r="BN1" s="543"/>
      <c r="BO1" s="543"/>
      <c r="BP1" s="786" t="s">
        <v>7191</v>
      </c>
      <c r="BQ1" s="787"/>
      <c r="BS1" s="786" t="s">
        <v>7192</v>
      </c>
      <c r="BT1" s="787"/>
      <c r="BV1" s="786" t="s">
        <v>7192</v>
      </c>
      <c r="BW1" s="787"/>
      <c r="BY1" s="786" t="s">
        <v>7192</v>
      </c>
      <c r="BZ1" s="787"/>
    </row>
    <row r="2" spans="1:78" s="449" customFormat="1" ht="18" customHeight="1" x14ac:dyDescent="0.35">
      <c r="A2" s="784"/>
      <c r="B2" s="785"/>
      <c r="C2" s="544"/>
      <c r="D2" s="784"/>
      <c r="E2" s="785"/>
      <c r="F2" s="544"/>
      <c r="G2" s="784"/>
      <c r="H2" s="785"/>
      <c r="I2" s="544"/>
      <c r="J2" s="784"/>
      <c r="K2" s="785"/>
      <c r="L2" s="544"/>
      <c r="M2" s="784"/>
      <c r="N2" s="785"/>
      <c r="O2" s="544"/>
      <c r="P2" s="784"/>
      <c r="Q2" s="785"/>
      <c r="R2" s="544"/>
      <c r="S2" s="784"/>
      <c r="T2" s="785"/>
      <c r="U2" s="544"/>
      <c r="V2" s="784"/>
      <c r="W2" s="785"/>
      <c r="X2" s="544"/>
      <c r="Y2" s="784"/>
      <c r="Z2" s="785"/>
      <c r="AA2" s="544"/>
      <c r="AB2" s="784"/>
      <c r="AC2" s="785"/>
      <c r="AD2" s="544"/>
      <c r="AE2" s="784"/>
      <c r="AF2" s="785"/>
      <c r="AG2" s="544"/>
      <c r="AH2" s="784"/>
      <c r="AI2" s="785"/>
      <c r="AJ2" s="544"/>
      <c r="AK2" s="784"/>
      <c r="AL2" s="785"/>
      <c r="AM2" s="544"/>
      <c r="AN2" s="784"/>
      <c r="AO2" s="785"/>
      <c r="AP2" s="544"/>
      <c r="AQ2" s="784"/>
      <c r="AR2" s="785"/>
      <c r="AS2" s="544"/>
      <c r="AT2" s="784"/>
      <c r="AU2" s="785"/>
      <c r="AV2" s="544"/>
      <c r="AW2" s="784"/>
      <c r="AX2" s="785"/>
      <c r="AY2" s="545"/>
      <c r="AZ2" s="784"/>
      <c r="BA2" s="785"/>
      <c r="BC2" s="784"/>
      <c r="BD2" s="785"/>
      <c r="BE2" s="545"/>
      <c r="BF2" s="784"/>
      <c r="BG2" s="785"/>
      <c r="BI2" s="784"/>
      <c r="BJ2" s="785"/>
      <c r="BK2" s="546"/>
      <c r="BL2" s="788"/>
      <c r="BM2" s="789"/>
      <c r="BN2" s="546"/>
      <c r="BO2" s="546"/>
      <c r="BP2" s="788"/>
      <c r="BQ2" s="789"/>
      <c r="BS2" s="788"/>
      <c r="BT2" s="789"/>
      <c r="BV2" s="788"/>
      <c r="BW2" s="789"/>
      <c r="BY2" s="788"/>
      <c r="BZ2" s="789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506"/>
  <sheetViews>
    <sheetView zoomScale="120" zoomScaleNormal="120" workbookViewId="0">
      <pane ySplit="2" topLeftCell="A400" activePane="bottomLeft" state="frozen"/>
      <selection pane="bottomLeft" activeCell="M407" sqref="M407"/>
    </sheetView>
  </sheetViews>
  <sheetFormatPr defaultRowHeight="18.75" x14ac:dyDescent="0.3"/>
  <cols>
    <col min="1" max="1" width="9" style="702" bestFit="1" customWidth="1"/>
    <col min="2" max="3" width="11.42578125" style="746" customWidth="1"/>
    <col min="4" max="4" width="37.42578125" style="744" customWidth="1"/>
    <col min="5" max="5" width="13.5703125" style="743" bestFit="1" customWidth="1"/>
    <col min="6" max="6" width="14.7109375" style="702" bestFit="1" customWidth="1"/>
    <col min="7" max="7" width="12.7109375" style="702" customWidth="1"/>
    <col min="8" max="8" width="2.5703125" style="702" customWidth="1"/>
    <col min="9" max="9" width="9" style="702" bestFit="1" customWidth="1"/>
    <col min="10" max="11" width="12.8554687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90" t="s">
        <v>7387</v>
      </c>
      <c r="B1" s="790"/>
      <c r="C1" s="790"/>
      <c r="D1" s="790"/>
      <c r="E1" s="790"/>
      <c r="F1" s="790"/>
      <c r="G1" s="790"/>
      <c r="I1" s="790" t="s">
        <v>7489</v>
      </c>
      <c r="J1" s="790"/>
      <c r="K1" s="790"/>
      <c r="L1" s="790"/>
      <c r="M1" s="790"/>
      <c r="N1" s="790"/>
      <c r="O1" s="790"/>
      <c r="R1" s="791" t="s">
        <v>7529</v>
      </c>
      <c r="S1" s="791"/>
      <c r="T1" s="791"/>
      <c r="U1" s="791"/>
      <c r="V1" s="791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7">
        <v>45160</v>
      </c>
      <c r="B3" s="713"/>
      <c r="C3" s="713"/>
      <c r="D3" s="708" t="s">
        <v>7386</v>
      </c>
      <c r="E3" s="709"/>
      <c r="F3" s="710">
        <v>517123</v>
      </c>
      <c r="G3" s="711">
        <f>F3</f>
        <v>517123</v>
      </c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7">
        <v>45160</v>
      </c>
      <c r="B4" s="713"/>
      <c r="C4" s="713"/>
      <c r="D4" s="708" t="s">
        <v>7386</v>
      </c>
      <c r="E4" s="709"/>
      <c r="F4" s="710">
        <v>6179844</v>
      </c>
      <c r="G4" s="711">
        <f>F4+G3-E4</f>
        <v>6696967</v>
      </c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SUM(E154:E1010)</f>
        <v>68333079</v>
      </c>
      <c r="Q4" s="373">
        <f>P4+P5</f>
        <v>138719408.75999999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7">
        <v>45168</v>
      </c>
      <c r="B5" s="713"/>
      <c r="C5" s="713"/>
      <c r="D5" s="715" t="s">
        <v>7388</v>
      </c>
      <c r="E5" s="716"/>
      <c r="F5" s="709"/>
      <c r="G5" s="711">
        <f t="shared" ref="G5:G68" si="0">F5+G4-E5</f>
        <v>6696967</v>
      </c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SUM(M93:M1904)</f>
        <v>70386329.75999999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1">U5+V4-T5</f>
        <v>3500000</v>
      </c>
    </row>
    <row r="6" spans="1:22" ht="15.75" x14ac:dyDescent="0.25">
      <c r="A6" s="707">
        <v>45168</v>
      </c>
      <c r="B6" s="713"/>
      <c r="C6" s="713"/>
      <c r="D6" s="717" t="s">
        <v>7371</v>
      </c>
      <c r="E6" s="709">
        <v>1600000</v>
      </c>
      <c r="F6" s="718"/>
      <c r="G6" s="711">
        <f t="shared" si="0"/>
        <v>5096967</v>
      </c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2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1"/>
        <v>4500000</v>
      </c>
    </row>
    <row r="7" spans="1:22" ht="15.75" x14ac:dyDescent="0.25">
      <c r="A7" s="707">
        <v>45168</v>
      </c>
      <c r="B7" s="713"/>
      <c r="C7" s="713"/>
      <c r="D7" s="717" t="s">
        <v>7372</v>
      </c>
      <c r="E7" s="709">
        <v>999000</v>
      </c>
      <c r="F7" s="718"/>
      <c r="G7" s="711">
        <f t="shared" si="0"/>
        <v>4097967</v>
      </c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2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1"/>
        <v>5500000</v>
      </c>
    </row>
    <row r="8" spans="1:22" ht="15.75" x14ac:dyDescent="0.25">
      <c r="A8" s="707">
        <v>45168</v>
      </c>
      <c r="B8" s="713"/>
      <c r="C8" s="713"/>
      <c r="D8" s="717" t="s">
        <v>7373</v>
      </c>
      <c r="E8" s="709">
        <v>600000</v>
      </c>
      <c r="F8" s="718"/>
      <c r="G8" s="711">
        <f t="shared" si="0"/>
        <v>3497967</v>
      </c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2"/>
        <v>8510000</v>
      </c>
      <c r="P8" s="693">
        <f>SUM(E:E)</f>
        <v>115264697</v>
      </c>
      <c r="Q8" s="9">
        <f>SUM(M:M)</f>
        <v>94073334.089999989</v>
      </c>
      <c r="R8" s="579">
        <v>45275</v>
      </c>
      <c r="S8" s="11" t="s">
        <v>7532</v>
      </c>
      <c r="T8" s="410"/>
      <c r="U8" s="595">
        <v>1500000</v>
      </c>
      <c r="V8" s="410">
        <f t="shared" si="1"/>
        <v>7000000</v>
      </c>
    </row>
    <row r="9" spans="1:22" ht="15.75" x14ac:dyDescent="0.25">
      <c r="A9" s="707">
        <v>45168</v>
      </c>
      <c r="B9" s="713"/>
      <c r="C9" s="713"/>
      <c r="D9" s="717" t="s">
        <v>7374</v>
      </c>
      <c r="E9" s="709">
        <v>657900</v>
      </c>
      <c r="F9" s="718"/>
      <c r="G9" s="711">
        <f t="shared" si="0"/>
        <v>2840067</v>
      </c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2"/>
        <v>8010000</v>
      </c>
      <c r="P9" s="693">
        <f>SUM(F:F)</f>
        <v>115989668</v>
      </c>
      <c r="Q9" s="9">
        <f>SUM(N:N)</f>
        <v>96599312</v>
      </c>
      <c r="R9" s="579">
        <v>45276</v>
      </c>
      <c r="S9" s="11" t="s">
        <v>7532</v>
      </c>
      <c r="T9" s="410"/>
      <c r="U9" s="595">
        <v>1000000</v>
      </c>
      <c r="V9" s="410">
        <f t="shared" si="1"/>
        <v>8000000</v>
      </c>
    </row>
    <row r="10" spans="1:22" ht="15.75" x14ac:dyDescent="0.25">
      <c r="A10" s="707">
        <v>45168</v>
      </c>
      <c r="B10" s="713"/>
      <c r="C10" s="713"/>
      <c r="D10" s="717" t="s">
        <v>7375</v>
      </c>
      <c r="E10" s="709">
        <v>500000</v>
      </c>
      <c r="F10" s="718"/>
      <c r="G10" s="711">
        <f t="shared" si="0"/>
        <v>2340067</v>
      </c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2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1"/>
        <v>9000000</v>
      </c>
    </row>
    <row r="11" spans="1:22" ht="15.75" x14ac:dyDescent="0.25">
      <c r="A11" s="707">
        <v>45168</v>
      </c>
      <c r="B11" s="713"/>
      <c r="C11" s="713"/>
      <c r="D11" s="717" t="s">
        <v>7375</v>
      </c>
      <c r="E11" s="709">
        <v>150000</v>
      </c>
      <c r="F11" s="718"/>
      <c r="G11" s="711">
        <f t="shared" si="0"/>
        <v>2190067</v>
      </c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2"/>
        <v>7010000</v>
      </c>
      <c r="P11" s="373">
        <f>P9-P8</f>
        <v>724971</v>
      </c>
      <c r="Q11" s="373">
        <f>Q9-Q8</f>
        <v>2525977.9100000113</v>
      </c>
      <c r="R11" s="579">
        <v>45276</v>
      </c>
      <c r="S11" s="11" t="s">
        <v>7532</v>
      </c>
      <c r="T11" s="410"/>
      <c r="U11" s="410">
        <v>1000000</v>
      </c>
      <c r="V11" s="410">
        <f t="shared" si="1"/>
        <v>10000000</v>
      </c>
    </row>
    <row r="12" spans="1:22" ht="15.75" x14ac:dyDescent="0.25">
      <c r="A12" s="707">
        <v>45168</v>
      </c>
      <c r="B12" s="713"/>
      <c r="C12" s="713"/>
      <c r="D12" s="708" t="s">
        <v>7386</v>
      </c>
      <c r="E12" s="709"/>
      <c r="F12" s="710">
        <v>5000000</v>
      </c>
      <c r="G12" s="711">
        <f t="shared" si="0"/>
        <v>7190067</v>
      </c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2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1"/>
        <v>11500000</v>
      </c>
    </row>
    <row r="13" spans="1:22" ht="15.75" x14ac:dyDescent="0.25">
      <c r="A13" s="707">
        <v>45168</v>
      </c>
      <c r="B13" s="713"/>
      <c r="C13" s="713"/>
      <c r="D13" s="708" t="s">
        <v>7386</v>
      </c>
      <c r="E13" s="709"/>
      <c r="F13" s="710">
        <v>4915067</v>
      </c>
      <c r="G13" s="711">
        <f t="shared" si="0"/>
        <v>12105134</v>
      </c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2"/>
        <v>6060000</v>
      </c>
      <c r="R13" s="579">
        <v>45276</v>
      </c>
      <c r="S13" s="11" t="s">
        <v>7532</v>
      </c>
      <c r="T13" s="410"/>
      <c r="U13" s="410">
        <v>1500000</v>
      </c>
      <c r="V13" s="410">
        <f t="shared" si="1"/>
        <v>13000000</v>
      </c>
    </row>
    <row r="14" spans="1:22" ht="15.75" x14ac:dyDescent="0.25">
      <c r="A14" s="707">
        <v>45168</v>
      </c>
      <c r="B14" s="713"/>
      <c r="C14" s="713"/>
      <c r="D14" s="717" t="s">
        <v>7375</v>
      </c>
      <c r="E14" s="709">
        <v>350000</v>
      </c>
      <c r="F14" s="709"/>
      <c r="G14" s="711">
        <f t="shared" si="0"/>
        <v>11755134</v>
      </c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2"/>
        <v>5660000</v>
      </c>
      <c r="R14" s="579">
        <v>45276</v>
      </c>
      <c r="S14" s="11" t="s">
        <v>7532</v>
      </c>
      <c r="T14" s="410"/>
      <c r="U14" s="410">
        <v>1417880</v>
      </c>
      <c r="V14" s="410">
        <f t="shared" si="1"/>
        <v>14417880</v>
      </c>
    </row>
    <row r="15" spans="1:22" ht="15.75" x14ac:dyDescent="0.25">
      <c r="A15" s="707">
        <v>45168</v>
      </c>
      <c r="B15" s="713"/>
      <c r="C15" s="713"/>
      <c r="D15" s="717" t="s">
        <v>7376</v>
      </c>
      <c r="E15" s="709">
        <v>146800</v>
      </c>
      <c r="F15" s="711"/>
      <c r="G15" s="711">
        <f t="shared" si="0"/>
        <v>11608334</v>
      </c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2"/>
        <v>5360000</v>
      </c>
      <c r="R15" s="579">
        <v>45276</v>
      </c>
      <c r="S15" s="11" t="s">
        <v>7532</v>
      </c>
      <c r="T15" s="410"/>
      <c r="U15" s="410">
        <v>2200</v>
      </c>
      <c r="V15" s="410">
        <f t="shared" si="1"/>
        <v>14420080</v>
      </c>
    </row>
    <row r="16" spans="1:22" ht="15.75" x14ac:dyDescent="0.25">
      <c r="A16" s="707">
        <v>45168</v>
      </c>
      <c r="B16" s="713"/>
      <c r="C16" s="713"/>
      <c r="D16" s="717" t="s">
        <v>7377</v>
      </c>
      <c r="E16" s="709">
        <v>200000</v>
      </c>
      <c r="F16" s="709"/>
      <c r="G16" s="711">
        <f t="shared" si="0"/>
        <v>11408334</v>
      </c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2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1"/>
        <v>14970080</v>
      </c>
    </row>
    <row r="17" spans="1:24" ht="15.75" x14ac:dyDescent="0.25">
      <c r="A17" s="707">
        <v>45174</v>
      </c>
      <c r="B17" s="713"/>
      <c r="C17" s="713"/>
      <c r="D17" s="717" t="s">
        <v>7381</v>
      </c>
      <c r="E17" s="709">
        <v>500000</v>
      </c>
      <c r="F17" s="709"/>
      <c r="G17" s="711">
        <f t="shared" si="0"/>
        <v>10908334</v>
      </c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2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1"/>
        <v>15570080</v>
      </c>
    </row>
    <row r="18" spans="1:24" ht="15.75" x14ac:dyDescent="0.25">
      <c r="A18" s="707">
        <v>45168</v>
      </c>
      <c r="B18" s="713"/>
      <c r="C18" s="713"/>
      <c r="D18" s="715" t="s">
        <v>7197</v>
      </c>
      <c r="E18" s="716"/>
      <c r="F18" s="711"/>
      <c r="G18" s="711">
        <f t="shared" si="0"/>
        <v>10908334</v>
      </c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2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1"/>
        <v>16220080</v>
      </c>
    </row>
    <row r="19" spans="1:24" ht="15.75" x14ac:dyDescent="0.25">
      <c r="A19" s="707">
        <v>45175</v>
      </c>
      <c r="B19" s="713"/>
      <c r="C19" s="713"/>
      <c r="D19" s="720" t="s">
        <v>7390</v>
      </c>
      <c r="E19" s="709">
        <v>1000000</v>
      </c>
      <c r="F19" s="711"/>
      <c r="G19" s="711">
        <f t="shared" si="0"/>
        <v>9908334</v>
      </c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2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1"/>
        <v>16920080</v>
      </c>
    </row>
    <row r="20" spans="1:24" ht="15.75" x14ac:dyDescent="0.25">
      <c r="A20" s="707">
        <v>45177</v>
      </c>
      <c r="B20" s="713"/>
      <c r="C20" s="713"/>
      <c r="D20" s="720" t="s">
        <v>7389</v>
      </c>
      <c r="E20" s="709">
        <v>26800</v>
      </c>
      <c r="F20" s="711"/>
      <c r="G20" s="711">
        <f t="shared" si="0"/>
        <v>9881534</v>
      </c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2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1"/>
        <v>17670080</v>
      </c>
    </row>
    <row r="21" spans="1:24" ht="15.75" x14ac:dyDescent="0.25">
      <c r="A21" s="707">
        <v>45183</v>
      </c>
      <c r="B21" s="713"/>
      <c r="C21" s="713"/>
      <c r="D21" s="719" t="s">
        <v>7396</v>
      </c>
      <c r="E21" s="709">
        <v>500000</v>
      </c>
      <c r="F21" s="711"/>
      <c r="G21" s="711">
        <f t="shared" si="0"/>
        <v>9381534</v>
      </c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2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1"/>
        <v>18520080</v>
      </c>
      <c r="X21" s="373"/>
    </row>
    <row r="22" spans="1:24" ht="15.75" x14ac:dyDescent="0.25">
      <c r="A22" s="707">
        <v>45184</v>
      </c>
      <c r="B22" s="713"/>
      <c r="C22" s="713"/>
      <c r="D22" s="719" t="s">
        <v>7395</v>
      </c>
      <c r="E22" s="709">
        <v>500000</v>
      </c>
      <c r="F22" s="711"/>
      <c r="G22" s="711">
        <f t="shared" si="0"/>
        <v>8881534</v>
      </c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2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1"/>
        <v>19420080</v>
      </c>
      <c r="X22" s="373"/>
    </row>
    <row r="23" spans="1:24" ht="15.75" x14ac:dyDescent="0.25">
      <c r="A23" s="707">
        <v>45184</v>
      </c>
      <c r="B23" s="713"/>
      <c r="C23" s="713"/>
      <c r="D23" s="719" t="s">
        <v>7397</v>
      </c>
      <c r="E23" s="709">
        <v>384000</v>
      </c>
      <c r="F23" s="711"/>
      <c r="G23" s="711">
        <f t="shared" si="0"/>
        <v>8497534</v>
      </c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2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1"/>
        <v>17920080</v>
      </c>
    </row>
    <row r="24" spans="1:24" ht="24" x14ac:dyDescent="0.25">
      <c r="A24" s="707">
        <v>45184</v>
      </c>
      <c r="B24" s="713"/>
      <c r="C24" s="713"/>
      <c r="D24" s="719" t="s">
        <v>7398</v>
      </c>
      <c r="E24" s="709">
        <v>55000</v>
      </c>
      <c r="F24" s="711"/>
      <c r="G24" s="711">
        <f t="shared" si="0"/>
        <v>8442534</v>
      </c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2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1"/>
        <v>16420080</v>
      </c>
    </row>
    <row r="25" spans="1:24" ht="24" x14ac:dyDescent="0.25">
      <c r="A25" s="707">
        <v>45188</v>
      </c>
      <c r="B25" s="713"/>
      <c r="C25" s="713"/>
      <c r="D25" s="719" t="s">
        <v>7399</v>
      </c>
      <c r="E25" s="709">
        <v>1000000</v>
      </c>
      <c r="F25" s="711"/>
      <c r="G25" s="711">
        <f t="shared" si="0"/>
        <v>7442534</v>
      </c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2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1"/>
        <v>15420080</v>
      </c>
    </row>
    <row r="26" spans="1:24" ht="15.75" x14ac:dyDescent="0.25">
      <c r="A26" s="707">
        <v>45188</v>
      </c>
      <c r="B26" s="713"/>
      <c r="C26" s="713"/>
      <c r="D26" s="719" t="s">
        <v>7400</v>
      </c>
      <c r="E26" s="709">
        <v>60000</v>
      </c>
      <c r="F26" s="711"/>
      <c r="G26" s="711">
        <f t="shared" si="0"/>
        <v>7382534</v>
      </c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2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1"/>
        <v>14420080</v>
      </c>
    </row>
    <row r="27" spans="1:24" ht="24" x14ac:dyDescent="0.25">
      <c r="A27" s="707">
        <v>45188</v>
      </c>
      <c r="B27" s="713"/>
      <c r="C27" s="713"/>
      <c r="D27" s="719" t="s">
        <v>7401</v>
      </c>
      <c r="E27" s="709">
        <v>250000</v>
      </c>
      <c r="F27" s="711"/>
      <c r="G27" s="711">
        <f t="shared" si="0"/>
        <v>7132534</v>
      </c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2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1"/>
        <v>13420080</v>
      </c>
    </row>
    <row r="28" spans="1:24" ht="15.75" x14ac:dyDescent="0.25">
      <c r="A28" s="707">
        <v>45188</v>
      </c>
      <c r="B28" s="713"/>
      <c r="C28" s="713"/>
      <c r="D28" s="719" t="s">
        <v>7415</v>
      </c>
      <c r="E28" s="709">
        <v>500000</v>
      </c>
      <c r="F28" s="711"/>
      <c r="G28" s="711">
        <f t="shared" si="0"/>
        <v>6632534</v>
      </c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2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1"/>
        <v>12420080</v>
      </c>
    </row>
    <row r="29" spans="1:24" ht="24" x14ac:dyDescent="0.25">
      <c r="A29" s="707">
        <v>45188</v>
      </c>
      <c r="B29" s="713"/>
      <c r="C29" s="713"/>
      <c r="D29" s="719" t="s">
        <v>7408</v>
      </c>
      <c r="E29" s="709">
        <v>500000</v>
      </c>
      <c r="F29" s="711"/>
      <c r="G29" s="711">
        <f t="shared" si="0"/>
        <v>6132534</v>
      </c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2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1"/>
        <v>10920080</v>
      </c>
    </row>
    <row r="30" spans="1:24" ht="24" x14ac:dyDescent="0.25">
      <c r="A30" s="707">
        <v>45188</v>
      </c>
      <c r="B30" s="713"/>
      <c r="C30" s="713"/>
      <c r="D30" s="719" t="s">
        <v>7402</v>
      </c>
      <c r="E30" s="709">
        <v>234000</v>
      </c>
      <c r="F30" s="711"/>
      <c r="G30" s="711">
        <f t="shared" si="0"/>
        <v>5898534</v>
      </c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2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1"/>
        <v>10917880</v>
      </c>
    </row>
    <row r="31" spans="1:24" ht="24" x14ac:dyDescent="0.25">
      <c r="A31" s="707">
        <v>45188</v>
      </c>
      <c r="B31" s="713"/>
      <c r="C31" s="713"/>
      <c r="D31" s="719" t="s">
        <v>7411</v>
      </c>
      <c r="E31" s="709">
        <v>25400</v>
      </c>
      <c r="F31" s="711"/>
      <c r="G31" s="711">
        <f t="shared" si="0"/>
        <v>5873134</v>
      </c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2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1"/>
        <v>9417880</v>
      </c>
    </row>
    <row r="32" spans="1:24" ht="24" x14ac:dyDescent="0.25">
      <c r="A32" s="707">
        <v>45188</v>
      </c>
      <c r="B32" s="713"/>
      <c r="C32" s="713"/>
      <c r="D32" s="719" t="s">
        <v>7403</v>
      </c>
      <c r="E32" s="709">
        <v>105000</v>
      </c>
      <c r="F32" s="711"/>
      <c r="G32" s="711">
        <f t="shared" si="0"/>
        <v>5768134</v>
      </c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2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1"/>
        <v>8417880</v>
      </c>
    </row>
    <row r="33" spans="1:22" ht="15.75" x14ac:dyDescent="0.25">
      <c r="A33" s="707">
        <v>45188</v>
      </c>
      <c r="B33" s="713"/>
      <c r="C33" s="713"/>
      <c r="D33" s="719" t="s">
        <v>7404</v>
      </c>
      <c r="E33" s="709">
        <v>133000</v>
      </c>
      <c r="F33" s="711"/>
      <c r="G33" s="711">
        <f t="shared" si="0"/>
        <v>5635134</v>
      </c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2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1"/>
        <v>7417880</v>
      </c>
    </row>
    <row r="34" spans="1:22" ht="24" x14ac:dyDescent="0.25">
      <c r="A34" s="707">
        <v>45188</v>
      </c>
      <c r="B34" s="713"/>
      <c r="C34" s="713"/>
      <c r="D34" s="719" t="s">
        <v>7407</v>
      </c>
      <c r="E34" s="709">
        <v>85170</v>
      </c>
      <c r="F34" s="711"/>
      <c r="G34" s="711">
        <f t="shared" si="0"/>
        <v>5549964</v>
      </c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2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1"/>
        <v>6417880</v>
      </c>
    </row>
    <row r="35" spans="1:22" ht="24" x14ac:dyDescent="0.25">
      <c r="A35" s="707">
        <v>45188</v>
      </c>
      <c r="B35" s="713"/>
      <c r="C35" s="713"/>
      <c r="D35" s="719" t="s">
        <v>7405</v>
      </c>
      <c r="E35" s="709">
        <v>71200</v>
      </c>
      <c r="F35" s="711"/>
      <c r="G35" s="711">
        <f t="shared" si="0"/>
        <v>5478764</v>
      </c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2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1"/>
        <v>5000000</v>
      </c>
    </row>
    <row r="36" spans="1:22" ht="24" x14ac:dyDescent="0.25">
      <c r="A36" s="707">
        <v>45189</v>
      </c>
      <c r="B36" s="713"/>
      <c r="C36" s="713"/>
      <c r="D36" s="719" t="s">
        <v>7406</v>
      </c>
      <c r="E36" s="709">
        <v>200000</v>
      </c>
      <c r="F36" s="711"/>
      <c r="G36" s="711">
        <f t="shared" si="0"/>
        <v>5278764</v>
      </c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2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1"/>
        <v>4100000</v>
      </c>
    </row>
    <row r="37" spans="1:22" ht="24" x14ac:dyDescent="0.25">
      <c r="A37" s="707">
        <v>45189</v>
      </c>
      <c r="B37" s="713"/>
      <c r="C37" s="713"/>
      <c r="D37" s="719" t="s">
        <v>7406</v>
      </c>
      <c r="E37" s="709">
        <v>650000</v>
      </c>
      <c r="F37" s="711"/>
      <c r="G37" s="711">
        <f t="shared" si="0"/>
        <v>4628764</v>
      </c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2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1"/>
        <v>3400000</v>
      </c>
    </row>
    <row r="38" spans="1:22" ht="15.75" x14ac:dyDescent="0.25">
      <c r="A38" s="707">
        <v>45189</v>
      </c>
      <c r="B38" s="713"/>
      <c r="C38" s="713"/>
      <c r="D38" s="719" t="s">
        <v>7409</v>
      </c>
      <c r="E38" s="709"/>
      <c r="F38" s="711">
        <v>5000000</v>
      </c>
      <c r="G38" s="711">
        <f t="shared" si="0"/>
        <v>9628764</v>
      </c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2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1"/>
        <v>2850000</v>
      </c>
    </row>
    <row r="39" spans="1:22" ht="24" x14ac:dyDescent="0.25">
      <c r="A39" s="707">
        <v>45189</v>
      </c>
      <c r="B39" s="713"/>
      <c r="C39" s="713"/>
      <c r="D39" s="719" t="s">
        <v>7412</v>
      </c>
      <c r="E39" s="709">
        <v>996000</v>
      </c>
      <c r="F39" s="711"/>
      <c r="G39" s="711">
        <f t="shared" si="0"/>
        <v>8632764</v>
      </c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2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1"/>
        <v>2250000</v>
      </c>
    </row>
    <row r="40" spans="1:22" ht="31.5" x14ac:dyDescent="0.25">
      <c r="A40" s="707">
        <v>45190</v>
      </c>
      <c r="B40" s="713"/>
      <c r="C40" s="713"/>
      <c r="D40" s="719" t="s">
        <v>7413</v>
      </c>
      <c r="E40" s="709">
        <v>500000</v>
      </c>
      <c r="F40" s="711"/>
      <c r="G40" s="711">
        <f t="shared" si="0"/>
        <v>8132764</v>
      </c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2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1"/>
        <v>1600000</v>
      </c>
    </row>
    <row r="41" spans="1:22" ht="31.5" x14ac:dyDescent="0.25">
      <c r="A41" s="707">
        <v>45190</v>
      </c>
      <c r="B41" s="713"/>
      <c r="C41" s="713"/>
      <c r="D41" s="719" t="s">
        <v>7414</v>
      </c>
      <c r="E41" s="709">
        <v>183000</v>
      </c>
      <c r="F41" s="711"/>
      <c r="G41" s="711">
        <f t="shared" si="0"/>
        <v>7949764</v>
      </c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2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1"/>
        <v>850000</v>
      </c>
    </row>
    <row r="42" spans="1:22" ht="31.5" x14ac:dyDescent="0.25">
      <c r="A42" s="707">
        <v>45191</v>
      </c>
      <c r="B42" s="713"/>
      <c r="C42" s="713"/>
      <c r="D42" s="719" t="s">
        <v>7381</v>
      </c>
      <c r="E42" s="709">
        <v>1000000</v>
      </c>
      <c r="F42" s="711"/>
      <c r="G42" s="711">
        <f t="shared" si="0"/>
        <v>6949764</v>
      </c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2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1"/>
        <v>0</v>
      </c>
    </row>
    <row r="43" spans="1:22" ht="15.75" x14ac:dyDescent="0.25">
      <c r="A43" s="707">
        <v>45192</v>
      </c>
      <c r="B43" s="713"/>
      <c r="C43" s="713"/>
      <c r="D43" s="719" t="s">
        <v>7418</v>
      </c>
      <c r="E43" s="709">
        <v>1000000</v>
      </c>
      <c r="F43" s="711"/>
      <c r="G43" s="711">
        <f t="shared" si="0"/>
        <v>5949764</v>
      </c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2"/>
        <v>4548020.67</v>
      </c>
      <c r="R43" s="579"/>
      <c r="S43" s="5"/>
      <c r="T43" s="10"/>
      <c r="U43" s="410"/>
      <c r="V43" s="410"/>
    </row>
    <row r="44" spans="1:22" ht="24" x14ac:dyDescent="0.25">
      <c r="A44" s="707">
        <v>45194</v>
      </c>
      <c r="B44" s="713"/>
      <c r="C44" s="713"/>
      <c r="D44" s="719" t="s">
        <v>7435</v>
      </c>
      <c r="E44" s="709">
        <v>400000</v>
      </c>
      <c r="F44" s="711"/>
      <c r="G44" s="711">
        <f t="shared" si="0"/>
        <v>5549764</v>
      </c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2"/>
        <v>4503020.67</v>
      </c>
      <c r="R44" s="579"/>
      <c r="S44" s="5"/>
      <c r="T44" s="10"/>
      <c r="U44" s="410"/>
      <c r="V44" s="507"/>
    </row>
    <row r="45" spans="1:22" x14ac:dyDescent="0.25">
      <c r="A45" s="707">
        <v>45194</v>
      </c>
      <c r="B45" s="713"/>
      <c r="C45" s="713"/>
      <c r="D45" s="719" t="s">
        <v>7431</v>
      </c>
      <c r="E45" s="709">
        <v>27000</v>
      </c>
      <c r="F45" s="711"/>
      <c r="G45" s="711">
        <f t="shared" si="0"/>
        <v>5522764</v>
      </c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2"/>
        <v>4474720.67</v>
      </c>
      <c r="R45" s="579"/>
      <c r="S45" s="5"/>
      <c r="T45" s="10"/>
      <c r="U45" s="410"/>
      <c r="V45" s="507"/>
    </row>
    <row r="46" spans="1:22" ht="24" x14ac:dyDescent="0.25">
      <c r="A46" s="707">
        <v>45194</v>
      </c>
      <c r="B46" s="713"/>
      <c r="C46" s="713"/>
      <c r="D46" s="719" t="s">
        <v>7432</v>
      </c>
      <c r="E46" s="709">
        <v>139775</v>
      </c>
      <c r="F46" s="711"/>
      <c r="G46" s="711">
        <f t="shared" si="0"/>
        <v>5382989</v>
      </c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2"/>
        <v>4439720.67</v>
      </c>
      <c r="R46" s="579"/>
      <c r="S46" s="5"/>
      <c r="T46" s="10"/>
      <c r="U46" s="410"/>
      <c r="V46" s="507"/>
    </row>
    <row r="47" spans="1:22" ht="24" x14ac:dyDescent="0.25">
      <c r="A47" s="707">
        <v>45194</v>
      </c>
      <c r="B47" s="713"/>
      <c r="C47" s="713"/>
      <c r="D47" s="719" t="s">
        <v>7433</v>
      </c>
      <c r="E47" s="709">
        <v>50000</v>
      </c>
      <c r="F47" s="711"/>
      <c r="G47" s="711">
        <f t="shared" si="0"/>
        <v>5332989</v>
      </c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2"/>
        <v>4189720.67</v>
      </c>
      <c r="R47" s="579"/>
      <c r="S47" s="5"/>
      <c r="T47" s="10"/>
      <c r="U47" s="410"/>
      <c r="V47" s="507"/>
    </row>
    <row r="48" spans="1:22" x14ac:dyDescent="0.25">
      <c r="A48" s="707">
        <v>45194</v>
      </c>
      <c r="B48" s="713"/>
      <c r="C48" s="713"/>
      <c r="D48" s="719" t="s">
        <v>7436</v>
      </c>
      <c r="E48" s="709">
        <v>500000</v>
      </c>
      <c r="F48" s="711"/>
      <c r="G48" s="711">
        <f t="shared" si="0"/>
        <v>4832989</v>
      </c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2"/>
        <v>3939720.67</v>
      </c>
      <c r="R48" s="579"/>
      <c r="S48" s="569"/>
      <c r="T48" s="339"/>
      <c r="U48" s="340"/>
      <c r="V48" s="507"/>
    </row>
    <row r="49" spans="1:22" ht="24" x14ac:dyDescent="0.25">
      <c r="A49" s="707">
        <v>45194</v>
      </c>
      <c r="B49" s="713"/>
      <c r="C49" s="713"/>
      <c r="D49" s="719" t="s">
        <v>7434</v>
      </c>
      <c r="E49" s="709">
        <v>30000</v>
      </c>
      <c r="F49" s="711"/>
      <c r="G49" s="711">
        <f t="shared" si="0"/>
        <v>4802989</v>
      </c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2"/>
        <v>3892720.67</v>
      </c>
      <c r="R49" s="579"/>
      <c r="S49" s="5"/>
      <c r="T49" s="10"/>
      <c r="U49" s="340"/>
      <c r="V49" s="507"/>
    </row>
    <row r="50" spans="1:22" x14ac:dyDescent="0.25">
      <c r="A50" s="707">
        <v>45194</v>
      </c>
      <c r="B50" s="713"/>
      <c r="C50" s="713"/>
      <c r="D50" s="719" t="s">
        <v>7395</v>
      </c>
      <c r="E50" s="709">
        <v>340000</v>
      </c>
      <c r="F50" s="711"/>
      <c r="G50" s="711">
        <f t="shared" si="0"/>
        <v>4462989</v>
      </c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2"/>
        <v>3642720.67</v>
      </c>
      <c r="R50" s="579"/>
      <c r="S50" s="569"/>
      <c r="T50" s="339"/>
      <c r="U50" s="340"/>
      <c r="V50" s="507"/>
    </row>
    <row r="51" spans="1:22" x14ac:dyDescent="0.25">
      <c r="A51" s="707">
        <v>45194</v>
      </c>
      <c r="B51" s="713"/>
      <c r="C51" s="713"/>
      <c r="D51" s="719" t="s">
        <v>7431</v>
      </c>
      <c r="E51" s="709">
        <v>54400</v>
      </c>
      <c r="F51" s="711"/>
      <c r="G51" s="711">
        <f t="shared" si="0"/>
        <v>4408589</v>
      </c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2"/>
        <v>3285320.67</v>
      </c>
      <c r="R51" s="579"/>
      <c r="S51" s="569"/>
      <c r="T51" s="339"/>
      <c r="U51" s="340"/>
      <c r="V51" s="507"/>
    </row>
    <row r="52" spans="1:22" ht="24" x14ac:dyDescent="0.25">
      <c r="A52" s="707">
        <v>45194</v>
      </c>
      <c r="B52" s="713"/>
      <c r="C52" s="713"/>
      <c r="D52" s="719" t="s">
        <v>7437</v>
      </c>
      <c r="E52" s="709">
        <v>25400</v>
      </c>
      <c r="F52" s="711"/>
      <c r="G52" s="711">
        <f t="shared" si="0"/>
        <v>4383189</v>
      </c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2"/>
        <v>3018320.67</v>
      </c>
      <c r="R52" s="579"/>
      <c r="S52" s="569"/>
      <c r="T52" s="339"/>
      <c r="U52" s="340"/>
      <c r="V52" s="507"/>
    </row>
    <row r="53" spans="1:22" ht="24" x14ac:dyDescent="0.25">
      <c r="A53" s="707">
        <v>45194</v>
      </c>
      <c r="B53" s="713"/>
      <c r="C53" s="713"/>
      <c r="D53" s="719" t="s">
        <v>7406</v>
      </c>
      <c r="E53" s="709">
        <v>150000</v>
      </c>
      <c r="F53" s="711"/>
      <c r="G53" s="711">
        <f t="shared" si="0"/>
        <v>4233189</v>
      </c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2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7">
        <v>45195</v>
      </c>
      <c r="B54" s="713"/>
      <c r="C54" s="713"/>
      <c r="D54" s="719" t="s">
        <v>7374</v>
      </c>
      <c r="E54" s="709">
        <v>1000000</v>
      </c>
      <c r="F54" s="711"/>
      <c r="G54" s="711">
        <f t="shared" si="0"/>
        <v>3233189</v>
      </c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2"/>
        <v>2842320.67</v>
      </c>
      <c r="R54" s="579"/>
      <c r="S54" s="569"/>
      <c r="T54" s="339"/>
      <c r="U54" s="340"/>
      <c r="V54" s="507"/>
    </row>
    <row r="55" spans="1:22" x14ac:dyDescent="0.25">
      <c r="A55" s="707">
        <v>45195</v>
      </c>
      <c r="B55" s="713"/>
      <c r="C55" s="713"/>
      <c r="D55" s="719" t="s">
        <v>7436</v>
      </c>
      <c r="E55" s="709">
        <v>800000</v>
      </c>
      <c r="F55" s="711"/>
      <c r="G55" s="711">
        <f t="shared" si="0"/>
        <v>2433189</v>
      </c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2"/>
        <v>2592320.67</v>
      </c>
      <c r="R55" s="579"/>
      <c r="S55" s="586"/>
      <c r="T55" s="585"/>
      <c r="U55" s="340"/>
      <c r="V55" s="507"/>
    </row>
    <row r="56" spans="1:22" x14ac:dyDescent="0.25">
      <c r="A56" s="707">
        <v>45195</v>
      </c>
      <c r="B56" s="713"/>
      <c r="C56" s="713"/>
      <c r="D56" s="719" t="s">
        <v>7436</v>
      </c>
      <c r="E56" s="709">
        <v>500000</v>
      </c>
      <c r="F56" s="711"/>
      <c r="G56" s="711">
        <f t="shared" si="0"/>
        <v>1933189</v>
      </c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2"/>
        <v>2092320.67</v>
      </c>
      <c r="R56" s="579"/>
      <c r="S56" s="587"/>
      <c r="T56" s="339"/>
      <c r="U56" s="573"/>
      <c r="V56" s="507"/>
    </row>
    <row r="57" spans="1:22" ht="24" x14ac:dyDescent="0.25">
      <c r="A57" s="707">
        <v>45197</v>
      </c>
      <c r="B57" s="713"/>
      <c r="C57" s="713"/>
      <c r="D57" s="719" t="s">
        <v>7439</v>
      </c>
      <c r="E57" s="709">
        <v>14000</v>
      </c>
      <c r="F57" s="711"/>
      <c r="G57" s="711">
        <f t="shared" si="0"/>
        <v>1919189</v>
      </c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2"/>
        <v>2007320.67</v>
      </c>
      <c r="R57" s="579"/>
      <c r="S57" s="587"/>
      <c r="T57" s="339"/>
      <c r="U57" s="573"/>
      <c r="V57" s="507"/>
    </row>
    <row r="58" spans="1:22" ht="24" x14ac:dyDescent="0.25">
      <c r="A58" s="707">
        <v>45197</v>
      </c>
      <c r="B58" s="713"/>
      <c r="C58" s="713"/>
      <c r="D58" s="719" t="s">
        <v>7442</v>
      </c>
      <c r="E58" s="709">
        <v>30000</v>
      </c>
      <c r="F58" s="711"/>
      <c r="G58" s="711">
        <f t="shared" si="0"/>
        <v>1889189</v>
      </c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2"/>
        <v>1841332.67</v>
      </c>
      <c r="R58" s="579"/>
      <c r="S58" s="586"/>
      <c r="T58" s="585"/>
      <c r="U58" s="340"/>
      <c r="V58" s="507"/>
    </row>
    <row r="59" spans="1:22" ht="24" x14ac:dyDescent="0.25">
      <c r="A59" s="707">
        <v>45197</v>
      </c>
      <c r="B59" s="713"/>
      <c r="C59" s="713"/>
      <c r="D59" s="719" t="s">
        <v>7440</v>
      </c>
      <c r="E59" s="709">
        <v>80000</v>
      </c>
      <c r="F59" s="711"/>
      <c r="G59" s="711">
        <f t="shared" si="0"/>
        <v>1809189</v>
      </c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2"/>
        <v>1781332.67</v>
      </c>
      <c r="R59" s="579"/>
      <c r="S59" s="569"/>
      <c r="T59" s="339"/>
      <c r="U59" s="340"/>
      <c r="V59" s="507"/>
    </row>
    <row r="60" spans="1:22" x14ac:dyDescent="0.25">
      <c r="A60" s="707">
        <v>45197</v>
      </c>
      <c r="B60" s="713"/>
      <c r="C60" s="713"/>
      <c r="D60" s="719" t="s">
        <v>7441</v>
      </c>
      <c r="E60" s="709">
        <v>215000</v>
      </c>
      <c r="F60" s="711"/>
      <c r="G60" s="711">
        <f t="shared" si="0"/>
        <v>1594189</v>
      </c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2"/>
        <v>1706332.67</v>
      </c>
      <c r="R60" s="579"/>
      <c r="S60" s="569"/>
      <c r="T60" s="339"/>
      <c r="U60" s="340"/>
      <c r="V60" s="507"/>
    </row>
    <row r="61" spans="1:22" x14ac:dyDescent="0.25">
      <c r="A61" s="707">
        <v>45197</v>
      </c>
      <c r="B61" s="713"/>
      <c r="C61" s="713"/>
      <c r="D61" s="719" t="s">
        <v>7418</v>
      </c>
      <c r="E61" s="709">
        <v>100000</v>
      </c>
      <c r="F61" s="711"/>
      <c r="G61" s="711">
        <f t="shared" si="0"/>
        <v>1494189</v>
      </c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2"/>
        <v>1656332.67</v>
      </c>
      <c r="R61" s="579"/>
      <c r="S61" s="568"/>
      <c r="T61" s="339"/>
      <c r="U61" s="340"/>
      <c r="V61" s="507"/>
    </row>
    <row r="62" spans="1:22" x14ac:dyDescent="0.25">
      <c r="A62" s="707">
        <v>45202</v>
      </c>
      <c r="B62" s="713"/>
      <c r="C62" s="713"/>
      <c r="D62" s="719" t="s">
        <v>7436</v>
      </c>
      <c r="E62" s="709">
        <v>200000</v>
      </c>
      <c r="F62" s="711"/>
      <c r="G62" s="711">
        <f t="shared" si="0"/>
        <v>1294189</v>
      </c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2"/>
        <v>1456332.67</v>
      </c>
      <c r="R62" s="579"/>
      <c r="S62" s="568"/>
      <c r="T62" s="339"/>
      <c r="U62" s="340"/>
      <c r="V62" s="507"/>
    </row>
    <row r="63" spans="1:22" x14ac:dyDescent="0.25">
      <c r="A63" s="707">
        <v>45202</v>
      </c>
      <c r="B63" s="713"/>
      <c r="C63" s="713"/>
      <c r="D63" s="719" t="s">
        <v>7445</v>
      </c>
      <c r="E63" s="709">
        <v>50000</v>
      </c>
      <c r="F63" s="711"/>
      <c r="G63" s="711">
        <f t="shared" si="0"/>
        <v>1244189</v>
      </c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2"/>
        <v>1181332.67</v>
      </c>
      <c r="R63" s="579"/>
      <c r="S63" s="568"/>
      <c r="T63" s="339"/>
      <c r="U63" s="340"/>
      <c r="V63" s="507"/>
    </row>
    <row r="64" spans="1:22" x14ac:dyDescent="0.25">
      <c r="A64" s="707">
        <v>45202</v>
      </c>
      <c r="B64" s="713"/>
      <c r="C64" s="713"/>
      <c r="D64" s="719" t="s">
        <v>7446</v>
      </c>
      <c r="E64" s="709">
        <v>500000</v>
      </c>
      <c r="F64" s="711"/>
      <c r="G64" s="711">
        <f t="shared" si="0"/>
        <v>744189</v>
      </c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2"/>
        <v>5278318.67</v>
      </c>
      <c r="R64" s="579"/>
      <c r="S64" s="568"/>
      <c r="T64" s="339"/>
      <c r="U64" s="340"/>
      <c r="V64" s="507"/>
    </row>
    <row r="65" spans="1:22" x14ac:dyDescent="0.25">
      <c r="A65" s="707">
        <v>45202</v>
      </c>
      <c r="B65" s="713"/>
      <c r="C65" s="713"/>
      <c r="D65" s="719" t="s">
        <v>7447</v>
      </c>
      <c r="E65" s="709">
        <v>15000</v>
      </c>
      <c r="F65" s="711"/>
      <c r="G65" s="711">
        <f t="shared" si="0"/>
        <v>729189</v>
      </c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2"/>
        <v>13278318.67</v>
      </c>
      <c r="R65" s="579"/>
      <c r="S65" s="568"/>
      <c r="T65" s="339"/>
      <c r="U65" s="340"/>
      <c r="V65" s="507"/>
    </row>
    <row r="66" spans="1:22" x14ac:dyDescent="0.25">
      <c r="A66" s="707">
        <v>45202</v>
      </c>
      <c r="B66" s="713"/>
      <c r="C66" s="713"/>
      <c r="D66" s="719" t="s">
        <v>7381</v>
      </c>
      <c r="E66" s="709">
        <v>500000</v>
      </c>
      <c r="F66" s="711"/>
      <c r="G66" s="711">
        <f t="shared" si="0"/>
        <v>229189</v>
      </c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2"/>
        <v>13198318.67</v>
      </c>
      <c r="R66" s="579"/>
      <c r="S66" s="568"/>
      <c r="T66" s="339"/>
      <c r="U66" s="340"/>
      <c r="V66" s="507"/>
    </row>
    <row r="67" spans="1:22" x14ac:dyDescent="0.25">
      <c r="A67" s="707">
        <v>45203</v>
      </c>
      <c r="B67" s="713"/>
      <c r="C67" s="713"/>
      <c r="D67" s="719" t="s">
        <v>7448</v>
      </c>
      <c r="E67" s="709">
        <v>179200</v>
      </c>
      <c r="F67" s="711"/>
      <c r="G67" s="711">
        <f t="shared" si="0"/>
        <v>49989</v>
      </c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2"/>
        <v>13157318.67</v>
      </c>
      <c r="R67" s="579"/>
      <c r="S67" s="568"/>
      <c r="T67" s="339"/>
      <c r="U67" s="340"/>
      <c r="V67" s="507"/>
    </row>
    <row r="68" spans="1:22" x14ac:dyDescent="0.25">
      <c r="A68" s="707">
        <v>45203</v>
      </c>
      <c r="B68" s="713"/>
      <c r="C68" s="713"/>
      <c r="D68" s="725" t="s">
        <v>7197</v>
      </c>
      <c r="E68" s="724">
        <v>50000</v>
      </c>
      <c r="F68" s="711"/>
      <c r="G68" s="711">
        <f t="shared" si="0"/>
        <v>-11</v>
      </c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2"/>
        <v>13072318.67</v>
      </c>
      <c r="R68" s="579"/>
      <c r="S68" s="568"/>
      <c r="T68" s="339"/>
      <c r="U68" s="340"/>
      <c r="V68" s="507"/>
    </row>
    <row r="69" spans="1:22" x14ac:dyDescent="0.25">
      <c r="A69" s="707">
        <v>45203</v>
      </c>
      <c r="B69" s="713"/>
      <c r="C69" s="713"/>
      <c r="D69" s="708" t="s">
        <v>7386</v>
      </c>
      <c r="E69" s="709"/>
      <c r="F69" s="710">
        <v>3450000</v>
      </c>
      <c r="G69" s="711">
        <f>F69+G68-E69</f>
        <v>3449989</v>
      </c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2"/>
        <v>12766018.67</v>
      </c>
      <c r="R69" s="579"/>
      <c r="S69" s="568"/>
      <c r="T69" s="339"/>
      <c r="U69" s="340"/>
      <c r="V69" s="507"/>
    </row>
    <row r="70" spans="1:22" x14ac:dyDescent="0.25">
      <c r="A70" s="707">
        <v>45203</v>
      </c>
      <c r="B70" s="713"/>
      <c r="C70" s="713"/>
      <c r="D70" s="708" t="s">
        <v>7386</v>
      </c>
      <c r="E70" s="709"/>
      <c r="F70" s="710">
        <v>3524056</v>
      </c>
      <c r="G70" s="711">
        <f t="shared" ref="G70:G72" si="3">F70+G69-E70</f>
        <v>6974045</v>
      </c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4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7">
        <v>45203</v>
      </c>
      <c r="B71" s="713"/>
      <c r="C71" s="713"/>
      <c r="D71" s="723" t="s">
        <v>7197</v>
      </c>
      <c r="E71" s="724">
        <v>69740</v>
      </c>
      <c r="F71" s="711"/>
      <c r="G71" s="711">
        <f t="shared" si="3"/>
        <v>6904305</v>
      </c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4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7">
        <v>45205</v>
      </c>
      <c r="B72" s="713"/>
      <c r="C72" s="713"/>
      <c r="D72" s="719" t="s">
        <v>7451</v>
      </c>
      <c r="E72" s="709">
        <v>1000000</v>
      </c>
      <c r="F72" s="711"/>
      <c r="G72" s="711">
        <f t="shared" si="3"/>
        <v>5904305</v>
      </c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4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7">
        <v>45206</v>
      </c>
      <c r="B73" s="713"/>
      <c r="C73" s="713"/>
      <c r="D73" s="719" t="s">
        <v>7452</v>
      </c>
      <c r="E73" s="709">
        <v>900000</v>
      </c>
      <c r="F73" s="711"/>
      <c r="G73" s="711">
        <f t="shared" ref="G73:G75" si="5">G72+F73-E73</f>
        <v>5004305</v>
      </c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4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7">
        <v>45208</v>
      </c>
      <c r="B74" s="713"/>
      <c r="C74" s="713"/>
      <c r="D74" s="719" t="s">
        <v>7453</v>
      </c>
      <c r="E74" s="709">
        <v>460000</v>
      </c>
      <c r="F74" s="711"/>
      <c r="G74" s="711">
        <f t="shared" si="5"/>
        <v>4544305</v>
      </c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4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7">
        <v>45209</v>
      </c>
      <c r="B75" s="713"/>
      <c r="C75" s="713"/>
      <c r="D75" s="719" t="s">
        <v>7454</v>
      </c>
      <c r="E75" s="709">
        <v>1000000</v>
      </c>
      <c r="F75" s="711"/>
      <c r="G75" s="711">
        <f t="shared" si="5"/>
        <v>3544305</v>
      </c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4"/>
        <v>10333838.67</v>
      </c>
      <c r="R75" s="579"/>
      <c r="S75" s="587"/>
      <c r="T75" s="339"/>
      <c r="U75" s="573"/>
      <c r="V75" s="507"/>
    </row>
    <row r="76" spans="1:22" s="14" customFormat="1" ht="24" x14ac:dyDescent="0.25">
      <c r="A76" s="707">
        <v>45210</v>
      </c>
      <c r="B76" s="713"/>
      <c r="C76" s="713"/>
      <c r="D76" s="719" t="s">
        <v>7455</v>
      </c>
      <c r="E76" s="709">
        <v>222000</v>
      </c>
      <c r="F76" s="711"/>
      <c r="G76" s="711">
        <f t="shared" ref="G76:G128" si="6">G75+F76-E76</f>
        <v>3322305</v>
      </c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4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7">
        <v>45210</v>
      </c>
      <c r="B77" s="713"/>
      <c r="C77" s="713"/>
      <c r="D77" s="719" t="s">
        <v>7456</v>
      </c>
      <c r="E77" s="709">
        <v>300000</v>
      </c>
      <c r="F77" s="711"/>
      <c r="G77" s="711">
        <f t="shared" si="6"/>
        <v>3022305</v>
      </c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4"/>
        <v>10283838.67</v>
      </c>
      <c r="R77" s="579"/>
      <c r="S77" s="569"/>
      <c r="T77" s="339"/>
      <c r="U77" s="340"/>
      <c r="V77" s="507"/>
    </row>
    <row r="78" spans="1:22" s="14" customFormat="1" ht="24" x14ac:dyDescent="0.25">
      <c r="A78" s="707">
        <v>45210</v>
      </c>
      <c r="B78" s="713"/>
      <c r="C78" s="713"/>
      <c r="D78" s="719" t="s">
        <v>7457</v>
      </c>
      <c r="E78" s="709">
        <v>204800</v>
      </c>
      <c r="F78" s="711"/>
      <c r="G78" s="711">
        <f t="shared" si="6"/>
        <v>2817505</v>
      </c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4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7">
        <v>45211</v>
      </c>
      <c r="B79" s="713"/>
      <c r="C79" s="713"/>
      <c r="D79" s="719" t="s">
        <v>7458</v>
      </c>
      <c r="E79" s="709">
        <v>140000</v>
      </c>
      <c r="F79" s="711"/>
      <c r="G79" s="711">
        <f t="shared" si="6"/>
        <v>2677505</v>
      </c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4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7">
        <v>45212</v>
      </c>
      <c r="B80" s="713"/>
      <c r="C80" s="713"/>
      <c r="D80" s="719" t="s">
        <v>7459</v>
      </c>
      <c r="E80" s="709">
        <v>471000</v>
      </c>
      <c r="F80" s="711"/>
      <c r="G80" s="711">
        <f t="shared" si="6"/>
        <v>2206505</v>
      </c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4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7">
        <v>45213</v>
      </c>
      <c r="B81" s="713"/>
      <c r="C81" s="713"/>
      <c r="D81" s="719" t="s">
        <v>7460</v>
      </c>
      <c r="E81" s="709">
        <v>200000</v>
      </c>
      <c r="F81" s="711"/>
      <c r="G81" s="711">
        <f t="shared" si="6"/>
        <v>2006505</v>
      </c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4"/>
        <v>9893838.6699999999</v>
      </c>
      <c r="R81" s="579"/>
      <c r="S81" s="569"/>
      <c r="T81" s="339"/>
      <c r="U81" s="340"/>
      <c r="V81" s="507"/>
    </row>
    <row r="82" spans="1:22" s="14" customFormat="1" ht="24" x14ac:dyDescent="0.25">
      <c r="A82" s="707">
        <v>45213</v>
      </c>
      <c r="B82" s="713"/>
      <c r="C82" s="713"/>
      <c r="D82" s="719" t="s">
        <v>7461</v>
      </c>
      <c r="E82" s="709">
        <v>400000</v>
      </c>
      <c r="F82" s="711"/>
      <c r="G82" s="711">
        <f t="shared" si="6"/>
        <v>1606505</v>
      </c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4"/>
        <v>9373838.6699999999</v>
      </c>
      <c r="R82" s="579"/>
      <c r="S82" s="587"/>
      <c r="T82" s="339"/>
      <c r="U82" s="573"/>
      <c r="V82" s="507"/>
    </row>
    <row r="83" spans="1:22" s="14" customFormat="1" ht="24" x14ac:dyDescent="0.25">
      <c r="A83" s="707">
        <v>45213</v>
      </c>
      <c r="B83" s="713"/>
      <c r="C83" s="713"/>
      <c r="D83" s="719" t="s">
        <v>7461</v>
      </c>
      <c r="E83" s="709">
        <v>300000</v>
      </c>
      <c r="F83" s="711"/>
      <c r="G83" s="711">
        <f t="shared" si="6"/>
        <v>1306505</v>
      </c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4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7">
        <v>45213</v>
      </c>
      <c r="B84" s="713"/>
      <c r="C84" s="713"/>
      <c r="D84" s="719" t="s">
        <v>7464</v>
      </c>
      <c r="E84" s="709">
        <v>65000</v>
      </c>
      <c r="F84" s="711"/>
      <c r="G84" s="711">
        <f t="shared" si="6"/>
        <v>1241505</v>
      </c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4"/>
        <v>9148838.6699999999</v>
      </c>
      <c r="R84" s="579"/>
      <c r="S84" s="568"/>
      <c r="T84" s="339"/>
      <c r="U84" s="340"/>
      <c r="V84" s="507"/>
    </row>
    <row r="85" spans="1:22" s="14" customFormat="1" ht="24" x14ac:dyDescent="0.25">
      <c r="A85" s="707">
        <v>45213</v>
      </c>
      <c r="B85" s="713"/>
      <c r="C85" s="713"/>
      <c r="D85" s="719" t="s">
        <v>7462</v>
      </c>
      <c r="E85" s="709">
        <v>30900</v>
      </c>
      <c r="F85" s="711"/>
      <c r="G85" s="711">
        <f t="shared" si="6"/>
        <v>1210605</v>
      </c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4"/>
        <v>9124838.6699999999</v>
      </c>
      <c r="R85" s="579"/>
      <c r="S85" s="591"/>
      <c r="T85" s="592"/>
      <c r="U85" s="340"/>
      <c r="V85" s="507"/>
    </row>
    <row r="86" spans="1:22" s="14" customFormat="1" ht="24" x14ac:dyDescent="0.25">
      <c r="A86" s="707">
        <v>45213</v>
      </c>
      <c r="B86" s="713"/>
      <c r="C86" s="713"/>
      <c r="D86" s="719" t="s">
        <v>7463</v>
      </c>
      <c r="E86" s="709">
        <v>110300</v>
      </c>
      <c r="F86" s="711"/>
      <c r="G86" s="711">
        <f t="shared" si="6"/>
        <v>1100305</v>
      </c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4"/>
        <v>9024838.6699999999</v>
      </c>
      <c r="R86" s="579"/>
      <c r="S86" s="569"/>
      <c r="T86" s="339"/>
      <c r="U86" s="340"/>
      <c r="V86" s="507"/>
    </row>
    <row r="87" spans="1:22" s="14" customFormat="1" ht="24" x14ac:dyDescent="0.25">
      <c r="A87" s="707">
        <v>45215</v>
      </c>
      <c r="B87" s="713"/>
      <c r="C87" s="713"/>
      <c r="D87" s="719" t="s">
        <v>7465</v>
      </c>
      <c r="E87" s="709">
        <v>1000000</v>
      </c>
      <c r="F87" s="711"/>
      <c r="G87" s="711">
        <f t="shared" si="6"/>
        <v>100305</v>
      </c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4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7">
        <v>45216</v>
      </c>
      <c r="B88" s="713"/>
      <c r="C88" s="713"/>
      <c r="D88" s="714" t="s">
        <v>7467</v>
      </c>
      <c r="E88" s="709"/>
      <c r="F88" s="710">
        <v>1380000</v>
      </c>
      <c r="G88" s="711">
        <f t="shared" si="6"/>
        <v>1480305</v>
      </c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4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7">
        <v>45216</v>
      </c>
      <c r="B89" s="713"/>
      <c r="C89" s="713"/>
      <c r="D89" s="714" t="s">
        <v>7467</v>
      </c>
      <c r="E89" s="709"/>
      <c r="F89" s="710">
        <v>2000000</v>
      </c>
      <c r="G89" s="711">
        <f t="shared" si="6"/>
        <v>3480305</v>
      </c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4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7">
        <v>45216</v>
      </c>
      <c r="B90" s="713"/>
      <c r="C90" s="713"/>
      <c r="D90" s="719" t="s">
        <v>7466</v>
      </c>
      <c r="E90" s="709">
        <v>500000</v>
      </c>
      <c r="F90" s="711"/>
      <c r="G90" s="711">
        <f t="shared" si="6"/>
        <v>2980305</v>
      </c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4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7">
        <v>45216</v>
      </c>
      <c r="B91" s="713"/>
      <c r="C91" s="713"/>
      <c r="D91" s="721" t="s">
        <v>7388</v>
      </c>
      <c r="E91" s="716">
        <v>15560</v>
      </c>
      <c r="F91" s="711"/>
      <c r="G91" s="711">
        <f t="shared" si="6"/>
        <v>2964745</v>
      </c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4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7">
        <v>45216</v>
      </c>
      <c r="B92" s="713"/>
      <c r="C92" s="713"/>
      <c r="D92" s="719" t="s">
        <v>7468</v>
      </c>
      <c r="E92" s="709">
        <v>1500000</v>
      </c>
      <c r="F92" s="711"/>
      <c r="G92" s="711">
        <f t="shared" si="6"/>
        <v>1464745</v>
      </c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4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7">
        <v>45216</v>
      </c>
      <c r="B93" s="713"/>
      <c r="C93" s="713"/>
      <c r="D93" s="719" t="s">
        <v>7470</v>
      </c>
      <c r="E93" s="709">
        <v>500000</v>
      </c>
      <c r="F93" s="711"/>
      <c r="G93" s="711">
        <f t="shared" si="6"/>
        <v>964745</v>
      </c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4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7">
        <v>45216</v>
      </c>
      <c r="B94" s="713"/>
      <c r="C94" s="713"/>
      <c r="D94" s="719" t="s">
        <v>7469</v>
      </c>
      <c r="E94" s="709">
        <v>50000</v>
      </c>
      <c r="F94" s="711"/>
      <c r="G94" s="711">
        <f t="shared" si="6"/>
        <v>914745</v>
      </c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4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7">
        <v>45217</v>
      </c>
      <c r="B95" s="713"/>
      <c r="C95" s="713"/>
      <c r="D95" s="714" t="s">
        <v>7467</v>
      </c>
      <c r="E95" s="709"/>
      <c r="F95" s="710">
        <v>1300000</v>
      </c>
      <c r="G95" s="711">
        <f t="shared" si="6"/>
        <v>2214745</v>
      </c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4"/>
        <v>5981943.6699999999</v>
      </c>
      <c r="R95" s="579"/>
      <c r="S95" s="568"/>
      <c r="T95" s="339"/>
      <c r="U95" s="340"/>
      <c r="V95" s="507"/>
    </row>
    <row r="96" spans="1:22" s="14" customFormat="1" ht="24" x14ac:dyDescent="0.25">
      <c r="A96" s="707">
        <v>45218</v>
      </c>
      <c r="B96" s="713"/>
      <c r="C96" s="713"/>
      <c r="D96" s="719" t="s">
        <v>7473</v>
      </c>
      <c r="E96" s="711">
        <v>400000</v>
      </c>
      <c r="F96" s="711"/>
      <c r="G96" s="711">
        <f t="shared" si="6"/>
        <v>1814745</v>
      </c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4"/>
        <v>5581943.6699999999</v>
      </c>
      <c r="R96" s="579"/>
      <c r="S96" s="569"/>
      <c r="T96" s="339"/>
      <c r="U96" s="340"/>
      <c r="V96" s="507"/>
    </row>
    <row r="97" spans="1:22" s="14" customFormat="1" ht="24" x14ac:dyDescent="0.25">
      <c r="A97" s="707">
        <v>45219</v>
      </c>
      <c r="B97" s="713"/>
      <c r="C97" s="713"/>
      <c r="D97" s="719" t="s">
        <v>7463</v>
      </c>
      <c r="E97" s="709">
        <v>75900</v>
      </c>
      <c r="F97" s="711"/>
      <c r="G97" s="711">
        <f t="shared" si="6"/>
        <v>1738845</v>
      </c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4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7">
        <v>45219</v>
      </c>
      <c r="B98" s="713"/>
      <c r="C98" s="713"/>
      <c r="D98" s="721" t="s">
        <v>7388</v>
      </c>
      <c r="E98" s="716">
        <v>13000</v>
      </c>
      <c r="F98" s="711"/>
      <c r="G98" s="711">
        <f t="shared" ref="G98:G99" si="7">G97+F98-E98</f>
        <v>1725845</v>
      </c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4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7">
        <v>45219</v>
      </c>
      <c r="B99" s="713"/>
      <c r="C99" s="713"/>
      <c r="D99" s="719" t="s">
        <v>7472</v>
      </c>
      <c r="E99" s="709">
        <v>400000</v>
      </c>
      <c r="F99" s="711"/>
      <c r="G99" s="711">
        <f t="shared" si="7"/>
        <v>1325845</v>
      </c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4"/>
        <v>4240943.67</v>
      </c>
      <c r="R99" s="567"/>
      <c r="S99" s="568"/>
      <c r="T99" s="339"/>
      <c r="U99" s="340"/>
      <c r="V99" s="507"/>
    </row>
    <row r="100" spans="1:22" x14ac:dyDescent="0.25">
      <c r="A100" s="707">
        <v>45220</v>
      </c>
      <c r="B100" s="713"/>
      <c r="C100" s="713"/>
      <c r="D100" s="719" t="s">
        <v>7471</v>
      </c>
      <c r="E100" s="709">
        <v>324000</v>
      </c>
      <c r="F100" s="711"/>
      <c r="G100" s="711">
        <f t="shared" si="6"/>
        <v>1001845</v>
      </c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4"/>
        <v>12072436.67</v>
      </c>
      <c r="R100" s="567"/>
      <c r="S100" s="568"/>
      <c r="T100" s="339"/>
      <c r="U100" s="340"/>
      <c r="V100" s="507"/>
    </row>
    <row r="101" spans="1:22" x14ac:dyDescent="0.25">
      <c r="A101" s="707">
        <v>45223</v>
      </c>
      <c r="B101" s="713"/>
      <c r="C101" s="713"/>
      <c r="D101" s="719" t="s">
        <v>7475</v>
      </c>
      <c r="E101" s="709">
        <v>73600</v>
      </c>
      <c r="F101" s="711"/>
      <c r="G101" s="711">
        <f t="shared" si="6"/>
        <v>928245</v>
      </c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4"/>
        <v>11994436.67</v>
      </c>
      <c r="R101" s="567"/>
      <c r="S101" s="568"/>
      <c r="T101" s="339"/>
      <c r="U101" s="340"/>
      <c r="V101" s="507"/>
    </row>
    <row r="102" spans="1:22" ht="24" x14ac:dyDescent="0.25">
      <c r="A102" s="707">
        <v>45223</v>
      </c>
      <c r="B102" s="713"/>
      <c r="C102" s="713"/>
      <c r="D102" s="719" t="s">
        <v>7476</v>
      </c>
      <c r="E102" s="709">
        <v>181880</v>
      </c>
      <c r="F102" s="711"/>
      <c r="G102" s="711">
        <f t="shared" si="6"/>
        <v>746365</v>
      </c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4"/>
        <v>11946436.67</v>
      </c>
      <c r="R102" s="567"/>
      <c r="S102" s="568"/>
      <c r="T102" s="339"/>
      <c r="U102" s="340"/>
      <c r="V102" s="507"/>
    </row>
    <row r="103" spans="1:22" ht="24" x14ac:dyDescent="0.25">
      <c r="A103" s="707">
        <v>45223</v>
      </c>
      <c r="B103" s="713"/>
      <c r="C103" s="713"/>
      <c r="D103" s="719" t="s">
        <v>7473</v>
      </c>
      <c r="E103" s="711">
        <v>300000</v>
      </c>
      <c r="F103" s="711"/>
      <c r="G103" s="711">
        <f t="shared" si="6"/>
        <v>446365</v>
      </c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4"/>
        <v>11896436.67</v>
      </c>
      <c r="R103" s="567"/>
      <c r="S103" s="568"/>
      <c r="T103" s="13"/>
      <c r="U103" s="340"/>
      <c r="V103" s="507"/>
    </row>
    <row r="104" spans="1:22" ht="36" x14ac:dyDescent="0.25">
      <c r="A104" s="707">
        <v>45223</v>
      </c>
      <c r="B104" s="713"/>
      <c r="C104" s="713"/>
      <c r="D104" s="719" t="s">
        <v>7477</v>
      </c>
      <c r="E104" s="709">
        <v>100000</v>
      </c>
      <c r="F104" s="711"/>
      <c r="G104" s="711">
        <f t="shared" si="6"/>
        <v>346365</v>
      </c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4"/>
        <v>11871436.67</v>
      </c>
      <c r="R104" s="567"/>
      <c r="S104" s="568"/>
      <c r="T104" s="13"/>
      <c r="U104" s="340"/>
      <c r="V104" s="507"/>
    </row>
    <row r="105" spans="1:22" ht="24" x14ac:dyDescent="0.25">
      <c r="A105" s="707">
        <v>45227</v>
      </c>
      <c r="B105" s="713"/>
      <c r="C105" s="713"/>
      <c r="D105" s="719" t="s">
        <v>7482</v>
      </c>
      <c r="E105" s="709">
        <v>152120</v>
      </c>
      <c r="F105" s="711"/>
      <c r="G105" s="711">
        <f t="shared" si="6"/>
        <v>194245</v>
      </c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4"/>
        <v>11371436.67</v>
      </c>
      <c r="R105" s="567"/>
      <c r="S105" s="568"/>
      <c r="T105" s="13"/>
      <c r="U105" s="340"/>
      <c r="V105" s="507"/>
    </row>
    <row r="106" spans="1:22" ht="36" x14ac:dyDescent="0.25">
      <c r="A106" s="707">
        <v>45232</v>
      </c>
      <c r="B106" s="713"/>
      <c r="C106" s="713"/>
      <c r="D106" s="719" t="s">
        <v>7485</v>
      </c>
      <c r="E106" s="709">
        <v>56840</v>
      </c>
      <c r="F106" s="711"/>
      <c r="G106" s="711">
        <f t="shared" si="6"/>
        <v>137405</v>
      </c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4"/>
        <v>11346436.67</v>
      </c>
      <c r="R106" s="567"/>
      <c r="S106" s="568"/>
      <c r="T106" s="13"/>
      <c r="U106" s="340"/>
      <c r="V106" s="507"/>
    </row>
    <row r="107" spans="1:22" x14ac:dyDescent="0.25">
      <c r="A107" s="707">
        <v>45234</v>
      </c>
      <c r="B107" s="713"/>
      <c r="C107" s="713"/>
      <c r="D107" s="714" t="s">
        <v>7467</v>
      </c>
      <c r="E107" s="709"/>
      <c r="F107" s="710">
        <v>1500000</v>
      </c>
      <c r="G107" s="711">
        <f t="shared" si="6"/>
        <v>1637405</v>
      </c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4"/>
        <v>11296436.67</v>
      </c>
      <c r="R107" s="567"/>
      <c r="S107" s="568"/>
      <c r="T107" s="13"/>
      <c r="U107" s="340"/>
      <c r="V107" s="507"/>
    </row>
    <row r="108" spans="1:22" ht="24" x14ac:dyDescent="0.25">
      <c r="A108" s="707">
        <v>45237</v>
      </c>
      <c r="B108" s="713"/>
      <c r="C108" s="713"/>
      <c r="D108" s="717" t="s">
        <v>7487</v>
      </c>
      <c r="E108" s="709">
        <v>1300000</v>
      </c>
      <c r="F108" s="711"/>
      <c r="G108" s="711">
        <f t="shared" si="6"/>
        <v>337405</v>
      </c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4"/>
        <v>11246436.67</v>
      </c>
      <c r="R108" s="567"/>
      <c r="S108" s="568"/>
      <c r="T108" s="339"/>
      <c r="U108" s="340"/>
      <c r="V108" s="507"/>
    </row>
    <row r="109" spans="1:22" x14ac:dyDescent="0.25">
      <c r="A109" s="707">
        <v>45237</v>
      </c>
      <c r="B109" s="713"/>
      <c r="C109" s="713"/>
      <c r="D109" s="721" t="s">
        <v>7388</v>
      </c>
      <c r="E109" s="716">
        <v>2000</v>
      </c>
      <c r="F109" s="711"/>
      <c r="G109" s="711">
        <f t="shared" si="6"/>
        <v>335405</v>
      </c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4"/>
        <v>11146436.67</v>
      </c>
      <c r="R109" s="567"/>
      <c r="S109" s="568"/>
      <c r="T109" s="339"/>
      <c r="U109" s="340"/>
      <c r="V109" s="507"/>
    </row>
    <row r="110" spans="1:22" ht="24" x14ac:dyDescent="0.25">
      <c r="A110" s="707">
        <v>45237</v>
      </c>
      <c r="B110" s="713"/>
      <c r="C110" s="713"/>
      <c r="D110" s="719" t="s">
        <v>7488</v>
      </c>
      <c r="E110" s="709">
        <v>63920</v>
      </c>
      <c r="F110" s="711"/>
      <c r="G110" s="711">
        <f t="shared" si="6"/>
        <v>271485</v>
      </c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4"/>
        <v>10983936.67</v>
      </c>
      <c r="R110" s="567"/>
      <c r="S110" s="568"/>
      <c r="T110" s="339"/>
      <c r="U110" s="340"/>
      <c r="V110" s="507"/>
    </row>
    <row r="111" spans="1:22" ht="24" x14ac:dyDescent="0.25">
      <c r="A111" s="707">
        <v>45237</v>
      </c>
      <c r="B111" s="713"/>
      <c r="C111" s="713"/>
      <c r="D111" s="714" t="s">
        <v>7467</v>
      </c>
      <c r="E111" s="709"/>
      <c r="F111" s="710">
        <v>1600000</v>
      </c>
      <c r="G111" s="711">
        <f t="shared" si="6"/>
        <v>1871485</v>
      </c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4"/>
        <v>10830436.67</v>
      </c>
      <c r="R111" s="567"/>
      <c r="S111" s="568"/>
      <c r="T111" s="339"/>
      <c r="U111" s="340"/>
      <c r="V111" s="507"/>
    </row>
    <row r="112" spans="1:22" ht="24" x14ac:dyDescent="0.25">
      <c r="A112" s="707">
        <v>45251</v>
      </c>
      <c r="B112" s="713"/>
      <c r="C112" s="713"/>
      <c r="D112" s="719" t="s">
        <v>7495</v>
      </c>
      <c r="E112" s="709">
        <v>500000</v>
      </c>
      <c r="F112" s="711"/>
      <c r="G112" s="711">
        <f t="shared" si="6"/>
        <v>1371485</v>
      </c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4"/>
        <v>10741636.67</v>
      </c>
      <c r="R112" s="567"/>
      <c r="S112" s="568"/>
      <c r="T112" s="339"/>
      <c r="U112" s="340"/>
      <c r="V112" s="507"/>
    </row>
    <row r="113" spans="1:22" ht="24" x14ac:dyDescent="0.25">
      <c r="A113" s="707">
        <v>45253</v>
      </c>
      <c r="B113" s="713"/>
      <c r="C113" s="713"/>
      <c r="D113" s="717" t="s">
        <v>7487</v>
      </c>
      <c r="E113" s="709">
        <v>1000000</v>
      </c>
      <c r="F113" s="711"/>
      <c r="G113" s="711">
        <f t="shared" si="6"/>
        <v>371485</v>
      </c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4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7">
        <v>45253</v>
      </c>
      <c r="B114" s="713"/>
      <c r="C114" s="713"/>
      <c r="D114" s="721" t="s">
        <v>7388</v>
      </c>
      <c r="E114" s="716">
        <v>6000</v>
      </c>
      <c r="F114" s="711"/>
      <c r="G114" s="711">
        <f t="shared" si="6"/>
        <v>365485</v>
      </c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4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7">
        <v>45254</v>
      </c>
      <c r="B115" s="713"/>
      <c r="C115" s="713"/>
      <c r="D115" s="719" t="s">
        <v>7485</v>
      </c>
      <c r="E115" s="709">
        <v>44420</v>
      </c>
      <c r="F115" s="711"/>
      <c r="G115" s="711">
        <f t="shared" si="6"/>
        <v>321065</v>
      </c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4"/>
        <v>10352636.67</v>
      </c>
      <c r="R115" s="567"/>
      <c r="S115" s="568"/>
      <c r="T115" s="339"/>
      <c r="U115" s="340"/>
      <c r="V115" s="507"/>
    </row>
    <row r="116" spans="1:22" x14ac:dyDescent="0.25">
      <c r="A116" s="707">
        <v>45258</v>
      </c>
      <c r="B116" s="713"/>
      <c r="C116" s="713"/>
      <c r="D116" s="719" t="s">
        <v>7510</v>
      </c>
      <c r="E116" s="709"/>
      <c r="F116" s="710">
        <v>1000000</v>
      </c>
      <c r="G116" s="711">
        <f t="shared" si="6"/>
        <v>1321065</v>
      </c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4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7">
        <v>45258</v>
      </c>
      <c r="B117" s="713"/>
      <c r="C117" s="713"/>
      <c r="D117" s="719" t="s">
        <v>7510</v>
      </c>
      <c r="E117" s="709"/>
      <c r="F117" s="710">
        <v>1000000</v>
      </c>
      <c r="G117" s="711">
        <f t="shared" si="6"/>
        <v>2321065</v>
      </c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4"/>
        <v>9792636.6699999999</v>
      </c>
      <c r="R117" s="567"/>
      <c r="S117" s="568"/>
      <c r="T117" s="339"/>
      <c r="U117" s="340"/>
      <c r="V117" s="507"/>
    </row>
    <row r="118" spans="1:22" x14ac:dyDescent="0.25">
      <c r="A118" s="707">
        <v>45258</v>
      </c>
      <c r="B118" s="713"/>
      <c r="C118" s="713"/>
      <c r="D118" s="719" t="s">
        <v>7510</v>
      </c>
      <c r="E118" s="709"/>
      <c r="F118" s="710">
        <v>1000000</v>
      </c>
      <c r="G118" s="711">
        <f t="shared" si="6"/>
        <v>3321065</v>
      </c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4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7">
        <v>45258</v>
      </c>
      <c r="B119" s="713"/>
      <c r="C119" s="713"/>
      <c r="D119" s="719" t="s">
        <v>7510</v>
      </c>
      <c r="E119" s="718"/>
      <c r="F119" s="710">
        <v>1000000</v>
      </c>
      <c r="G119" s="711">
        <f t="shared" si="6"/>
        <v>4321065</v>
      </c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4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7">
        <v>45258</v>
      </c>
      <c r="B120" s="713"/>
      <c r="C120" s="713"/>
      <c r="D120" s="719" t="s">
        <v>7510</v>
      </c>
      <c r="E120" s="718"/>
      <c r="F120" s="710">
        <v>1204349</v>
      </c>
      <c r="G120" s="711">
        <f t="shared" si="6"/>
        <v>5525414</v>
      </c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4"/>
        <v>9502636.6699999999</v>
      </c>
      <c r="R120" s="567"/>
      <c r="S120" s="568"/>
      <c r="T120" s="339"/>
      <c r="U120" s="340"/>
      <c r="V120" s="507"/>
    </row>
    <row r="121" spans="1:22" s="14" customFormat="1" x14ac:dyDescent="0.2">
      <c r="A121" s="707">
        <v>45262</v>
      </c>
      <c r="B121" s="713"/>
      <c r="C121" s="713"/>
      <c r="D121" s="719" t="s">
        <v>7501</v>
      </c>
      <c r="E121" s="718">
        <v>1000000</v>
      </c>
      <c r="F121" s="711"/>
      <c r="G121" s="711">
        <f t="shared" si="6"/>
        <v>4525414</v>
      </c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4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7">
        <v>45262</v>
      </c>
      <c r="B122" s="713"/>
      <c r="C122" s="713"/>
      <c r="D122" s="721" t="s">
        <v>7541</v>
      </c>
      <c r="E122" s="716">
        <v>52043</v>
      </c>
      <c r="F122" s="711"/>
      <c r="G122" s="711">
        <f t="shared" si="6"/>
        <v>4473371</v>
      </c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4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">
      <c r="A123" s="707">
        <v>45264</v>
      </c>
      <c r="B123" s="713"/>
      <c r="C123" s="713"/>
      <c r="D123" s="719" t="s">
        <v>7502</v>
      </c>
      <c r="E123" s="718">
        <v>600000</v>
      </c>
      <c r="F123" s="711"/>
      <c r="G123" s="711">
        <f t="shared" si="6"/>
        <v>3873371</v>
      </c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4"/>
        <v>8944036.6699999999</v>
      </c>
      <c r="R123" s="567"/>
      <c r="S123" s="568"/>
      <c r="T123" s="339"/>
      <c r="U123" s="340"/>
      <c r="V123" s="507"/>
    </row>
    <row r="124" spans="1:22" s="14" customFormat="1" ht="24" x14ac:dyDescent="0.2">
      <c r="A124" s="707">
        <v>45265</v>
      </c>
      <c r="B124" s="713"/>
      <c r="C124" s="713"/>
      <c r="D124" s="719" t="s">
        <v>7503</v>
      </c>
      <c r="E124" s="718">
        <v>132000</v>
      </c>
      <c r="F124" s="711"/>
      <c r="G124" s="711">
        <f t="shared" si="6"/>
        <v>3741371</v>
      </c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4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7">
        <v>45265</v>
      </c>
      <c r="B125" s="713"/>
      <c r="C125" s="713"/>
      <c r="D125" s="719" t="s">
        <v>7504</v>
      </c>
      <c r="E125" s="709">
        <v>100000</v>
      </c>
      <c r="F125" s="711"/>
      <c r="G125" s="711">
        <f t="shared" si="6"/>
        <v>3641371</v>
      </c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4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7">
        <v>45265</v>
      </c>
      <c r="B126" s="713"/>
      <c r="C126" s="713"/>
      <c r="D126" s="719" t="s">
        <v>7505</v>
      </c>
      <c r="E126" s="709">
        <v>300000</v>
      </c>
      <c r="F126" s="711"/>
      <c r="G126" s="711">
        <f t="shared" si="6"/>
        <v>3341371</v>
      </c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4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7">
        <v>45265</v>
      </c>
      <c r="B127" s="713"/>
      <c r="C127" s="713"/>
      <c r="D127" s="719" t="s">
        <v>7998</v>
      </c>
      <c r="E127" s="709">
        <v>500000</v>
      </c>
      <c r="F127" s="711"/>
      <c r="G127" s="711">
        <f t="shared" si="6"/>
        <v>2841371</v>
      </c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4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7">
        <v>45268</v>
      </c>
      <c r="B128" s="713"/>
      <c r="C128" s="713"/>
      <c r="D128" s="719" t="s">
        <v>7508</v>
      </c>
      <c r="E128" s="709">
        <v>112700</v>
      </c>
      <c r="F128" s="711"/>
      <c r="G128" s="711">
        <f t="shared" si="6"/>
        <v>2728671</v>
      </c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4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7">
        <v>45268</v>
      </c>
      <c r="B129" s="713"/>
      <c r="C129" s="713"/>
      <c r="D129" s="719" t="s">
        <v>7507</v>
      </c>
      <c r="E129" s="709">
        <v>61500</v>
      </c>
      <c r="F129" s="711"/>
      <c r="G129" s="711">
        <f t="shared" ref="G129:G184" si="8">G128+F129-E129</f>
        <v>2667171</v>
      </c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4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7">
        <v>45268</v>
      </c>
      <c r="B130" s="713"/>
      <c r="C130" s="713"/>
      <c r="D130" s="719" t="s">
        <v>7506</v>
      </c>
      <c r="E130" s="709">
        <v>165000</v>
      </c>
      <c r="F130" s="711"/>
      <c r="G130" s="711">
        <f t="shared" si="8"/>
        <v>2502171</v>
      </c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4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7">
        <v>45269</v>
      </c>
      <c r="B131" s="713"/>
      <c r="C131" s="713"/>
      <c r="D131" s="719" t="s">
        <v>7509</v>
      </c>
      <c r="E131" s="709">
        <v>340000</v>
      </c>
      <c r="F131" s="711"/>
      <c r="G131" s="711">
        <f t="shared" si="8"/>
        <v>2162171</v>
      </c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4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7">
        <v>45271</v>
      </c>
      <c r="B132" s="713"/>
      <c r="C132" s="713"/>
      <c r="D132" s="719" t="s">
        <v>7514</v>
      </c>
      <c r="E132" s="709">
        <v>59000</v>
      </c>
      <c r="F132" s="711"/>
      <c r="G132" s="711">
        <f t="shared" si="8"/>
        <v>2103171</v>
      </c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4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7">
        <v>45272</v>
      </c>
      <c r="B133" s="713"/>
      <c r="C133" s="713"/>
      <c r="D133" s="719" t="s">
        <v>7515</v>
      </c>
      <c r="E133" s="709">
        <v>400000</v>
      </c>
      <c r="F133" s="711"/>
      <c r="G133" s="711">
        <f t="shared" si="8"/>
        <v>1703171</v>
      </c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4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7">
        <v>45273</v>
      </c>
      <c r="B134" s="713"/>
      <c r="C134" s="713"/>
      <c r="D134" s="719" t="s">
        <v>7515</v>
      </c>
      <c r="E134" s="709">
        <v>600000</v>
      </c>
      <c r="F134" s="711"/>
      <c r="G134" s="711">
        <f t="shared" si="8"/>
        <v>1103171</v>
      </c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4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7">
        <v>45273</v>
      </c>
      <c r="B135" s="713"/>
      <c r="C135" s="713"/>
      <c r="D135" s="719" t="s">
        <v>7516</v>
      </c>
      <c r="E135" s="709">
        <v>200000</v>
      </c>
      <c r="F135" s="711"/>
      <c r="G135" s="711">
        <f t="shared" si="8"/>
        <v>903171</v>
      </c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4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7">
        <v>45274</v>
      </c>
      <c r="B136" s="713"/>
      <c r="C136" s="713"/>
      <c r="D136" s="719" t="s">
        <v>7520</v>
      </c>
      <c r="E136" s="709">
        <v>155000</v>
      </c>
      <c r="F136" s="711"/>
      <c r="G136" s="711">
        <f t="shared" si="8"/>
        <v>748171</v>
      </c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4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45274</v>
      </c>
      <c r="B137" s="713"/>
      <c r="C137" s="713"/>
      <c r="D137" s="719" t="s">
        <v>7431</v>
      </c>
      <c r="E137" s="709">
        <v>95000</v>
      </c>
      <c r="F137" s="711"/>
      <c r="G137" s="711">
        <f t="shared" si="8"/>
        <v>653171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4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45275</v>
      </c>
      <c r="B138" s="713"/>
      <c r="C138" s="713"/>
      <c r="D138" s="719" t="s">
        <v>7521</v>
      </c>
      <c r="E138" s="709">
        <v>40000</v>
      </c>
      <c r="F138" s="711"/>
      <c r="G138" s="711">
        <f t="shared" si="8"/>
        <v>613171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4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45275</v>
      </c>
      <c r="B139" s="713"/>
      <c r="C139" s="713"/>
      <c r="D139" s="719" t="s">
        <v>7505</v>
      </c>
      <c r="E139" s="709">
        <v>300000</v>
      </c>
      <c r="F139" s="711"/>
      <c r="G139" s="711">
        <f t="shared" si="8"/>
        <v>313171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4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45275</v>
      </c>
      <c r="B140" s="713"/>
      <c r="C140" s="713"/>
      <c r="D140" s="719" t="s">
        <v>7522</v>
      </c>
      <c r="E140" s="709">
        <v>143500</v>
      </c>
      <c r="F140" s="711"/>
      <c r="G140" s="711">
        <f t="shared" si="8"/>
        <v>169671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4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45276</v>
      </c>
      <c r="B141" s="713"/>
      <c r="C141" s="713"/>
      <c r="D141" s="719" t="s">
        <v>7404</v>
      </c>
      <c r="E141" s="709">
        <v>160000</v>
      </c>
      <c r="F141" s="711"/>
      <c r="G141" s="711">
        <f t="shared" si="8"/>
        <v>9671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4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45280</v>
      </c>
      <c r="B142" s="713"/>
      <c r="C142" s="713"/>
      <c r="D142" s="719" t="s">
        <v>7542</v>
      </c>
      <c r="E142" s="709"/>
      <c r="F142" s="711">
        <v>5000000</v>
      </c>
      <c r="G142" s="728">
        <f t="shared" si="8"/>
        <v>5009671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4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45287</v>
      </c>
      <c r="B143" s="713"/>
      <c r="C143" s="713"/>
      <c r="D143" s="717" t="s">
        <v>7559</v>
      </c>
      <c r="E143" s="709">
        <v>250000</v>
      </c>
      <c r="F143" s="711"/>
      <c r="G143" s="711">
        <f t="shared" si="8"/>
        <v>4759671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4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45288</v>
      </c>
      <c r="B144" s="713"/>
      <c r="C144" s="713"/>
      <c r="D144" s="719" t="s">
        <v>7471</v>
      </c>
      <c r="E144" s="709">
        <v>765000</v>
      </c>
      <c r="F144" s="711"/>
      <c r="G144" s="711">
        <f t="shared" si="8"/>
        <v>3994671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4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45288</v>
      </c>
      <c r="B145" s="713"/>
      <c r="C145" s="713"/>
      <c r="D145" s="719" t="s">
        <v>7564</v>
      </c>
      <c r="E145" s="718">
        <v>1000000</v>
      </c>
      <c r="F145" s="711"/>
      <c r="G145" s="711">
        <f t="shared" si="8"/>
        <v>2994671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4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45295</v>
      </c>
      <c r="B146" s="713"/>
      <c r="C146" s="713"/>
      <c r="D146" s="719" t="s">
        <v>7579</v>
      </c>
      <c r="E146" s="718">
        <v>1000000</v>
      </c>
      <c r="F146" s="711"/>
      <c r="G146" s="711">
        <f t="shared" si="8"/>
        <v>1994671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4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45295</v>
      </c>
      <c r="B147" s="713"/>
      <c r="C147" s="713"/>
      <c r="D147" s="719" t="s">
        <v>7471</v>
      </c>
      <c r="E147" s="709">
        <v>750000</v>
      </c>
      <c r="F147" s="711"/>
      <c r="G147" s="711">
        <f t="shared" si="8"/>
        <v>1244671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9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45300</v>
      </c>
      <c r="B148" s="713"/>
      <c r="C148" s="713"/>
      <c r="D148" s="719" t="s">
        <v>7579</v>
      </c>
      <c r="E148" s="718">
        <v>900000</v>
      </c>
      <c r="F148" s="711"/>
      <c r="G148" s="711">
        <f t="shared" si="8"/>
        <v>344671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9"/>
        <v>3975326.67</v>
      </c>
      <c r="R148" s="570"/>
      <c r="S148" s="568"/>
      <c r="T148" s="339"/>
      <c r="U148" s="339"/>
      <c r="V148" s="507"/>
    </row>
    <row r="149" spans="1:22" s="14" customFormat="1" x14ac:dyDescent="0.25">
      <c r="A149" s="707">
        <v>45300</v>
      </c>
      <c r="B149" s="713"/>
      <c r="C149" s="713"/>
      <c r="D149" s="719" t="s">
        <v>7595</v>
      </c>
      <c r="E149" s="709">
        <v>40000</v>
      </c>
      <c r="F149" s="711"/>
      <c r="G149" s="711">
        <f t="shared" si="8"/>
        <v>304671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9"/>
        <v>3925326.67</v>
      </c>
      <c r="R149" s="567"/>
      <c r="S149" s="568"/>
      <c r="T149" s="339"/>
      <c r="U149" s="339"/>
      <c r="V149" s="507"/>
    </row>
    <row r="150" spans="1:22" s="14" customFormat="1" x14ac:dyDescent="0.25">
      <c r="A150" s="707">
        <v>45313</v>
      </c>
      <c r="B150" s="713"/>
      <c r="C150" s="713"/>
      <c r="D150" s="721" t="s">
        <v>7625</v>
      </c>
      <c r="E150" s="716">
        <v>15850</v>
      </c>
      <c r="F150" s="711"/>
      <c r="G150" s="711">
        <f t="shared" si="8"/>
        <v>288821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9"/>
        <v>3779326.67</v>
      </c>
      <c r="R150" s="567"/>
      <c r="S150" s="568"/>
      <c r="T150" s="339"/>
      <c r="U150" s="339"/>
      <c r="V150" s="507">
        <f t="shared" ref="V150:V153" si="10">V149+U150-T150</f>
        <v>0</v>
      </c>
    </row>
    <row r="151" spans="1:22" s="14" customFormat="1" x14ac:dyDescent="0.25">
      <c r="A151" s="707">
        <v>45313</v>
      </c>
      <c r="B151" s="713"/>
      <c r="C151" s="713"/>
      <c r="D151" s="719" t="s">
        <v>7627</v>
      </c>
      <c r="E151" s="709"/>
      <c r="F151" s="711">
        <v>10000000</v>
      </c>
      <c r="G151" s="711">
        <f t="shared" si="8"/>
        <v>10288821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9"/>
        <v>3643390.67</v>
      </c>
      <c r="R151" s="567"/>
      <c r="S151" s="568"/>
      <c r="T151" s="339"/>
      <c r="U151" s="339"/>
      <c r="V151" s="507">
        <f t="shared" si="10"/>
        <v>0</v>
      </c>
    </row>
    <row r="152" spans="1:22" s="14" customFormat="1" x14ac:dyDescent="0.25">
      <c r="A152" s="707">
        <v>45315</v>
      </c>
      <c r="B152" s="713"/>
      <c r="C152" s="713"/>
      <c r="D152" s="719" t="s">
        <v>7632</v>
      </c>
      <c r="E152" s="709">
        <v>500000</v>
      </c>
      <c r="F152" s="711"/>
      <c r="G152" s="711">
        <f t="shared" si="8"/>
        <v>9788821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9"/>
        <v>3613390.67</v>
      </c>
      <c r="R152" s="567"/>
      <c r="S152" s="568"/>
      <c r="T152" s="339"/>
      <c r="U152" s="339"/>
      <c r="V152" s="507">
        <f t="shared" si="10"/>
        <v>0</v>
      </c>
    </row>
    <row r="153" spans="1:22" s="14" customFormat="1" x14ac:dyDescent="0.25">
      <c r="A153" s="707">
        <v>45315</v>
      </c>
      <c r="B153" s="713"/>
      <c r="C153" s="713"/>
      <c r="D153" s="719" t="s">
        <v>7633</v>
      </c>
      <c r="E153" s="709">
        <v>150000</v>
      </c>
      <c r="F153" s="711"/>
      <c r="G153" s="711">
        <f t="shared" si="8"/>
        <v>9638821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9"/>
        <v>2280390.67</v>
      </c>
      <c r="R153" s="567"/>
      <c r="S153" s="568"/>
      <c r="T153" s="339"/>
      <c r="U153" s="339"/>
      <c r="V153" s="507">
        <f t="shared" si="10"/>
        <v>0</v>
      </c>
    </row>
    <row r="154" spans="1:22" s="14" customFormat="1" x14ac:dyDescent="0.2">
      <c r="A154" s="707">
        <v>45316</v>
      </c>
      <c r="B154" s="713"/>
      <c r="C154" s="713"/>
      <c r="D154" s="719" t="s">
        <v>7579</v>
      </c>
      <c r="E154" s="718">
        <v>1000000</v>
      </c>
      <c r="F154" s="711"/>
      <c r="G154" s="711">
        <f t="shared" si="8"/>
        <v>8638821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9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45316</v>
      </c>
      <c r="B155" s="713"/>
      <c r="C155" s="713"/>
      <c r="D155" s="719" t="s">
        <v>7635</v>
      </c>
      <c r="E155" s="709">
        <v>200000</v>
      </c>
      <c r="F155" s="711"/>
      <c r="G155" s="711">
        <f t="shared" si="8"/>
        <v>8438821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9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45317</v>
      </c>
      <c r="B156" s="713"/>
      <c r="C156" s="713"/>
      <c r="D156" s="719" t="s">
        <v>7640</v>
      </c>
      <c r="E156" s="709">
        <v>500000</v>
      </c>
      <c r="F156" s="711"/>
      <c r="G156" s="711">
        <f t="shared" si="8"/>
        <v>7938821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9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45317</v>
      </c>
      <c r="B157" s="713"/>
      <c r="C157" s="713"/>
      <c r="D157" s="719" t="s">
        <v>7639</v>
      </c>
      <c r="E157" s="709">
        <v>500000</v>
      </c>
      <c r="F157" s="711"/>
      <c r="G157" s="711">
        <f t="shared" si="8"/>
        <v>7438821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9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45322</v>
      </c>
      <c r="B158" s="713"/>
      <c r="C158" s="713"/>
      <c r="D158" s="717" t="s">
        <v>7645</v>
      </c>
      <c r="E158" s="729">
        <v>300000</v>
      </c>
      <c r="F158" s="730"/>
      <c r="G158" s="711">
        <f t="shared" si="8"/>
        <v>7138821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9"/>
        <v>1905990.67</v>
      </c>
      <c r="R158" s="12"/>
      <c r="S158" s="568"/>
      <c r="T158" s="339"/>
      <c r="U158" s="339"/>
      <c r="V158" s="507"/>
    </row>
    <row r="159" spans="1:22" ht="24.75" x14ac:dyDescent="0.25">
      <c r="A159" s="707">
        <v>45322</v>
      </c>
      <c r="B159" s="713"/>
      <c r="C159" s="713"/>
      <c r="D159" s="717" t="s">
        <v>7646</v>
      </c>
      <c r="E159" s="709">
        <v>90000</v>
      </c>
      <c r="F159" s="711"/>
      <c r="G159" s="711">
        <f t="shared" si="8"/>
        <v>7048821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9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45324</v>
      </c>
      <c r="B160" s="713"/>
      <c r="C160" s="713"/>
      <c r="D160" s="717" t="s">
        <v>7647</v>
      </c>
      <c r="E160" s="709">
        <v>2000000</v>
      </c>
      <c r="F160" s="711"/>
      <c r="G160" s="711">
        <f t="shared" si="8"/>
        <v>5048821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9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45328</v>
      </c>
      <c r="B161" s="713"/>
      <c r="C161" s="713"/>
      <c r="D161" s="719" t="s">
        <v>7647</v>
      </c>
      <c r="E161" s="709">
        <v>1500000</v>
      </c>
      <c r="F161" s="711"/>
      <c r="G161" s="711">
        <f t="shared" si="8"/>
        <v>3548821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9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45329</v>
      </c>
      <c r="B162" s="713"/>
      <c r="C162" s="713"/>
      <c r="D162" s="719" t="s">
        <v>7657</v>
      </c>
      <c r="E162" s="709">
        <v>208000</v>
      </c>
      <c r="F162" s="711"/>
      <c r="G162" s="711">
        <f t="shared" si="8"/>
        <v>3340821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9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45329</v>
      </c>
      <c r="B163" s="713"/>
      <c r="C163" s="713"/>
      <c r="D163" s="719" t="s">
        <v>7658</v>
      </c>
      <c r="E163" s="709">
        <v>23680</v>
      </c>
      <c r="F163" s="709"/>
      <c r="G163" s="711">
        <f t="shared" si="8"/>
        <v>3317141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9"/>
        <v>1381890.67</v>
      </c>
      <c r="R163" s="12"/>
      <c r="S163" s="568"/>
      <c r="T163" s="339"/>
      <c r="U163" s="339"/>
      <c r="V163" s="507"/>
    </row>
    <row r="164" spans="1:22" x14ac:dyDescent="0.25">
      <c r="A164" s="707">
        <v>45334</v>
      </c>
      <c r="B164" s="713"/>
      <c r="C164" s="713"/>
      <c r="D164" s="719" t="s">
        <v>7662</v>
      </c>
      <c r="E164" s="709">
        <v>500000</v>
      </c>
      <c r="F164" s="709"/>
      <c r="G164" s="711">
        <f t="shared" si="8"/>
        <v>2817141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9"/>
        <v>1349890.67</v>
      </c>
      <c r="R164" s="12"/>
      <c r="S164" s="568"/>
      <c r="T164" s="339"/>
      <c r="U164" s="339"/>
      <c r="V164" s="507"/>
    </row>
    <row r="165" spans="1:22" x14ac:dyDescent="0.25">
      <c r="A165" s="707">
        <v>45335</v>
      </c>
      <c r="B165" s="713"/>
      <c r="C165" s="713"/>
      <c r="D165" s="719" t="s">
        <v>7658</v>
      </c>
      <c r="E165" s="709">
        <v>10900</v>
      </c>
      <c r="F165" s="709"/>
      <c r="G165" s="711">
        <f t="shared" si="8"/>
        <v>2806241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9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45336</v>
      </c>
      <c r="B166" s="713"/>
      <c r="C166" s="713"/>
      <c r="D166" s="719" t="s">
        <v>7579</v>
      </c>
      <c r="E166" s="709">
        <v>1000000</v>
      </c>
      <c r="F166" s="709"/>
      <c r="G166" s="711">
        <f t="shared" si="8"/>
        <v>1806241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9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45336</v>
      </c>
      <c r="B167" s="713"/>
      <c r="C167" s="713"/>
      <c r="D167" s="719" t="s">
        <v>7535</v>
      </c>
      <c r="E167" s="709">
        <v>500000</v>
      </c>
      <c r="F167" s="709"/>
      <c r="G167" s="711">
        <f t="shared" si="8"/>
        <v>1306241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9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45337</v>
      </c>
      <c r="B168" s="713"/>
      <c r="C168" s="713"/>
      <c r="D168" s="719" t="s">
        <v>7666</v>
      </c>
      <c r="E168" s="709">
        <v>500000</v>
      </c>
      <c r="F168" s="709"/>
      <c r="G168" s="711">
        <f t="shared" si="8"/>
        <v>806241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9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45338</v>
      </c>
      <c r="B169" s="713"/>
      <c r="C169" s="713"/>
      <c r="D169" s="719" t="s">
        <v>7668</v>
      </c>
      <c r="E169" s="709">
        <v>50000</v>
      </c>
      <c r="F169" s="709"/>
      <c r="G169" s="711">
        <f t="shared" si="8"/>
        <v>756241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9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45339</v>
      </c>
      <c r="B170" s="713"/>
      <c r="C170" s="713"/>
      <c r="D170" s="719" t="s">
        <v>7674</v>
      </c>
      <c r="E170" s="709">
        <v>100000</v>
      </c>
      <c r="F170" s="709"/>
      <c r="G170" s="711">
        <f t="shared" si="8"/>
        <v>656241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9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45339</v>
      </c>
      <c r="B171" s="713"/>
      <c r="C171" s="713"/>
      <c r="D171" s="719" t="s">
        <v>7471</v>
      </c>
      <c r="E171" s="709">
        <v>400000</v>
      </c>
      <c r="F171" s="709"/>
      <c r="G171" s="711">
        <f t="shared" si="8"/>
        <v>256241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9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45339</v>
      </c>
      <c r="B172" s="713"/>
      <c r="C172" s="713"/>
      <c r="D172" s="719" t="s">
        <v>7505</v>
      </c>
      <c r="E172" s="709">
        <v>100000</v>
      </c>
      <c r="F172" s="709"/>
      <c r="G172" s="711">
        <f t="shared" si="8"/>
        <v>156241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9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45339</v>
      </c>
      <c r="B173" s="713"/>
      <c r="C173" s="713"/>
      <c r="D173" s="719" t="s">
        <v>7677</v>
      </c>
      <c r="E173" s="709">
        <v>17400</v>
      </c>
      <c r="F173" s="709"/>
      <c r="G173" s="711">
        <f t="shared" si="8"/>
        <v>138841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9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45339</v>
      </c>
      <c r="B174" s="713"/>
      <c r="C174" s="713"/>
      <c r="D174" s="721" t="s">
        <v>7625</v>
      </c>
      <c r="E174" s="709">
        <v>76000</v>
      </c>
      <c r="F174" s="709"/>
      <c r="G174" s="711">
        <f t="shared" si="8"/>
        <v>62841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9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45343</v>
      </c>
      <c r="B175" s="713"/>
      <c r="C175" s="713"/>
      <c r="D175" s="719" t="s">
        <v>7690</v>
      </c>
      <c r="E175" s="709"/>
      <c r="F175" s="709">
        <v>5000000</v>
      </c>
      <c r="G175" s="711">
        <f t="shared" si="8"/>
        <v>5062841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9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45346</v>
      </c>
      <c r="B176" s="713"/>
      <c r="C176" s="713"/>
      <c r="D176" s="719" t="s">
        <v>7579</v>
      </c>
      <c r="E176" s="718">
        <v>500000</v>
      </c>
      <c r="F176" s="709"/>
      <c r="G176" s="711">
        <f t="shared" si="8"/>
        <v>4562841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9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45346</v>
      </c>
      <c r="B177" s="713"/>
      <c r="C177" s="713"/>
      <c r="D177" s="719" t="s">
        <v>7694</v>
      </c>
      <c r="E177" s="718">
        <v>500000</v>
      </c>
      <c r="F177" s="709"/>
      <c r="G177" s="711">
        <f t="shared" si="8"/>
        <v>4062841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9"/>
        <v>6415740.6699999999</v>
      </c>
      <c r="R177" s="12"/>
      <c r="S177" s="568"/>
      <c r="T177" s="339"/>
      <c r="U177" s="339"/>
      <c r="V177" s="507"/>
    </row>
    <row r="178" spans="1:22" x14ac:dyDescent="0.25">
      <c r="A178" s="707">
        <v>45349</v>
      </c>
      <c r="B178" s="713"/>
      <c r="C178" s="713"/>
      <c r="D178" s="719" t="s">
        <v>7436</v>
      </c>
      <c r="E178" s="709">
        <v>1000000</v>
      </c>
      <c r="F178" s="709"/>
      <c r="G178" s="711">
        <f t="shared" si="8"/>
        <v>3062841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9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45350</v>
      </c>
      <c r="B179" s="713"/>
      <c r="C179" s="713"/>
      <c r="D179" s="719" t="s">
        <v>7505</v>
      </c>
      <c r="E179" s="709">
        <v>300000</v>
      </c>
      <c r="F179" s="709"/>
      <c r="G179" s="711">
        <f t="shared" si="8"/>
        <v>2762841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9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45353</v>
      </c>
      <c r="B180" s="713"/>
      <c r="C180" s="713"/>
      <c r="D180" s="719" t="s">
        <v>7505</v>
      </c>
      <c r="E180" s="709">
        <v>100000</v>
      </c>
      <c r="F180" s="709"/>
      <c r="G180" s="711">
        <f t="shared" si="8"/>
        <v>2662841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9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45355</v>
      </c>
      <c r="B181" s="713"/>
      <c r="C181" s="713"/>
      <c r="D181" s="719" t="s">
        <v>7708</v>
      </c>
      <c r="E181" s="709">
        <v>1000000</v>
      </c>
      <c r="F181" s="709"/>
      <c r="G181" s="711">
        <f t="shared" si="8"/>
        <v>1662841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9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45355</v>
      </c>
      <c r="B182" s="713"/>
      <c r="C182" s="713"/>
      <c r="D182" s="719" t="s">
        <v>7708</v>
      </c>
      <c r="E182" s="709">
        <v>500000</v>
      </c>
      <c r="F182" s="709"/>
      <c r="G182" s="711">
        <f t="shared" si="8"/>
        <v>1162841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9"/>
        <v>5931770.6699999999</v>
      </c>
      <c r="R182" s="12"/>
      <c r="S182" s="568"/>
      <c r="T182" s="339"/>
      <c r="U182" s="339"/>
      <c r="V182" s="507"/>
    </row>
    <row r="183" spans="1:22" x14ac:dyDescent="0.25">
      <c r="A183" s="707">
        <v>45358</v>
      </c>
      <c r="B183" s="713"/>
      <c r="C183" s="713"/>
      <c r="D183" s="721" t="s">
        <v>7197</v>
      </c>
      <c r="E183" s="709">
        <v>45000</v>
      </c>
      <c r="F183" s="709"/>
      <c r="G183" s="711">
        <f t="shared" si="8"/>
        <v>1117841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9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45358</v>
      </c>
      <c r="B184" s="713"/>
      <c r="C184" s="713"/>
      <c r="D184" s="719" t="s">
        <v>7505</v>
      </c>
      <c r="E184" s="709">
        <v>1000000</v>
      </c>
      <c r="F184" s="709"/>
      <c r="G184" s="711">
        <f t="shared" si="8"/>
        <v>117841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9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45359</v>
      </c>
      <c r="B185" s="713"/>
      <c r="C185" s="713"/>
      <c r="D185" s="719" t="s">
        <v>7712</v>
      </c>
      <c r="E185" s="709">
        <v>117850</v>
      </c>
      <c r="F185" s="709"/>
      <c r="G185" s="711">
        <v>0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9"/>
        <v>5092770.67</v>
      </c>
      <c r="R185" s="12"/>
      <c r="S185" s="568"/>
      <c r="T185" s="339"/>
      <c r="U185" s="339"/>
      <c r="V185" s="507"/>
    </row>
    <row r="186" spans="1:22" x14ac:dyDescent="0.25">
      <c r="A186" s="707">
        <v>45364</v>
      </c>
      <c r="B186" s="713"/>
      <c r="C186" s="713"/>
      <c r="D186" s="717" t="s">
        <v>7719</v>
      </c>
      <c r="E186" s="709"/>
      <c r="F186" s="709">
        <v>10000000</v>
      </c>
      <c r="G186" s="711">
        <f>F186</f>
        <v>10000000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9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45364</v>
      </c>
      <c r="B187" s="713"/>
      <c r="C187" s="713"/>
      <c r="D187" s="721" t="s">
        <v>7197</v>
      </c>
      <c r="E187" s="709">
        <v>100000</v>
      </c>
      <c r="F187" s="709"/>
      <c r="G187" s="711">
        <f>G186-E187+F187</f>
        <v>9900000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9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45367</v>
      </c>
      <c r="B188" s="713"/>
      <c r="C188" s="713"/>
      <c r="D188" s="719" t="s">
        <v>7712</v>
      </c>
      <c r="E188" s="709">
        <v>100000</v>
      </c>
      <c r="F188" s="709"/>
      <c r="G188" s="711">
        <f t="shared" ref="G188:G362" si="11">G187-E188+F188</f>
        <v>9800000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9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45367</v>
      </c>
      <c r="B189" s="713"/>
      <c r="C189" s="713"/>
      <c r="D189" s="717" t="s">
        <v>7727</v>
      </c>
      <c r="E189" s="709">
        <v>1000000</v>
      </c>
      <c r="F189" s="709"/>
      <c r="G189" s="711">
        <f t="shared" si="11"/>
        <v>8800000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9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45369</v>
      </c>
      <c r="B190" s="713"/>
      <c r="C190" s="713"/>
      <c r="D190" s="717" t="s">
        <v>7727</v>
      </c>
      <c r="E190" s="709">
        <v>1000000</v>
      </c>
      <c r="F190" s="709"/>
      <c r="G190" s="711">
        <f t="shared" si="11"/>
        <v>7800000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9"/>
        <v>4521270.67</v>
      </c>
      <c r="R190" s="12"/>
      <c r="S190" s="568"/>
      <c r="T190" s="339"/>
      <c r="U190" s="339"/>
      <c r="V190" s="507"/>
    </row>
    <row r="191" spans="1:22" x14ac:dyDescent="0.25">
      <c r="A191" s="707">
        <v>45369</v>
      </c>
      <c r="B191" s="713"/>
      <c r="C191" s="713"/>
      <c r="D191" s="719" t="s">
        <v>7579</v>
      </c>
      <c r="E191" s="709">
        <v>1000000</v>
      </c>
      <c r="F191" s="709"/>
      <c r="G191" s="711">
        <f t="shared" si="11"/>
        <v>6800000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9"/>
        <v>4501270.67</v>
      </c>
      <c r="R191" s="12"/>
      <c r="S191" s="568"/>
      <c r="T191" s="339"/>
      <c r="U191" s="339"/>
      <c r="V191" s="507"/>
    </row>
    <row r="192" spans="1:22" x14ac:dyDescent="0.25">
      <c r="A192" s="707">
        <v>45370</v>
      </c>
      <c r="B192" s="713"/>
      <c r="C192" s="713"/>
      <c r="D192" s="717" t="s">
        <v>7730</v>
      </c>
      <c r="E192" s="709">
        <v>300000</v>
      </c>
      <c r="F192" s="709"/>
      <c r="G192" s="711">
        <f t="shared" si="11"/>
        <v>6500000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9"/>
        <v>4350030.67</v>
      </c>
      <c r="R192" s="12"/>
      <c r="S192" s="568"/>
      <c r="T192" s="339"/>
      <c r="U192" s="339"/>
      <c r="V192" s="507"/>
    </row>
    <row r="193" spans="1:22" x14ac:dyDescent="0.25">
      <c r="A193" s="707">
        <v>45371</v>
      </c>
      <c r="B193" s="713"/>
      <c r="C193" s="713"/>
      <c r="D193" s="717" t="s">
        <v>7731</v>
      </c>
      <c r="E193" s="709">
        <v>50000</v>
      </c>
      <c r="F193" s="709"/>
      <c r="G193" s="711">
        <f t="shared" si="11"/>
        <v>6450000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9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45373</v>
      </c>
      <c r="B194" s="713"/>
      <c r="C194" s="713"/>
      <c r="D194" s="717" t="s">
        <v>7735</v>
      </c>
      <c r="E194" s="709">
        <v>500000</v>
      </c>
      <c r="F194" s="709"/>
      <c r="G194" s="711">
        <f t="shared" si="11"/>
        <v>5950000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9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45377</v>
      </c>
      <c r="B195" s="713"/>
      <c r="C195" s="713"/>
      <c r="D195" s="717" t="s">
        <v>7736</v>
      </c>
      <c r="E195" s="709">
        <v>500000</v>
      </c>
      <c r="F195" s="709"/>
      <c r="G195" s="711">
        <f t="shared" si="11"/>
        <v>5450000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9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45380</v>
      </c>
      <c r="B196" s="713"/>
      <c r="C196" s="713"/>
      <c r="D196" s="717" t="s">
        <v>7737</v>
      </c>
      <c r="E196" s="709">
        <v>500000</v>
      </c>
      <c r="F196" s="709"/>
      <c r="G196" s="711">
        <f t="shared" si="11"/>
        <v>4950000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9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45384</v>
      </c>
      <c r="B197" s="713"/>
      <c r="C197" s="713"/>
      <c r="D197" s="717" t="s">
        <v>7736</v>
      </c>
      <c r="E197" s="709">
        <v>950000</v>
      </c>
      <c r="F197" s="709"/>
      <c r="G197" s="711">
        <f t="shared" si="11"/>
        <v>4000000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9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45385</v>
      </c>
      <c r="B198" s="713"/>
      <c r="C198" s="713"/>
      <c r="D198" s="717" t="s">
        <v>7736</v>
      </c>
      <c r="E198" s="709">
        <v>800000</v>
      </c>
      <c r="F198" s="709"/>
      <c r="G198" s="711">
        <f t="shared" si="11"/>
        <v>3200000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9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45386</v>
      </c>
      <c r="B199" s="713"/>
      <c r="C199" s="713"/>
      <c r="D199" s="717" t="s">
        <v>7762</v>
      </c>
      <c r="E199" s="709"/>
      <c r="F199" s="709">
        <v>500000</v>
      </c>
      <c r="G199" s="711">
        <f t="shared" si="11"/>
        <v>3700000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9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45386</v>
      </c>
      <c r="B200" s="713"/>
      <c r="C200" s="713"/>
      <c r="D200" s="717" t="s">
        <v>7627</v>
      </c>
      <c r="E200" s="709"/>
      <c r="F200" s="709">
        <v>1310000</v>
      </c>
      <c r="G200" s="711">
        <f t="shared" si="11"/>
        <v>5010000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9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45386</v>
      </c>
      <c r="B201" s="713"/>
      <c r="C201" s="713"/>
      <c r="D201" s="721" t="s">
        <v>7197</v>
      </c>
      <c r="E201" s="709">
        <v>5000</v>
      </c>
      <c r="F201" s="709"/>
      <c r="G201" s="711">
        <f t="shared" si="11"/>
        <v>5005000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9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45386</v>
      </c>
      <c r="B202" s="713"/>
      <c r="C202" s="713"/>
      <c r="D202" s="721" t="s">
        <v>7197</v>
      </c>
      <c r="E202" s="709">
        <v>13100</v>
      </c>
      <c r="F202" s="709"/>
      <c r="G202" s="711">
        <f t="shared" si="11"/>
        <v>4991900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9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45386</v>
      </c>
      <c r="B203" s="713"/>
      <c r="C203" s="713"/>
      <c r="D203" s="719" t="s">
        <v>7471</v>
      </c>
      <c r="E203" s="709">
        <v>700000</v>
      </c>
      <c r="F203" s="709"/>
      <c r="G203" s="711">
        <f t="shared" si="11"/>
        <v>4291900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9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45388</v>
      </c>
      <c r="B204" s="713"/>
      <c r="C204" s="713"/>
      <c r="D204" s="719" t="s">
        <v>7764</v>
      </c>
      <c r="E204" s="709">
        <v>200000</v>
      </c>
      <c r="F204" s="709"/>
      <c r="G204" s="711">
        <f t="shared" si="11"/>
        <v>4091900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9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45402</v>
      </c>
      <c r="B205" s="713"/>
      <c r="C205" s="713"/>
      <c r="D205" s="717" t="s">
        <v>7772</v>
      </c>
      <c r="E205" s="709"/>
      <c r="F205" s="709">
        <v>2700000</v>
      </c>
      <c r="G205" s="711">
        <f t="shared" si="11"/>
        <v>6791900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9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45402</v>
      </c>
      <c r="B206" s="713"/>
      <c r="C206" s="713"/>
      <c r="D206" s="721" t="s">
        <v>7197</v>
      </c>
      <c r="E206" s="709">
        <v>27000</v>
      </c>
      <c r="F206" s="709"/>
      <c r="G206" s="711">
        <f t="shared" si="11"/>
        <v>6764900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9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45404</v>
      </c>
      <c r="B207" s="713"/>
      <c r="C207" s="713"/>
      <c r="D207" s="719" t="s">
        <v>7712</v>
      </c>
      <c r="E207" s="709">
        <v>300000</v>
      </c>
      <c r="F207" s="709"/>
      <c r="G207" s="711">
        <f t="shared" si="11"/>
        <v>6464900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9"/>
        <v>1359921.67</v>
      </c>
      <c r="R207" s="12"/>
      <c r="S207" s="568"/>
      <c r="T207" s="339"/>
      <c r="U207" s="339"/>
      <c r="V207" s="507"/>
    </row>
    <row r="208" spans="1:22" ht="24" x14ac:dyDescent="0.25">
      <c r="A208" s="707">
        <v>45404</v>
      </c>
      <c r="B208" s="713"/>
      <c r="C208" s="713"/>
      <c r="D208" s="719" t="s">
        <v>7776</v>
      </c>
      <c r="E208" s="709">
        <v>300000</v>
      </c>
      <c r="F208" s="709"/>
      <c r="G208" s="711">
        <f t="shared" si="11"/>
        <v>6164900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9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45404</v>
      </c>
      <c r="B209" s="713"/>
      <c r="C209" s="713"/>
      <c r="D209" s="719" t="s">
        <v>7787</v>
      </c>
      <c r="E209" s="709">
        <v>13600</v>
      </c>
      <c r="F209" s="709"/>
      <c r="G209" s="711">
        <f t="shared" si="11"/>
        <v>6151300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9"/>
        <v>1273921.67</v>
      </c>
      <c r="R209" s="12"/>
      <c r="S209" s="568"/>
      <c r="T209" s="339"/>
      <c r="U209" s="339"/>
      <c r="V209" s="507"/>
    </row>
    <row r="210" spans="1:22" x14ac:dyDescent="0.25">
      <c r="A210" s="707">
        <v>45404</v>
      </c>
      <c r="B210" s="713"/>
      <c r="C210" s="713"/>
      <c r="D210" s="719" t="s">
        <v>7787</v>
      </c>
      <c r="E210" s="709">
        <v>3600</v>
      </c>
      <c r="F210" s="709"/>
      <c r="G210" s="711">
        <f t="shared" si="11"/>
        <v>6147700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9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45409</v>
      </c>
      <c r="B211" s="713"/>
      <c r="C211" s="713"/>
      <c r="D211" s="719" t="s">
        <v>7736</v>
      </c>
      <c r="E211" s="709">
        <v>500000</v>
      </c>
      <c r="F211" s="709"/>
      <c r="G211" s="711">
        <f t="shared" si="11"/>
        <v>5647700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9"/>
        <v>977951.66999999993</v>
      </c>
      <c r="R211" s="12"/>
      <c r="S211" s="568"/>
      <c r="T211" s="339"/>
      <c r="U211" s="339"/>
      <c r="V211" s="507"/>
    </row>
    <row r="212" spans="1:22" x14ac:dyDescent="0.25">
      <c r="A212" s="707">
        <v>45416</v>
      </c>
      <c r="B212" s="713"/>
      <c r="C212" s="713"/>
      <c r="D212" s="719" t="s">
        <v>7807</v>
      </c>
      <c r="E212" s="709">
        <v>500000</v>
      </c>
      <c r="F212" s="709"/>
      <c r="G212" s="711">
        <f t="shared" si="11"/>
        <v>5147700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9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45418</v>
      </c>
      <c r="B213" s="713"/>
      <c r="C213" s="713"/>
      <c r="D213" s="719" t="s">
        <v>7645</v>
      </c>
      <c r="E213" s="709">
        <v>300000</v>
      </c>
      <c r="F213" s="709"/>
      <c r="G213" s="711">
        <f t="shared" si="11"/>
        <v>4847700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9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45418</v>
      </c>
      <c r="B214" s="713"/>
      <c r="C214" s="713"/>
      <c r="D214" s="719" t="s">
        <v>7795</v>
      </c>
      <c r="E214" s="709">
        <v>50000</v>
      </c>
      <c r="F214" s="709"/>
      <c r="G214" s="711">
        <f t="shared" si="11"/>
        <v>4797700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9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45420</v>
      </c>
      <c r="B215" s="713"/>
      <c r="C215" s="713"/>
      <c r="D215" s="719" t="s">
        <v>7805</v>
      </c>
      <c r="E215" s="709"/>
      <c r="F215" s="709">
        <v>8254400</v>
      </c>
      <c r="G215" s="711">
        <f t="shared" si="11"/>
        <v>13052100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9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45422</v>
      </c>
      <c r="B216" s="713"/>
      <c r="C216" s="713"/>
      <c r="D216" s="719" t="s">
        <v>7809</v>
      </c>
      <c r="E216" s="709">
        <v>170000</v>
      </c>
      <c r="F216" s="709"/>
      <c r="G216" s="711">
        <f>G215-E216+F216</f>
        <v>12882100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9"/>
        <v>3550826.67</v>
      </c>
      <c r="R216" s="12"/>
      <c r="S216" s="568"/>
      <c r="T216" s="339"/>
      <c r="U216" s="339"/>
      <c r="V216" s="507"/>
    </row>
    <row r="217" spans="1:22" x14ac:dyDescent="0.25">
      <c r="A217" s="707">
        <v>45422</v>
      </c>
      <c r="B217" s="713"/>
      <c r="C217" s="713"/>
      <c r="D217" s="719" t="s">
        <v>7808</v>
      </c>
      <c r="E217" s="709">
        <v>100000</v>
      </c>
      <c r="F217" s="709"/>
      <c r="G217" s="711">
        <f t="shared" si="11"/>
        <v>12782100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9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45423</v>
      </c>
      <c r="B218" s="713"/>
      <c r="C218" s="713"/>
      <c r="D218" s="719" t="s">
        <v>7827</v>
      </c>
      <c r="E218" s="709">
        <v>100000</v>
      </c>
      <c r="F218" s="709"/>
      <c r="G218" s="711">
        <f t="shared" si="11"/>
        <v>12682100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9"/>
        <v>3050826.67</v>
      </c>
      <c r="R218" s="12"/>
      <c r="S218" s="568"/>
      <c r="T218" s="339"/>
      <c r="U218" s="339"/>
      <c r="V218" s="507"/>
    </row>
    <row r="219" spans="1:22" x14ac:dyDescent="0.25">
      <c r="A219" s="707">
        <v>45425</v>
      </c>
      <c r="B219" s="713"/>
      <c r="C219" s="713"/>
      <c r="D219" s="719" t="s">
        <v>7812</v>
      </c>
      <c r="E219" s="709">
        <v>51350</v>
      </c>
      <c r="F219" s="709"/>
      <c r="G219" s="711">
        <f t="shared" si="11"/>
        <v>12630750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9"/>
        <v>2550826.67</v>
      </c>
      <c r="R219" s="12"/>
      <c r="S219" s="568"/>
      <c r="T219" s="339"/>
      <c r="U219" s="339"/>
      <c r="V219" s="507"/>
    </row>
    <row r="220" spans="1:22" x14ac:dyDescent="0.25">
      <c r="A220" s="707">
        <v>45426</v>
      </c>
      <c r="B220" s="713"/>
      <c r="C220" s="713"/>
      <c r="D220" s="719" t="s">
        <v>7795</v>
      </c>
      <c r="E220" s="709">
        <v>50000</v>
      </c>
      <c r="F220" s="709"/>
      <c r="G220" s="711">
        <f t="shared" si="11"/>
        <v>12580750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9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45427</v>
      </c>
      <c r="B221" s="713"/>
      <c r="C221" s="713"/>
      <c r="D221" s="719" t="s">
        <v>7813</v>
      </c>
      <c r="E221" s="709">
        <v>26300</v>
      </c>
      <c r="F221" s="709"/>
      <c r="G221" s="711">
        <f t="shared" si="11"/>
        <v>12554450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9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45427</v>
      </c>
      <c r="B222" s="713"/>
      <c r="C222" s="713"/>
      <c r="D222" s="719" t="s">
        <v>7814</v>
      </c>
      <c r="E222" s="709">
        <v>60000</v>
      </c>
      <c r="F222" s="709"/>
      <c r="G222" s="711">
        <f t="shared" si="11"/>
        <v>12494450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9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45427</v>
      </c>
      <c r="B223" s="713"/>
      <c r="C223" s="713"/>
      <c r="D223" s="719" t="s">
        <v>7736</v>
      </c>
      <c r="E223" s="709">
        <v>500000</v>
      </c>
      <c r="F223" s="709"/>
      <c r="G223" s="711">
        <f t="shared" si="11"/>
        <v>11994450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9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45427</v>
      </c>
      <c r="B224" s="713"/>
      <c r="C224" s="713"/>
      <c r="D224" s="719" t="s">
        <v>7815</v>
      </c>
      <c r="E224" s="709">
        <v>600000</v>
      </c>
      <c r="F224" s="709"/>
      <c r="G224" s="711">
        <f t="shared" si="11"/>
        <v>11394450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9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45429</v>
      </c>
      <c r="B225" s="713"/>
      <c r="C225" s="713"/>
      <c r="D225" s="719" t="s">
        <v>7816</v>
      </c>
      <c r="E225" s="709">
        <v>15000</v>
      </c>
      <c r="F225" s="709"/>
      <c r="G225" s="711">
        <f t="shared" si="11"/>
        <v>11379450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9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45429</v>
      </c>
      <c r="B226" s="713"/>
      <c r="C226" s="713"/>
      <c r="D226" s="719" t="s">
        <v>7817</v>
      </c>
      <c r="E226" s="709">
        <v>120000</v>
      </c>
      <c r="F226" s="709"/>
      <c r="G226" s="711">
        <f t="shared" si="11"/>
        <v>11259450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9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45430</v>
      </c>
      <c r="B227" s="713"/>
      <c r="C227" s="713"/>
      <c r="D227" s="719" t="s">
        <v>7795</v>
      </c>
      <c r="E227" s="709">
        <v>100000</v>
      </c>
      <c r="F227" s="709"/>
      <c r="G227" s="711">
        <f t="shared" si="11"/>
        <v>11159450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9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45432</v>
      </c>
      <c r="B228" s="713"/>
      <c r="C228" s="713"/>
      <c r="D228" s="719" t="s">
        <v>7821</v>
      </c>
      <c r="E228" s="709">
        <v>275000</v>
      </c>
      <c r="F228" s="709"/>
      <c r="G228" s="711">
        <f t="shared" si="11"/>
        <v>10884450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9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45432</v>
      </c>
      <c r="B229" s="713"/>
      <c r="C229" s="713"/>
      <c r="D229" s="719" t="s">
        <v>7822</v>
      </c>
      <c r="E229" s="709">
        <v>96000</v>
      </c>
      <c r="F229" s="709"/>
      <c r="G229" s="711">
        <f t="shared" si="11"/>
        <v>10788450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9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45434</v>
      </c>
      <c r="B230" s="713"/>
      <c r="C230" s="713"/>
      <c r="D230" s="719" t="s">
        <v>7813</v>
      </c>
      <c r="E230" s="711">
        <v>39450</v>
      </c>
      <c r="F230" s="709"/>
      <c r="G230" s="711">
        <f t="shared" si="11"/>
        <v>10749000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9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45434</v>
      </c>
      <c r="B231" s="713"/>
      <c r="C231" s="713"/>
      <c r="D231" s="719" t="s">
        <v>7825</v>
      </c>
      <c r="E231" s="711">
        <v>50000</v>
      </c>
      <c r="F231" s="709"/>
      <c r="G231" s="711">
        <f t="shared" si="11"/>
        <v>10699000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9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45434</v>
      </c>
      <c r="B232" s="713"/>
      <c r="C232" s="713"/>
      <c r="D232" s="719" t="s">
        <v>7826</v>
      </c>
      <c r="E232" s="711">
        <v>1000000</v>
      </c>
      <c r="F232" s="709"/>
      <c r="G232" s="711">
        <f t="shared" si="11"/>
        <v>9699000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9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45434</v>
      </c>
      <c r="B233" s="713"/>
      <c r="C233" s="713"/>
      <c r="D233" s="719" t="s">
        <v>7828</v>
      </c>
      <c r="E233" s="711">
        <v>15200</v>
      </c>
      <c r="F233" s="709"/>
      <c r="G233" s="711">
        <f t="shared" si="11"/>
        <v>9683800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9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45434</v>
      </c>
      <c r="B234" s="713"/>
      <c r="C234" s="713"/>
      <c r="D234" s="719" t="s">
        <v>7826</v>
      </c>
      <c r="E234" s="711">
        <v>400000</v>
      </c>
      <c r="F234" s="709"/>
      <c r="G234" s="711">
        <f t="shared" si="11"/>
        <v>9283800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9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45434</v>
      </c>
      <c r="B235" s="713"/>
      <c r="C235" s="713"/>
      <c r="D235" s="721" t="s">
        <v>7197</v>
      </c>
      <c r="E235" s="709">
        <v>82544</v>
      </c>
      <c r="F235" s="709"/>
      <c r="G235" s="711">
        <f t="shared" si="11"/>
        <v>9201256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9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45437</v>
      </c>
      <c r="B236" s="713"/>
      <c r="C236" s="713"/>
      <c r="D236" s="719" t="s">
        <v>7795</v>
      </c>
      <c r="E236" s="727">
        <v>50000</v>
      </c>
      <c r="F236" s="709"/>
      <c r="G236" s="711">
        <f t="shared" si="11"/>
        <v>9151256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9"/>
        <v>10260706.67</v>
      </c>
      <c r="R236" s="569"/>
      <c r="S236" s="568"/>
      <c r="T236" s="339"/>
      <c r="U236" s="339"/>
      <c r="V236" s="507"/>
    </row>
    <row r="237" spans="1:22" s="14" customFormat="1" x14ac:dyDescent="0.25">
      <c r="A237" s="707">
        <v>45441</v>
      </c>
      <c r="B237" s="713"/>
      <c r="C237" s="713"/>
      <c r="D237" s="719" t="s">
        <v>7807</v>
      </c>
      <c r="E237" s="727">
        <v>500000</v>
      </c>
      <c r="F237" s="709"/>
      <c r="G237" s="711">
        <f t="shared" si="11"/>
        <v>8651256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9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45441</v>
      </c>
      <c r="B238" s="713"/>
      <c r="C238" s="713"/>
      <c r="D238" s="719" t="s">
        <v>7839</v>
      </c>
      <c r="E238" s="727">
        <v>370000</v>
      </c>
      <c r="F238" s="709"/>
      <c r="G238" s="711">
        <f t="shared" si="11"/>
        <v>8281256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9"/>
        <v>4260706.67</v>
      </c>
      <c r="R238" s="569"/>
      <c r="S238" s="568"/>
      <c r="T238" s="339"/>
      <c r="U238" s="339"/>
      <c r="V238" s="507"/>
    </row>
    <row r="239" spans="1:22" s="14" customFormat="1" x14ac:dyDescent="0.25">
      <c r="A239" s="707">
        <v>45442</v>
      </c>
      <c r="B239" s="713"/>
      <c r="C239" s="713"/>
      <c r="D239" s="719" t="s">
        <v>7840</v>
      </c>
      <c r="E239" s="727">
        <v>100000</v>
      </c>
      <c r="F239" s="709"/>
      <c r="G239" s="711">
        <f t="shared" si="11"/>
        <v>8181256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9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45442</v>
      </c>
      <c r="B240" s="713"/>
      <c r="C240" s="713"/>
      <c r="D240" s="719" t="s">
        <v>7842</v>
      </c>
      <c r="E240" s="727">
        <v>309000</v>
      </c>
      <c r="F240" s="709"/>
      <c r="G240" s="711">
        <f t="shared" si="11"/>
        <v>7872256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9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45442</v>
      </c>
      <c r="B241" s="713"/>
      <c r="C241" s="713"/>
      <c r="D241" s="719" t="s">
        <v>7843</v>
      </c>
      <c r="E241" s="709"/>
      <c r="F241" s="709">
        <v>7214580</v>
      </c>
      <c r="G241" s="711">
        <f t="shared" si="11"/>
        <v>15086836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9"/>
        <v>3684706.67</v>
      </c>
      <c r="R241" s="569"/>
      <c r="S241" s="568"/>
      <c r="T241" s="339"/>
      <c r="U241" s="339"/>
      <c r="V241" s="507"/>
    </row>
    <row r="242" spans="1:22" s="14" customFormat="1" ht="24" x14ac:dyDescent="0.25">
      <c r="A242" s="707">
        <v>45442</v>
      </c>
      <c r="B242" s="713"/>
      <c r="C242" s="713"/>
      <c r="D242" s="721" t="s">
        <v>7197</v>
      </c>
      <c r="E242" s="727">
        <v>72145</v>
      </c>
      <c r="F242" s="709"/>
      <c r="G242" s="711">
        <f t="shared" si="11"/>
        <v>15014691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9"/>
        <v>3184706.67</v>
      </c>
      <c r="R242" s="569"/>
      <c r="S242" s="568"/>
      <c r="T242" s="339"/>
      <c r="U242" s="339"/>
      <c r="V242" s="507"/>
    </row>
    <row r="243" spans="1:22" s="14" customFormat="1" ht="24" x14ac:dyDescent="0.25">
      <c r="A243" s="707">
        <v>45443</v>
      </c>
      <c r="B243" s="713"/>
      <c r="C243" s="713"/>
      <c r="D243" s="719" t="s">
        <v>7845</v>
      </c>
      <c r="E243" s="727">
        <v>150000</v>
      </c>
      <c r="F243" s="709"/>
      <c r="G243" s="711">
        <f t="shared" si="11"/>
        <v>14864691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9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45443</v>
      </c>
      <c r="B244" s="713"/>
      <c r="C244" s="713"/>
      <c r="D244" s="719" t="s">
        <v>8012</v>
      </c>
      <c r="E244" s="727">
        <v>164500</v>
      </c>
      <c r="F244" s="709"/>
      <c r="G244" s="711">
        <f t="shared" si="11"/>
        <v>14700191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9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45444</v>
      </c>
      <c r="B245" s="713"/>
      <c r="C245" s="713"/>
      <c r="D245" s="719" t="s">
        <v>7795</v>
      </c>
      <c r="E245" s="727">
        <v>100000</v>
      </c>
      <c r="F245" s="709"/>
      <c r="G245" s="711">
        <f t="shared" si="11"/>
        <v>14600191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9"/>
        <v>2888306.67</v>
      </c>
      <c r="R245" s="569"/>
      <c r="S245" s="568"/>
      <c r="T245" s="339"/>
      <c r="U245" s="339"/>
      <c r="V245" s="507"/>
    </row>
    <row r="246" spans="1:22" s="14" customFormat="1" ht="24" x14ac:dyDescent="0.25">
      <c r="A246" s="707">
        <v>45444</v>
      </c>
      <c r="B246" s="713"/>
      <c r="C246" s="713"/>
      <c r="D246" s="719" t="s">
        <v>7825</v>
      </c>
      <c r="E246" s="727">
        <v>50000</v>
      </c>
      <c r="F246" s="709"/>
      <c r="G246" s="711">
        <f t="shared" si="11"/>
        <v>14550191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9"/>
        <v>2688306.67</v>
      </c>
      <c r="R246" s="569"/>
      <c r="S246" s="568"/>
      <c r="T246" s="339"/>
      <c r="U246" s="339"/>
      <c r="V246" s="507"/>
    </row>
    <row r="247" spans="1:22" s="14" customFormat="1" x14ac:dyDescent="0.25">
      <c r="A247" s="707">
        <v>45444</v>
      </c>
      <c r="B247" s="713"/>
      <c r="C247" s="713"/>
      <c r="D247" s="719" t="s">
        <v>7736</v>
      </c>
      <c r="E247" s="727">
        <v>900000</v>
      </c>
      <c r="F247" s="709"/>
      <c r="G247" s="711">
        <f t="shared" si="11"/>
        <v>13650191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9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45447</v>
      </c>
      <c r="B248" s="713"/>
      <c r="C248" s="713"/>
      <c r="D248" s="719" t="s">
        <v>7847</v>
      </c>
      <c r="E248" s="727">
        <v>500000</v>
      </c>
      <c r="F248" s="709"/>
      <c r="G248" s="711">
        <f t="shared" si="11"/>
        <v>13150191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9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45447</v>
      </c>
      <c r="B249" s="713"/>
      <c r="C249" s="713"/>
      <c r="D249" s="719" t="s">
        <v>7736</v>
      </c>
      <c r="E249" s="727">
        <v>700000</v>
      </c>
      <c r="F249" s="709"/>
      <c r="G249" s="711">
        <f t="shared" si="11"/>
        <v>12450191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9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45449</v>
      </c>
      <c r="B250" s="713"/>
      <c r="C250" s="713"/>
      <c r="D250" s="719" t="s">
        <v>7736</v>
      </c>
      <c r="E250" s="727">
        <v>500000</v>
      </c>
      <c r="F250" s="709"/>
      <c r="G250" s="711">
        <f t="shared" si="11"/>
        <v>11950191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9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45449</v>
      </c>
      <c r="B251" s="713"/>
      <c r="C251" s="713"/>
      <c r="D251" s="719" t="s">
        <v>7736</v>
      </c>
      <c r="E251" s="727">
        <v>400000</v>
      </c>
      <c r="F251" s="709"/>
      <c r="G251" s="711">
        <f t="shared" si="11"/>
        <v>11550191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9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45453</v>
      </c>
      <c r="B252" s="713"/>
      <c r="C252" s="713"/>
      <c r="D252" s="719" t="s">
        <v>7852</v>
      </c>
      <c r="E252" s="727">
        <v>500000</v>
      </c>
      <c r="F252" s="709"/>
      <c r="G252" s="711">
        <f t="shared" si="11"/>
        <v>11050191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9"/>
        <v>2108806.67</v>
      </c>
      <c r="R252" s="569"/>
      <c r="S252" s="568"/>
      <c r="T252" s="339"/>
      <c r="U252" s="339"/>
      <c r="V252" s="507"/>
    </row>
    <row r="253" spans="1:22" s="14" customFormat="1" ht="24" x14ac:dyDescent="0.25">
      <c r="A253" s="707">
        <v>45454</v>
      </c>
      <c r="B253" s="713"/>
      <c r="C253" s="713"/>
      <c r="D253" s="719" t="s">
        <v>7853</v>
      </c>
      <c r="E253" s="727">
        <v>200000</v>
      </c>
      <c r="F253" s="709"/>
      <c r="G253" s="711">
        <f t="shared" si="11"/>
        <v>10850191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9"/>
        <v>2063806.67</v>
      </c>
      <c r="R253" s="569"/>
      <c r="S253" s="568"/>
      <c r="T253" s="339"/>
      <c r="U253" s="339"/>
      <c r="V253" s="507"/>
    </row>
    <row r="254" spans="1:22" s="14" customFormat="1" ht="24" x14ac:dyDescent="0.25">
      <c r="A254" s="707">
        <v>45454</v>
      </c>
      <c r="B254" s="713"/>
      <c r="C254" s="713"/>
      <c r="D254" s="719" t="s">
        <v>7853</v>
      </c>
      <c r="E254" s="727">
        <v>200000</v>
      </c>
      <c r="F254" s="709"/>
      <c r="G254" s="711">
        <f t="shared" si="11"/>
        <v>10650191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9"/>
        <v>2013806.67</v>
      </c>
      <c r="R254" s="569"/>
      <c r="S254" s="568"/>
      <c r="T254" s="339"/>
      <c r="U254" s="339"/>
      <c r="V254" s="507"/>
    </row>
    <row r="255" spans="1:22" s="14" customFormat="1" x14ac:dyDescent="0.25">
      <c r="A255" s="707">
        <v>45454</v>
      </c>
      <c r="B255" s="713"/>
      <c r="C255" s="713"/>
      <c r="D255" s="719" t="s">
        <v>7854</v>
      </c>
      <c r="E255" s="727">
        <v>200000</v>
      </c>
      <c r="F255" s="709"/>
      <c r="G255" s="711">
        <f t="shared" si="11"/>
        <v>10450191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9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45454</v>
      </c>
      <c r="B256" s="713"/>
      <c r="C256" s="713"/>
      <c r="D256" s="719" t="s">
        <v>7855</v>
      </c>
      <c r="E256" s="727">
        <v>100000</v>
      </c>
      <c r="F256" s="709"/>
      <c r="G256" s="711">
        <f t="shared" si="11"/>
        <v>10350191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9"/>
        <v>1873806.67</v>
      </c>
      <c r="R256" s="569"/>
      <c r="S256" s="568"/>
      <c r="T256" s="339"/>
      <c r="U256" s="339"/>
      <c r="V256" s="507"/>
    </row>
    <row r="257" spans="1:22" s="14" customFormat="1" x14ac:dyDescent="0.25">
      <c r="A257" s="707">
        <v>45454</v>
      </c>
      <c r="B257" s="713"/>
      <c r="C257" s="713"/>
      <c r="D257" s="719" t="s">
        <v>7856</v>
      </c>
      <c r="E257" s="727">
        <v>193760</v>
      </c>
      <c r="F257" s="709"/>
      <c r="G257" s="711">
        <f t="shared" si="11"/>
        <v>10156431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9"/>
        <v>1823806.67</v>
      </c>
      <c r="R257" s="569"/>
      <c r="S257" s="568"/>
      <c r="T257" s="339"/>
      <c r="U257" s="339"/>
      <c r="V257" s="507"/>
    </row>
    <row r="258" spans="1:22" s="14" customFormat="1" x14ac:dyDescent="0.25">
      <c r="A258" s="707">
        <v>45454</v>
      </c>
      <c r="B258" s="713"/>
      <c r="C258" s="713"/>
      <c r="D258" s="719" t="s">
        <v>7857</v>
      </c>
      <c r="E258" s="727">
        <v>300000</v>
      </c>
      <c r="F258" s="709"/>
      <c r="G258" s="711">
        <f t="shared" si="11"/>
        <v>9856431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9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45455</v>
      </c>
      <c r="B259" s="713"/>
      <c r="C259" s="713"/>
      <c r="D259" s="719" t="s">
        <v>7857</v>
      </c>
      <c r="E259" s="727">
        <v>200000</v>
      </c>
      <c r="F259" s="709"/>
      <c r="G259" s="711">
        <f t="shared" si="11"/>
        <v>9656431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9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45456</v>
      </c>
      <c r="B260" s="713"/>
      <c r="C260" s="713"/>
      <c r="D260" s="719" t="s">
        <v>7431</v>
      </c>
      <c r="E260" s="727">
        <v>54400</v>
      </c>
      <c r="F260" s="709"/>
      <c r="G260" s="711">
        <f t="shared" si="11"/>
        <v>9602031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9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45456</v>
      </c>
      <c r="B261" s="713"/>
      <c r="C261" s="713"/>
      <c r="D261" s="719" t="s">
        <v>7859</v>
      </c>
      <c r="E261" s="727">
        <v>500000</v>
      </c>
      <c r="F261" s="709"/>
      <c r="G261" s="711">
        <f t="shared" si="11"/>
        <v>9102031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9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45456</v>
      </c>
      <c r="B262" s="713"/>
      <c r="C262" s="713"/>
      <c r="D262" s="719" t="s">
        <v>7404</v>
      </c>
      <c r="E262" s="727">
        <v>185000</v>
      </c>
      <c r="F262" s="709"/>
      <c r="G262" s="711">
        <f t="shared" si="11"/>
        <v>8917031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9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45457</v>
      </c>
      <c r="B263" s="713"/>
      <c r="C263" s="713"/>
      <c r="D263" s="719" t="s">
        <v>7860</v>
      </c>
      <c r="E263" s="727">
        <v>40000</v>
      </c>
      <c r="F263" s="709"/>
      <c r="G263" s="711">
        <f t="shared" si="11"/>
        <v>8877031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9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45457</v>
      </c>
      <c r="B264" s="713"/>
      <c r="C264" s="713"/>
      <c r="D264" s="719" t="s">
        <v>7861</v>
      </c>
      <c r="E264" s="727">
        <v>215140</v>
      </c>
      <c r="F264" s="709"/>
      <c r="G264" s="711">
        <f t="shared" si="11"/>
        <v>8661891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9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45457</v>
      </c>
      <c r="B265" s="713"/>
      <c r="C265" s="713"/>
      <c r="D265" s="719" t="s">
        <v>7862</v>
      </c>
      <c r="E265" s="727">
        <v>30000</v>
      </c>
      <c r="F265" s="709"/>
      <c r="G265" s="711">
        <f t="shared" si="11"/>
        <v>8631891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9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45464</v>
      </c>
      <c r="B266" s="713"/>
      <c r="C266" s="713"/>
      <c r="D266" s="719" t="s">
        <v>7864</v>
      </c>
      <c r="E266" s="727">
        <v>200000</v>
      </c>
      <c r="F266" s="709"/>
      <c r="G266" s="711">
        <f t="shared" si="11"/>
        <v>8431891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9"/>
        <v>395771.66999999993</v>
      </c>
      <c r="R266" s="569"/>
      <c r="S266" s="568"/>
      <c r="T266" s="339"/>
      <c r="U266" s="339"/>
      <c r="V266" s="507"/>
    </row>
    <row r="267" spans="1:22" s="14" customFormat="1" x14ac:dyDescent="0.25">
      <c r="A267" s="707">
        <v>45465</v>
      </c>
      <c r="B267" s="713"/>
      <c r="C267" s="713"/>
      <c r="D267" s="719" t="s">
        <v>7864</v>
      </c>
      <c r="E267" s="727">
        <v>100000</v>
      </c>
      <c r="F267" s="709"/>
      <c r="G267" s="711">
        <f t="shared" si="11"/>
        <v>8331891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9"/>
        <v>45771.669999999925</v>
      </c>
      <c r="R267" s="569"/>
      <c r="S267" s="568"/>
      <c r="T267" s="339"/>
      <c r="U267" s="339"/>
      <c r="V267" s="507"/>
    </row>
    <row r="268" spans="1:22" s="14" customFormat="1" x14ac:dyDescent="0.25">
      <c r="A268" s="707">
        <v>45467</v>
      </c>
      <c r="B268" s="713"/>
      <c r="C268" s="713"/>
      <c r="D268" s="719" t="s">
        <v>7865</v>
      </c>
      <c r="E268" s="727">
        <v>210000</v>
      </c>
      <c r="F268" s="709"/>
      <c r="G268" s="711">
        <f t="shared" si="11"/>
        <v>8121891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9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45467</v>
      </c>
      <c r="B269" s="713"/>
      <c r="C269" s="713"/>
      <c r="D269" s="719" t="s">
        <v>7866</v>
      </c>
      <c r="E269" s="727">
        <v>474000</v>
      </c>
      <c r="F269" s="709"/>
      <c r="G269" s="711">
        <f t="shared" si="11"/>
        <v>7647891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9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45467</v>
      </c>
      <c r="B270" s="713"/>
      <c r="C270" s="713"/>
      <c r="D270" s="719" t="s">
        <v>7867</v>
      </c>
      <c r="E270" s="727">
        <v>100000</v>
      </c>
      <c r="F270" s="709"/>
      <c r="G270" s="711">
        <f t="shared" si="11"/>
        <v>7547891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9"/>
        <v>596089.66999999993</v>
      </c>
      <c r="R270" s="569"/>
      <c r="S270" s="568"/>
      <c r="T270" s="339"/>
      <c r="U270" s="339"/>
      <c r="V270" s="507"/>
    </row>
    <row r="271" spans="1:22" s="14" customFormat="1" ht="24" x14ac:dyDescent="0.25">
      <c r="A271" s="707">
        <v>45468</v>
      </c>
      <c r="B271" s="713"/>
      <c r="C271" s="713"/>
      <c r="D271" s="719" t="s">
        <v>7868</v>
      </c>
      <c r="E271" s="727">
        <v>70000</v>
      </c>
      <c r="F271" s="709"/>
      <c r="G271" s="711">
        <f t="shared" si="11"/>
        <v>7477891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9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45468</v>
      </c>
      <c r="B272" s="713"/>
      <c r="C272" s="713"/>
      <c r="D272" s="719" t="s">
        <v>7867</v>
      </c>
      <c r="E272" s="727">
        <v>30000</v>
      </c>
      <c r="F272" s="709"/>
      <c r="G272" s="711">
        <f t="shared" si="11"/>
        <v>7447891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9"/>
        <v>566389.66999999993</v>
      </c>
      <c r="R272" s="569"/>
      <c r="S272" s="568"/>
      <c r="T272" s="339"/>
      <c r="U272" s="339"/>
      <c r="V272" s="507"/>
    </row>
    <row r="273" spans="1:22" s="14" customFormat="1" ht="24" x14ac:dyDescent="0.25">
      <c r="A273" s="707">
        <v>45468</v>
      </c>
      <c r="B273" s="713"/>
      <c r="C273" s="713"/>
      <c r="D273" s="719" t="s">
        <v>7869</v>
      </c>
      <c r="E273" s="727">
        <v>187340</v>
      </c>
      <c r="F273" s="709"/>
      <c r="G273" s="711">
        <f t="shared" si="11"/>
        <v>7260551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9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45469</v>
      </c>
      <c r="B274" s="713"/>
      <c r="C274" s="713"/>
      <c r="D274" s="719" t="s">
        <v>7872</v>
      </c>
      <c r="E274" s="727">
        <v>60000</v>
      </c>
      <c r="F274" s="709"/>
      <c r="G274" s="711">
        <f t="shared" si="11"/>
        <v>7200551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9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45469</v>
      </c>
      <c r="B275" s="713"/>
      <c r="C275" s="713"/>
      <c r="D275" s="719" t="s">
        <v>7873</v>
      </c>
      <c r="E275" s="727">
        <v>44000</v>
      </c>
      <c r="F275" s="709"/>
      <c r="G275" s="711">
        <f t="shared" si="11"/>
        <v>7156551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9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45469</v>
      </c>
      <c r="B276" s="713"/>
      <c r="C276" s="713"/>
      <c r="D276" s="719" t="s">
        <v>7471</v>
      </c>
      <c r="E276" s="727">
        <v>500000</v>
      </c>
      <c r="F276" s="709"/>
      <c r="G276" s="711">
        <f t="shared" si="11"/>
        <v>6656551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9"/>
        <v>430429.66999999993</v>
      </c>
      <c r="R276" s="569"/>
      <c r="S276" s="568"/>
      <c r="T276" s="339"/>
      <c r="U276" s="339"/>
      <c r="V276" s="507"/>
    </row>
    <row r="277" spans="1:22" s="14" customFormat="1" x14ac:dyDescent="0.25">
      <c r="A277" s="707">
        <v>45469</v>
      </c>
      <c r="B277" s="713"/>
      <c r="C277" s="713"/>
      <c r="D277" s="719" t="s">
        <v>7874</v>
      </c>
      <c r="E277" s="709"/>
      <c r="F277" s="709">
        <v>2497821</v>
      </c>
      <c r="G277" s="711">
        <f t="shared" si="11"/>
        <v>9154372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9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45470</v>
      </c>
      <c r="B278" s="713"/>
      <c r="C278" s="713"/>
      <c r="D278" s="719" t="s">
        <v>7867</v>
      </c>
      <c r="E278" s="727">
        <v>30000</v>
      </c>
      <c r="F278" s="709"/>
      <c r="G278" s="711">
        <f t="shared" si="11"/>
        <v>9124372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9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5">
      <c r="A279" s="707">
        <v>45470</v>
      </c>
      <c r="B279" s="713"/>
      <c r="C279" s="713"/>
      <c r="D279" s="721" t="s">
        <v>7197</v>
      </c>
      <c r="E279" s="727">
        <v>24978</v>
      </c>
      <c r="F279" s="709"/>
      <c r="G279" s="711">
        <f t="shared" si="11"/>
        <v>9099394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9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5">
      <c r="A280" s="707">
        <v>45471</v>
      </c>
      <c r="B280" s="713"/>
      <c r="C280" s="713"/>
      <c r="D280" s="719" t="s">
        <v>7852</v>
      </c>
      <c r="E280" s="727">
        <v>500000</v>
      </c>
      <c r="F280" s="709"/>
      <c r="G280" s="711">
        <f t="shared" si="11"/>
        <v>8599394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9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45471</v>
      </c>
      <c r="B281" s="713"/>
      <c r="C281" s="713"/>
      <c r="D281" s="719" t="s">
        <v>7876</v>
      </c>
      <c r="E281" s="727">
        <v>175760</v>
      </c>
      <c r="F281" s="709"/>
      <c r="G281" s="711">
        <f t="shared" si="11"/>
        <v>8423634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9"/>
        <v>124729.66999999993</v>
      </c>
      <c r="R281" s="569"/>
      <c r="S281" s="568"/>
      <c r="T281" s="339"/>
      <c r="U281" s="339"/>
      <c r="V281" s="507"/>
    </row>
    <row r="282" spans="1:22" s="14" customFormat="1" ht="24" x14ac:dyDescent="0.25">
      <c r="A282" s="707">
        <v>45471</v>
      </c>
      <c r="B282" s="713"/>
      <c r="C282" s="713"/>
      <c r="D282" s="719" t="s">
        <v>7878</v>
      </c>
      <c r="E282" s="727">
        <v>22500</v>
      </c>
      <c r="F282" s="709"/>
      <c r="G282" s="711">
        <f t="shared" si="11"/>
        <v>8401134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9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45471</v>
      </c>
      <c r="B283" s="713"/>
      <c r="C283" s="713"/>
      <c r="D283" s="719" t="s">
        <v>7861</v>
      </c>
      <c r="E283" s="727">
        <v>83500</v>
      </c>
      <c r="F283" s="709"/>
      <c r="G283" s="711">
        <f t="shared" si="11"/>
        <v>8317634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9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45471</v>
      </c>
      <c r="B284" s="713"/>
      <c r="C284" s="713"/>
      <c r="D284" s="719" t="s">
        <v>7727</v>
      </c>
      <c r="E284" s="727">
        <v>500000</v>
      </c>
      <c r="F284" s="709"/>
      <c r="G284" s="711">
        <f t="shared" si="11"/>
        <v>7817634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9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45472</v>
      </c>
      <c r="B285" s="713"/>
      <c r="C285" s="713"/>
      <c r="D285" s="719" t="s">
        <v>7867</v>
      </c>
      <c r="E285" s="727">
        <v>25000</v>
      </c>
      <c r="F285" s="709"/>
      <c r="G285" s="711">
        <f t="shared" si="11"/>
        <v>7792634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9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45472</v>
      </c>
      <c r="B286" s="713"/>
      <c r="C286" s="713"/>
      <c r="D286" s="719" t="s">
        <v>7879</v>
      </c>
      <c r="E286" s="727">
        <v>300000</v>
      </c>
      <c r="F286" s="709"/>
      <c r="G286" s="711">
        <f t="shared" si="11"/>
        <v>7492634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9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45472</v>
      </c>
      <c r="B287" s="713"/>
      <c r="C287" s="713"/>
      <c r="D287" s="719" t="s">
        <v>7467</v>
      </c>
      <c r="E287" s="709"/>
      <c r="F287" s="709">
        <v>10400000</v>
      </c>
      <c r="G287" s="711">
        <f t="shared" si="11"/>
        <v>17892634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9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5">
      <c r="A288" s="707">
        <v>45472</v>
      </c>
      <c r="B288" s="713"/>
      <c r="C288" s="713"/>
      <c r="D288" s="721" t="s">
        <v>7197</v>
      </c>
      <c r="E288" s="727">
        <v>104000</v>
      </c>
      <c r="F288" s="709"/>
      <c r="G288" s="711">
        <f t="shared" si="11"/>
        <v>17788634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9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45474</v>
      </c>
      <c r="B289" s="713"/>
      <c r="C289" s="713"/>
      <c r="D289" s="719" t="s">
        <v>7853</v>
      </c>
      <c r="E289" s="727">
        <v>443500</v>
      </c>
      <c r="F289" s="709"/>
      <c r="G289" s="711">
        <f t="shared" si="11"/>
        <v>17345134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9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45474</v>
      </c>
      <c r="B290" s="713"/>
      <c r="C290" s="713"/>
      <c r="D290" s="719" t="s">
        <v>7886</v>
      </c>
      <c r="E290" s="727">
        <v>400000</v>
      </c>
      <c r="F290" s="709"/>
      <c r="G290" s="711">
        <f t="shared" si="11"/>
        <v>16945134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9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45474</v>
      </c>
      <c r="B291" s="713"/>
      <c r="C291" s="713"/>
      <c r="D291" s="719" t="s">
        <v>7887</v>
      </c>
      <c r="E291" s="727">
        <v>450000</v>
      </c>
      <c r="F291" s="709"/>
      <c r="G291" s="711">
        <f t="shared" si="11"/>
        <v>16495134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9"/>
        <v>7705964.6699999999</v>
      </c>
      <c r="R291" s="569"/>
      <c r="S291" s="568"/>
      <c r="T291" s="339"/>
      <c r="U291" s="339"/>
      <c r="V291" s="507"/>
    </row>
    <row r="292" spans="1:22" s="14" customFormat="1" x14ac:dyDescent="0.25">
      <c r="A292" s="707">
        <v>45475</v>
      </c>
      <c r="B292" s="713"/>
      <c r="C292" s="713"/>
      <c r="D292" s="719" t="s">
        <v>7891</v>
      </c>
      <c r="E292" s="727">
        <v>500000</v>
      </c>
      <c r="F292" s="709"/>
      <c r="G292" s="711">
        <f t="shared" si="11"/>
        <v>15995134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9"/>
        <v>6405964.6699999999</v>
      </c>
      <c r="R292" s="569"/>
      <c r="S292" s="568"/>
      <c r="T292" s="339"/>
      <c r="U292" s="339"/>
      <c r="V292" s="507"/>
    </row>
    <row r="293" spans="1:22" s="14" customFormat="1" x14ac:dyDescent="0.25">
      <c r="A293" s="707">
        <v>45475</v>
      </c>
      <c r="B293" s="713"/>
      <c r="C293" s="713"/>
      <c r="D293" s="719" t="s">
        <v>7892</v>
      </c>
      <c r="E293" s="727">
        <v>350000</v>
      </c>
      <c r="F293" s="709"/>
      <c r="G293" s="711">
        <f t="shared" si="11"/>
        <v>15645134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9"/>
        <v>4905964.67</v>
      </c>
      <c r="R293" s="569"/>
      <c r="S293" s="568"/>
      <c r="T293" s="339"/>
      <c r="U293" s="339"/>
      <c r="V293" s="507"/>
    </row>
    <row r="294" spans="1:22" s="14" customFormat="1" x14ac:dyDescent="0.25">
      <c r="A294" s="707">
        <v>45475</v>
      </c>
      <c r="B294" s="713"/>
      <c r="C294" s="713"/>
      <c r="D294" s="719" t="s">
        <v>7505</v>
      </c>
      <c r="E294" s="727">
        <v>800000</v>
      </c>
      <c r="F294" s="709"/>
      <c r="G294" s="711">
        <f t="shared" si="11"/>
        <v>14845134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9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45475</v>
      </c>
      <c r="B295" s="713"/>
      <c r="C295" s="713"/>
      <c r="D295" s="719" t="s">
        <v>7896</v>
      </c>
      <c r="E295" s="727">
        <v>4500</v>
      </c>
      <c r="F295" s="709"/>
      <c r="G295" s="711">
        <f t="shared" si="11"/>
        <v>14840634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9"/>
        <v>4850964.67</v>
      </c>
      <c r="R295" s="569"/>
      <c r="S295" s="568"/>
      <c r="T295" s="339"/>
      <c r="U295" s="339"/>
      <c r="V295" s="507"/>
    </row>
    <row r="296" spans="1:22" s="14" customFormat="1" ht="24" x14ac:dyDescent="0.25">
      <c r="A296" s="707">
        <v>45477</v>
      </c>
      <c r="B296" s="713"/>
      <c r="C296" s="713"/>
      <c r="D296" s="719" t="s">
        <v>7868</v>
      </c>
      <c r="E296" s="727">
        <v>75750</v>
      </c>
      <c r="F296" s="709"/>
      <c r="G296" s="711">
        <f t="shared" si="11"/>
        <v>14764884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9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45477</v>
      </c>
      <c r="B297" s="713"/>
      <c r="C297" s="713"/>
      <c r="D297" s="719" t="s">
        <v>7505</v>
      </c>
      <c r="E297" s="727">
        <v>1000000</v>
      </c>
      <c r="F297" s="709"/>
      <c r="G297" s="711">
        <f t="shared" si="11"/>
        <v>13764884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9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45478</v>
      </c>
      <c r="B298" s="713"/>
      <c r="C298" s="713"/>
      <c r="D298" s="719" t="s">
        <v>7867</v>
      </c>
      <c r="E298" s="727">
        <v>50000</v>
      </c>
      <c r="F298" s="709"/>
      <c r="G298" s="711">
        <f t="shared" si="11"/>
        <v>13714884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9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45478</v>
      </c>
      <c r="B299" s="713"/>
      <c r="C299" s="713"/>
      <c r="D299" s="719" t="s">
        <v>7374</v>
      </c>
      <c r="E299" s="727">
        <v>1175000</v>
      </c>
      <c r="F299" s="709"/>
      <c r="G299" s="711">
        <f t="shared" si="11"/>
        <v>12539884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9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45481</v>
      </c>
      <c r="B300" s="713"/>
      <c r="C300" s="713"/>
      <c r="D300" s="719" t="s">
        <v>7867</v>
      </c>
      <c r="E300" s="727">
        <v>45000</v>
      </c>
      <c r="F300" s="709"/>
      <c r="G300" s="711">
        <f t="shared" si="11"/>
        <v>12494884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9"/>
        <v>3797964.67</v>
      </c>
      <c r="R300" s="569"/>
      <c r="S300" s="568"/>
      <c r="T300" s="339"/>
      <c r="U300" s="339"/>
      <c r="V300" s="507"/>
    </row>
    <row r="301" spans="1:22" s="14" customFormat="1" ht="24" x14ac:dyDescent="0.25">
      <c r="A301" s="707">
        <v>45481</v>
      </c>
      <c r="B301" s="713"/>
      <c r="C301" s="713"/>
      <c r="D301" s="719" t="s">
        <v>7910</v>
      </c>
      <c r="E301" s="727">
        <v>105000</v>
      </c>
      <c r="F301" s="709"/>
      <c r="G301" s="711">
        <f t="shared" si="11"/>
        <v>12389884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9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45482</v>
      </c>
      <c r="B302" s="713"/>
      <c r="C302" s="713"/>
      <c r="D302" s="719" t="s">
        <v>7912</v>
      </c>
      <c r="E302" s="727">
        <v>98400</v>
      </c>
      <c r="F302" s="709"/>
      <c r="G302" s="711">
        <f t="shared" si="11"/>
        <v>12291484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2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45483</v>
      </c>
      <c r="B303" s="713"/>
      <c r="C303" s="713"/>
      <c r="D303" s="719" t="s">
        <v>7867</v>
      </c>
      <c r="E303" s="727">
        <v>100000</v>
      </c>
      <c r="F303" s="709"/>
      <c r="G303" s="711">
        <f t="shared" si="11"/>
        <v>12191484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2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45483</v>
      </c>
      <c r="B304" s="713"/>
      <c r="C304" s="713"/>
      <c r="D304" s="719" t="s">
        <v>7913</v>
      </c>
      <c r="E304" s="727">
        <v>34140</v>
      </c>
      <c r="F304" s="709"/>
      <c r="G304" s="711">
        <f t="shared" si="11"/>
        <v>12157344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2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45485</v>
      </c>
      <c r="B305" s="713"/>
      <c r="C305" s="713"/>
      <c r="D305" s="719" t="s">
        <v>7865</v>
      </c>
      <c r="E305" s="727">
        <v>105000</v>
      </c>
      <c r="F305" s="709"/>
      <c r="G305" s="711">
        <f t="shared" si="11"/>
        <v>12052344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2"/>
        <v>2133324.67</v>
      </c>
      <c r="R305" s="569"/>
      <c r="S305" s="568"/>
      <c r="T305" s="339"/>
      <c r="U305" s="339"/>
      <c r="V305" s="507"/>
    </row>
    <row r="306" spans="1:22" s="14" customFormat="1" ht="24" x14ac:dyDescent="0.25">
      <c r="A306" s="707">
        <v>45485</v>
      </c>
      <c r="B306" s="713"/>
      <c r="C306" s="713"/>
      <c r="D306" s="719" t="s">
        <v>7868</v>
      </c>
      <c r="E306" s="727">
        <v>100000</v>
      </c>
      <c r="F306" s="709"/>
      <c r="G306" s="711">
        <f t="shared" si="11"/>
        <v>11952344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2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45485</v>
      </c>
      <c r="B307" s="713"/>
      <c r="C307" s="713"/>
      <c r="D307" s="719" t="s">
        <v>7916</v>
      </c>
      <c r="E307" s="727">
        <v>1000000</v>
      </c>
      <c r="F307" s="709"/>
      <c r="G307" s="711">
        <f t="shared" si="11"/>
        <v>10952344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2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45486</v>
      </c>
      <c r="B308" s="713"/>
      <c r="C308" s="713"/>
      <c r="D308" s="719" t="s">
        <v>7918</v>
      </c>
      <c r="E308" s="727">
        <v>252500</v>
      </c>
      <c r="F308" s="709"/>
      <c r="G308" s="711">
        <f t="shared" si="11"/>
        <v>10699844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2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45486</v>
      </c>
      <c r="B309" s="713"/>
      <c r="C309" s="713"/>
      <c r="D309" s="719" t="s">
        <v>7867</v>
      </c>
      <c r="E309" s="727">
        <v>50000</v>
      </c>
      <c r="F309" s="709"/>
      <c r="G309" s="711">
        <f t="shared" si="11"/>
        <v>10649844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2"/>
        <v>3870156.67</v>
      </c>
      <c r="R309" s="569"/>
      <c r="S309" s="568"/>
      <c r="T309" s="339"/>
      <c r="U309" s="339"/>
      <c r="V309" s="507"/>
    </row>
    <row r="310" spans="1:22" s="14" customFormat="1" x14ac:dyDescent="0.25">
      <c r="A310" s="707">
        <v>45486</v>
      </c>
      <c r="B310" s="713"/>
      <c r="C310" s="713"/>
      <c r="D310" s="719" t="s">
        <v>7919</v>
      </c>
      <c r="E310" s="727">
        <v>50000</v>
      </c>
      <c r="F310" s="709"/>
      <c r="G310" s="711">
        <f t="shared" si="11"/>
        <v>10599844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2"/>
        <v>3725156.67</v>
      </c>
      <c r="R310" s="569"/>
      <c r="S310" s="568"/>
      <c r="T310" s="339"/>
      <c r="U310" s="339"/>
      <c r="V310" s="507"/>
    </row>
    <row r="311" spans="1:22" s="14" customFormat="1" x14ac:dyDescent="0.25">
      <c r="A311" s="707">
        <v>45495</v>
      </c>
      <c r="B311" s="713"/>
      <c r="C311" s="713"/>
      <c r="D311" s="719" t="s">
        <v>7505</v>
      </c>
      <c r="E311" s="727">
        <v>1000000</v>
      </c>
      <c r="F311" s="709"/>
      <c r="G311" s="711">
        <f t="shared" si="11"/>
        <v>9599844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2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45497</v>
      </c>
      <c r="B312" s="713"/>
      <c r="C312" s="713"/>
      <c r="D312" s="719" t="s">
        <v>7374</v>
      </c>
      <c r="E312" s="727">
        <v>1147000</v>
      </c>
      <c r="F312" s="709"/>
      <c r="G312" s="711">
        <f t="shared" si="11"/>
        <v>8452844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2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45497</v>
      </c>
      <c r="B313" s="713"/>
      <c r="C313" s="713"/>
      <c r="D313" s="719" t="s">
        <v>7865</v>
      </c>
      <c r="E313" s="709">
        <v>105000</v>
      </c>
      <c r="F313" s="709"/>
      <c r="G313" s="711">
        <f t="shared" si="11"/>
        <v>8347844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2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45500</v>
      </c>
      <c r="B314" s="713"/>
      <c r="C314" s="713"/>
      <c r="D314" s="719" t="s">
        <v>7951</v>
      </c>
      <c r="E314" s="709">
        <v>600000</v>
      </c>
      <c r="F314" s="709"/>
      <c r="G314" s="711">
        <f t="shared" si="11"/>
        <v>7747844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2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45502</v>
      </c>
      <c r="B315" s="713"/>
      <c r="C315" s="713"/>
      <c r="D315" s="719" t="s">
        <v>7867</v>
      </c>
      <c r="E315" s="709">
        <v>50000</v>
      </c>
      <c r="F315" s="709"/>
      <c r="G315" s="711">
        <f t="shared" si="11"/>
        <v>7697844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2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45503</v>
      </c>
      <c r="B316" s="713"/>
      <c r="C316" s="713"/>
      <c r="D316" s="719" t="s">
        <v>7952</v>
      </c>
      <c r="E316" s="709">
        <v>1000000</v>
      </c>
      <c r="F316" s="709"/>
      <c r="G316" s="711">
        <f t="shared" si="11"/>
        <v>6697844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2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45504</v>
      </c>
      <c r="B317" s="713"/>
      <c r="C317" s="713"/>
      <c r="D317" s="719" t="s">
        <v>7505</v>
      </c>
      <c r="E317" s="709">
        <v>800000</v>
      </c>
      <c r="F317" s="709"/>
      <c r="G317" s="711">
        <f t="shared" si="11"/>
        <v>5897844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2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45504</v>
      </c>
      <c r="B318" s="713"/>
      <c r="C318" s="713"/>
      <c r="D318" s="719" t="s">
        <v>7956</v>
      </c>
      <c r="E318" s="709">
        <v>500000</v>
      </c>
      <c r="F318" s="709"/>
      <c r="G318" s="711">
        <f t="shared" si="11"/>
        <v>5397844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2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45504</v>
      </c>
      <c r="B319" s="713"/>
      <c r="C319" s="713"/>
      <c r="D319" s="719" t="s">
        <v>7999</v>
      </c>
      <c r="E319" s="709">
        <v>730000</v>
      </c>
      <c r="F319" s="709"/>
      <c r="G319" s="711">
        <f t="shared" si="11"/>
        <v>4667844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2"/>
        <v>2741406.67</v>
      </c>
      <c r="R319" s="569"/>
      <c r="S319" s="568"/>
      <c r="T319" s="339"/>
      <c r="U319" s="339"/>
      <c r="V319" s="507"/>
    </row>
    <row r="320" spans="1:22" s="14" customFormat="1" ht="24" x14ac:dyDescent="0.25">
      <c r="A320" s="707">
        <v>45504</v>
      </c>
      <c r="B320" s="713"/>
      <c r="C320" s="713"/>
      <c r="D320" s="719" t="s">
        <v>7999</v>
      </c>
      <c r="E320" s="709">
        <v>690000</v>
      </c>
      <c r="F320" s="709"/>
      <c r="G320" s="711">
        <f t="shared" si="11"/>
        <v>3977844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2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45504</v>
      </c>
      <c r="B321" s="713"/>
      <c r="C321" s="713"/>
      <c r="D321" s="719" t="s">
        <v>7999</v>
      </c>
      <c r="E321" s="709">
        <v>400000</v>
      </c>
      <c r="F321" s="709"/>
      <c r="G321" s="711">
        <f t="shared" si="11"/>
        <v>3577844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2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45504</v>
      </c>
      <c r="B322" s="713"/>
      <c r="C322" s="713"/>
      <c r="D322" s="719" t="s">
        <v>7999</v>
      </c>
      <c r="E322" s="709">
        <v>680000</v>
      </c>
      <c r="F322" s="709"/>
      <c r="G322" s="711">
        <f t="shared" si="11"/>
        <v>2897844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2"/>
        <v>2596406.67</v>
      </c>
      <c r="R322" s="569"/>
      <c r="S322" s="568"/>
      <c r="T322" s="339"/>
      <c r="U322" s="339"/>
      <c r="V322" s="507"/>
    </row>
    <row r="323" spans="1:22" s="14" customFormat="1" x14ac:dyDescent="0.25">
      <c r="A323" s="707">
        <v>45509</v>
      </c>
      <c r="B323" s="713"/>
      <c r="C323" s="713"/>
      <c r="D323" s="719" t="s">
        <v>7374</v>
      </c>
      <c r="E323" s="709">
        <v>500000</v>
      </c>
      <c r="F323" s="709"/>
      <c r="G323" s="711">
        <f t="shared" si="11"/>
        <v>2397844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2"/>
        <v>1836406.67</v>
      </c>
      <c r="R323" s="569"/>
      <c r="S323" s="568"/>
      <c r="T323" s="339"/>
      <c r="U323" s="339"/>
      <c r="V323" s="507"/>
    </row>
    <row r="324" spans="1:22" s="14" customFormat="1" ht="24" x14ac:dyDescent="0.25">
      <c r="A324" s="707">
        <v>45509</v>
      </c>
      <c r="B324" s="713"/>
      <c r="C324" s="713"/>
      <c r="D324" s="719" t="s">
        <v>7505</v>
      </c>
      <c r="E324" s="709">
        <v>1350000</v>
      </c>
      <c r="F324" s="709"/>
      <c r="G324" s="711">
        <f t="shared" si="11"/>
        <v>1047844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2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45509</v>
      </c>
      <c r="B325" s="713"/>
      <c r="C325" s="713" t="s">
        <v>1935</v>
      </c>
      <c r="D325" s="719" t="s">
        <v>7972</v>
      </c>
      <c r="E325" s="709">
        <v>85600</v>
      </c>
      <c r="F325" s="709"/>
      <c r="G325" s="711">
        <f t="shared" si="11"/>
        <v>962244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2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5">
      <c r="A326" s="707">
        <v>45510</v>
      </c>
      <c r="B326" s="713"/>
      <c r="C326" s="713" t="s">
        <v>8000</v>
      </c>
      <c r="D326" s="719" t="s">
        <v>7505</v>
      </c>
      <c r="E326" s="709">
        <v>200000</v>
      </c>
      <c r="F326" s="709"/>
      <c r="G326" s="711">
        <f t="shared" si="11"/>
        <v>762244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2"/>
        <v>1401406.67</v>
      </c>
      <c r="R326" s="569"/>
      <c r="S326" s="568"/>
      <c r="T326" s="339"/>
      <c r="U326" s="339"/>
      <c r="V326" s="507"/>
    </row>
    <row r="327" spans="1:22" s="14" customFormat="1" x14ac:dyDescent="0.25">
      <c r="A327" s="707">
        <v>45510</v>
      </c>
      <c r="B327" s="739"/>
      <c r="C327" s="713" t="s">
        <v>8000</v>
      </c>
      <c r="D327" s="719" t="s">
        <v>7505</v>
      </c>
      <c r="E327" s="709">
        <v>762250</v>
      </c>
      <c r="F327" s="709"/>
      <c r="G327" s="711">
        <v>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2"/>
        <v>1351406.67</v>
      </c>
      <c r="P327" s="371">
        <f>O323+G310</f>
        <v>12436250.67</v>
      </c>
      <c r="R327" s="569"/>
      <c r="S327" s="568"/>
      <c r="T327" s="339"/>
      <c r="U327" s="339"/>
      <c r="V327" s="507"/>
    </row>
    <row r="328" spans="1:22" s="14" customFormat="1" ht="24" x14ac:dyDescent="0.25">
      <c r="A328" s="707">
        <v>45513</v>
      </c>
      <c r="B328" s="713"/>
      <c r="C328" s="713"/>
      <c r="D328" s="719" t="s">
        <v>7967</v>
      </c>
      <c r="E328" s="709"/>
      <c r="F328" s="709">
        <v>926500</v>
      </c>
      <c r="G328" s="711">
        <f t="shared" si="11"/>
        <v>926500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2"/>
        <v>1326406.67</v>
      </c>
      <c r="R328" s="569"/>
      <c r="S328" s="568"/>
      <c r="T328" s="339"/>
      <c r="U328" s="339"/>
      <c r="V328" s="507"/>
    </row>
    <row r="329" spans="1:22" s="14" customFormat="1" x14ac:dyDescent="0.25">
      <c r="A329" s="707">
        <v>45513</v>
      </c>
      <c r="B329" s="713"/>
      <c r="C329" s="713"/>
      <c r="D329" s="719" t="s">
        <v>7968</v>
      </c>
      <c r="E329" s="709"/>
      <c r="F329" s="709">
        <v>2000000</v>
      </c>
      <c r="G329" s="711">
        <f t="shared" si="11"/>
        <v>2926500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2"/>
        <v>1309406.67</v>
      </c>
      <c r="R329" s="569"/>
      <c r="S329" s="568"/>
      <c r="T329" s="339"/>
      <c r="U329" s="339"/>
      <c r="V329" s="507"/>
    </row>
    <row r="330" spans="1:22" s="14" customFormat="1" ht="24" x14ac:dyDescent="0.25">
      <c r="A330" s="707">
        <v>45513</v>
      </c>
      <c r="B330" s="739"/>
      <c r="C330" s="739"/>
      <c r="D330" s="721" t="s">
        <v>7197</v>
      </c>
      <c r="E330" s="709">
        <v>29265</v>
      </c>
      <c r="F330" s="709"/>
      <c r="G330" s="711">
        <f t="shared" si="11"/>
        <v>2897235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2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5">
      <c r="A331" s="707">
        <v>45513</v>
      </c>
      <c r="B331" s="739"/>
      <c r="C331" s="739"/>
      <c r="D331" s="719" t="s">
        <v>7867</v>
      </c>
      <c r="E331" s="709">
        <v>70000</v>
      </c>
      <c r="F331" s="709"/>
      <c r="G331" s="711">
        <f t="shared" si="11"/>
        <v>2827235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2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5">
      <c r="A332" s="707">
        <v>45513</v>
      </c>
      <c r="B332" s="739" t="s">
        <v>8001</v>
      </c>
      <c r="C332" s="739" t="s">
        <v>8024</v>
      </c>
      <c r="D332" s="719" t="s">
        <v>8023</v>
      </c>
      <c r="E332" s="709">
        <v>32000</v>
      </c>
      <c r="F332" s="709"/>
      <c r="G332" s="711">
        <f t="shared" si="11"/>
        <v>2795235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2"/>
        <v>609406.66999999993</v>
      </c>
      <c r="R332" s="569"/>
      <c r="S332" s="568"/>
      <c r="T332" s="339"/>
      <c r="U332" s="339"/>
      <c r="V332" s="507"/>
    </row>
    <row r="333" spans="1:22" s="14" customFormat="1" ht="24" x14ac:dyDescent="0.25">
      <c r="A333" s="707">
        <v>45514</v>
      </c>
      <c r="B333" s="739" t="s">
        <v>8031</v>
      </c>
      <c r="C333" s="739"/>
      <c r="D333" s="719" t="s">
        <v>8025</v>
      </c>
      <c r="E333" s="709">
        <v>20000</v>
      </c>
      <c r="F333" s="709"/>
      <c r="G333" s="711">
        <f t="shared" si="11"/>
        <v>2775235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2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5">
      <c r="A334" s="707">
        <v>45514</v>
      </c>
      <c r="B334" s="739" t="s">
        <v>8026</v>
      </c>
      <c r="C334" s="739" t="s">
        <v>8026</v>
      </c>
      <c r="D334" s="719" t="s">
        <v>7505</v>
      </c>
      <c r="E334" s="709">
        <v>500000</v>
      </c>
      <c r="F334" s="709"/>
      <c r="G334" s="711">
        <f t="shared" si="11"/>
        <v>2275235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2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45514</v>
      </c>
      <c r="B335" s="739" t="s">
        <v>8031</v>
      </c>
      <c r="C335" s="739" t="s">
        <v>8027</v>
      </c>
      <c r="D335" s="719" t="s">
        <v>8028</v>
      </c>
      <c r="E335" s="709">
        <v>30000</v>
      </c>
      <c r="F335" s="709"/>
      <c r="G335" s="711">
        <f t="shared" si="11"/>
        <v>2245235</v>
      </c>
      <c r="H335" s="722"/>
      <c r="I335" s="707">
        <v>45502</v>
      </c>
      <c r="J335" s="713"/>
      <c r="K335" s="713"/>
      <c r="L335" s="719" t="s">
        <v>7949</v>
      </c>
      <c r="M335" s="711">
        <v>16000</v>
      </c>
      <c r="N335" s="709"/>
      <c r="O335" s="711">
        <f t="shared" si="12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45517</v>
      </c>
      <c r="B336" s="739" t="s">
        <v>8001</v>
      </c>
      <c r="C336" s="739" t="s">
        <v>8024</v>
      </c>
      <c r="D336" s="719" t="s">
        <v>8023</v>
      </c>
      <c r="E336" s="709">
        <v>45000</v>
      </c>
      <c r="F336" s="709"/>
      <c r="G336" s="711">
        <f t="shared" si="11"/>
        <v>2200235</v>
      </c>
      <c r="I336" s="707">
        <v>45502</v>
      </c>
      <c r="J336" s="713"/>
      <c r="K336" s="713"/>
      <c r="L336" s="719" t="s">
        <v>7948</v>
      </c>
      <c r="M336" s="711">
        <v>10750</v>
      </c>
      <c r="N336" s="709"/>
      <c r="O336" s="711">
        <f t="shared" si="12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45519</v>
      </c>
      <c r="B337" s="739" t="s">
        <v>8026</v>
      </c>
      <c r="C337" s="739" t="s">
        <v>8026</v>
      </c>
      <c r="D337" s="719" t="s">
        <v>7505</v>
      </c>
      <c r="E337" s="709">
        <v>850000</v>
      </c>
      <c r="F337" s="709"/>
      <c r="G337" s="711">
        <f t="shared" si="11"/>
        <v>1350235</v>
      </c>
      <c r="I337" s="707">
        <v>45503</v>
      </c>
      <c r="J337" s="713"/>
      <c r="K337" s="713"/>
      <c r="L337" s="719" t="s">
        <v>7950</v>
      </c>
      <c r="M337" s="711">
        <v>20250</v>
      </c>
      <c r="N337" s="709"/>
      <c r="O337" s="711">
        <f t="shared" si="12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45519</v>
      </c>
      <c r="B338" s="739" t="s">
        <v>8143</v>
      </c>
      <c r="C338" s="739" t="s">
        <v>8075</v>
      </c>
      <c r="D338" s="719" t="s">
        <v>8076</v>
      </c>
      <c r="E338" s="709">
        <v>159040</v>
      </c>
      <c r="F338" s="709"/>
      <c r="G338" s="711">
        <f t="shared" si="11"/>
        <v>1191195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2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45521</v>
      </c>
      <c r="B339" s="739" t="s">
        <v>8026</v>
      </c>
      <c r="C339" s="739"/>
      <c r="D339" s="719" t="s">
        <v>7505</v>
      </c>
      <c r="E339" s="709">
        <v>650000</v>
      </c>
      <c r="F339" s="709"/>
      <c r="G339" s="711">
        <f t="shared" si="11"/>
        <v>541195</v>
      </c>
      <c r="I339" s="707">
        <v>45503</v>
      </c>
      <c r="J339" s="713"/>
      <c r="K339" s="713"/>
      <c r="L339" s="719" t="s">
        <v>7963</v>
      </c>
      <c r="M339" s="711">
        <v>45000</v>
      </c>
      <c r="N339" s="709"/>
      <c r="O339" s="711">
        <f t="shared" si="12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45523</v>
      </c>
      <c r="B340" s="739" t="s">
        <v>8026</v>
      </c>
      <c r="C340" s="739"/>
      <c r="D340" s="719" t="s">
        <v>7505</v>
      </c>
      <c r="E340" s="709">
        <v>541200</v>
      </c>
      <c r="F340" s="709"/>
      <c r="G340" s="711">
        <f t="shared" si="11"/>
        <v>-5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45526</v>
      </c>
      <c r="B341" s="739"/>
      <c r="C341" s="739"/>
      <c r="D341" s="719" t="s">
        <v>8071</v>
      </c>
      <c r="E341" s="709"/>
      <c r="F341" s="709">
        <v>6709743</v>
      </c>
      <c r="G341" s="711">
        <f>F341</f>
        <v>6709743</v>
      </c>
      <c r="I341" s="707">
        <v>45503</v>
      </c>
      <c r="J341" s="713"/>
      <c r="K341" s="713"/>
      <c r="L341" s="719" t="s">
        <v>7964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x14ac:dyDescent="0.25">
      <c r="A342" s="707">
        <v>45526</v>
      </c>
      <c r="B342" s="739"/>
      <c r="C342" s="739"/>
      <c r="D342" s="721" t="s">
        <v>7197</v>
      </c>
      <c r="E342" s="709">
        <v>67097</v>
      </c>
      <c r="F342" s="709"/>
      <c r="G342" s="711">
        <f t="shared" si="11"/>
        <v>6642646</v>
      </c>
      <c r="I342" s="707">
        <v>45503</v>
      </c>
      <c r="J342" s="713"/>
      <c r="K342" s="713"/>
      <c r="L342" s="719" t="s">
        <v>7965</v>
      </c>
      <c r="M342" s="711">
        <v>20000</v>
      </c>
      <c r="N342" s="709"/>
      <c r="O342" s="711">
        <f t="shared" si="12"/>
        <v>-36393.330000000075</v>
      </c>
      <c r="R342" s="12"/>
      <c r="S342" s="568"/>
      <c r="T342" s="339"/>
      <c r="U342" s="339"/>
      <c r="V342" s="507"/>
    </row>
    <row r="343" spans="1:22" ht="36" x14ac:dyDescent="0.25">
      <c r="A343" s="707">
        <v>45526</v>
      </c>
      <c r="B343" s="740" t="s">
        <v>8098</v>
      </c>
      <c r="C343" s="739" t="s">
        <v>8016</v>
      </c>
      <c r="D343" s="719" t="s">
        <v>8101</v>
      </c>
      <c r="E343" s="709">
        <v>97400</v>
      </c>
      <c r="F343" s="709"/>
      <c r="G343" s="711">
        <f t="shared" si="11"/>
        <v>6545246</v>
      </c>
      <c r="I343" s="707">
        <v>45503</v>
      </c>
      <c r="J343" s="713"/>
      <c r="K343" s="713"/>
      <c r="L343" s="719" t="s">
        <v>7966</v>
      </c>
      <c r="M343" s="711">
        <v>142000</v>
      </c>
      <c r="N343" s="709"/>
      <c r="O343" s="711">
        <f t="shared" si="12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45527</v>
      </c>
      <c r="B344" s="739"/>
      <c r="C344" s="739"/>
      <c r="D344" s="719" t="s">
        <v>7374</v>
      </c>
      <c r="E344" s="709">
        <v>1000000</v>
      </c>
      <c r="F344" s="709"/>
      <c r="G344" s="711">
        <f t="shared" si="11"/>
        <v>5545246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2"/>
        <v>2321606.67</v>
      </c>
      <c r="R344" s="569"/>
      <c r="S344" s="568"/>
      <c r="T344" s="339"/>
      <c r="U344" s="339"/>
      <c r="V344" s="507"/>
    </row>
    <row r="345" spans="1:22" s="14" customFormat="1" ht="24" x14ac:dyDescent="0.25">
      <c r="A345" s="707">
        <v>45527</v>
      </c>
      <c r="B345" s="739"/>
      <c r="C345" s="739"/>
      <c r="D345" s="719" t="s">
        <v>8103</v>
      </c>
      <c r="E345" s="709">
        <v>125600</v>
      </c>
      <c r="F345" s="709"/>
      <c r="G345" s="711">
        <f t="shared" si="11"/>
        <v>5419646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2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45527</v>
      </c>
      <c r="B346" s="739" t="s">
        <v>8112</v>
      </c>
      <c r="C346" s="739" t="s">
        <v>8111</v>
      </c>
      <c r="D346" s="719" t="s">
        <v>8110</v>
      </c>
      <c r="E346" s="709">
        <v>500000</v>
      </c>
      <c r="F346" s="709"/>
      <c r="G346" s="711">
        <f t="shared" si="11"/>
        <v>4919646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2"/>
        <v>2246606.67</v>
      </c>
      <c r="R346" s="569"/>
      <c r="S346" s="568"/>
      <c r="T346" s="339"/>
      <c r="U346" s="339"/>
      <c r="V346" s="507"/>
    </row>
    <row r="347" spans="1:22" s="14" customFormat="1" ht="24" x14ac:dyDescent="0.25">
      <c r="A347" s="707">
        <v>45531</v>
      </c>
      <c r="B347" s="739" t="s">
        <v>8030</v>
      </c>
      <c r="C347" s="739"/>
      <c r="D347" s="719" t="s">
        <v>8122</v>
      </c>
      <c r="E347" s="709">
        <v>400000</v>
      </c>
      <c r="F347" s="709"/>
      <c r="G347" s="711">
        <f t="shared" si="11"/>
        <v>4519646</v>
      </c>
      <c r="H347" s="722"/>
      <c r="I347" s="707">
        <v>45506</v>
      </c>
      <c r="J347" s="713"/>
      <c r="K347" s="713"/>
      <c r="L347" s="719" t="s">
        <v>7962</v>
      </c>
      <c r="M347" s="711">
        <v>250000</v>
      </c>
      <c r="N347" s="709"/>
      <c r="O347" s="711">
        <f t="shared" si="12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45533</v>
      </c>
      <c r="B348" s="745"/>
      <c r="C348" s="745"/>
      <c r="D348" s="719" t="s">
        <v>7505</v>
      </c>
      <c r="E348" s="709">
        <v>1000000</v>
      </c>
      <c r="F348" s="709"/>
      <c r="G348" s="711">
        <f t="shared" si="11"/>
        <v>3519646</v>
      </c>
      <c r="I348" s="707">
        <v>45506</v>
      </c>
      <c r="J348" s="713"/>
      <c r="K348" s="713"/>
      <c r="L348" s="719" t="s">
        <v>7962</v>
      </c>
      <c r="M348" s="711">
        <v>100000</v>
      </c>
      <c r="N348" s="709"/>
      <c r="O348" s="711">
        <f t="shared" si="12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45533</v>
      </c>
      <c r="B349" s="745" t="s">
        <v>8125</v>
      </c>
      <c r="C349" s="745"/>
      <c r="D349" s="717" t="s">
        <v>8124</v>
      </c>
      <c r="E349" s="709">
        <v>50000</v>
      </c>
      <c r="F349" s="709"/>
      <c r="G349" s="711">
        <f t="shared" si="11"/>
        <v>3469646</v>
      </c>
      <c r="I349" s="707">
        <v>45507</v>
      </c>
      <c r="J349" s="713"/>
      <c r="K349" s="713"/>
      <c r="L349" s="719" t="s">
        <v>7962</v>
      </c>
      <c r="M349" s="711">
        <v>200000</v>
      </c>
      <c r="N349" s="709"/>
      <c r="O349" s="711">
        <f t="shared" si="12"/>
        <v>1696606.67</v>
      </c>
      <c r="R349" s="12"/>
      <c r="S349" s="568"/>
      <c r="T349" s="339"/>
      <c r="U349" s="339"/>
      <c r="V349" s="507"/>
    </row>
    <row r="350" spans="1:22" ht="36" x14ac:dyDescent="0.25">
      <c r="A350" s="707">
        <v>45534</v>
      </c>
      <c r="B350" s="739" t="s">
        <v>8143</v>
      </c>
      <c r="C350" s="739"/>
      <c r="D350" s="719" t="s">
        <v>8141</v>
      </c>
      <c r="E350" s="709">
        <v>46120</v>
      </c>
      <c r="F350" s="709"/>
      <c r="G350" s="711">
        <f t="shared" si="11"/>
        <v>3423526</v>
      </c>
      <c r="I350" s="707">
        <v>45507</v>
      </c>
      <c r="J350" s="713"/>
      <c r="K350" s="713"/>
      <c r="L350" s="719" t="s">
        <v>7969</v>
      </c>
      <c r="M350" s="711">
        <v>9770</v>
      </c>
      <c r="N350" s="709"/>
      <c r="O350" s="711">
        <f t="shared" si="12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45537</v>
      </c>
      <c r="B351" s="739" t="s">
        <v>8143</v>
      </c>
      <c r="C351" s="739" t="s">
        <v>1935</v>
      </c>
      <c r="D351" s="719" t="s">
        <v>8152</v>
      </c>
      <c r="E351" s="709">
        <v>31000</v>
      </c>
      <c r="F351" s="709"/>
      <c r="G351" s="711">
        <f t="shared" si="11"/>
        <v>3392526</v>
      </c>
      <c r="I351" s="707">
        <v>45507</v>
      </c>
      <c r="J351" s="713"/>
      <c r="K351" s="713"/>
      <c r="L351" s="719" t="s">
        <v>7970</v>
      </c>
      <c r="M351" s="711">
        <v>51000</v>
      </c>
      <c r="N351" s="709"/>
      <c r="O351" s="711">
        <f t="shared" si="12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45537</v>
      </c>
      <c r="B352" s="739"/>
      <c r="C352" s="739"/>
      <c r="D352" s="719" t="s">
        <v>7505</v>
      </c>
      <c r="E352" s="709">
        <v>1000000</v>
      </c>
      <c r="F352" s="709"/>
      <c r="G352" s="711">
        <f t="shared" si="11"/>
        <v>2392526</v>
      </c>
      <c r="I352" s="707">
        <v>45507</v>
      </c>
      <c r="J352" s="713"/>
      <c r="K352" s="713"/>
      <c r="L352" s="719" t="s">
        <v>7971</v>
      </c>
      <c r="M352" s="711">
        <v>48000</v>
      </c>
      <c r="N352" s="709"/>
      <c r="O352" s="711">
        <f t="shared" si="12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45539</v>
      </c>
      <c r="B353" s="739"/>
      <c r="C353" s="739"/>
      <c r="D353" s="719" t="s">
        <v>7374</v>
      </c>
      <c r="E353" s="709">
        <v>800000</v>
      </c>
      <c r="F353" s="709"/>
      <c r="G353" s="711">
        <f t="shared" si="11"/>
        <v>1592526</v>
      </c>
      <c r="I353" s="707">
        <v>45509</v>
      </c>
      <c r="J353" s="713"/>
      <c r="K353" s="713"/>
      <c r="L353" s="719" t="s">
        <v>7975</v>
      </c>
      <c r="M353" s="711">
        <v>300000</v>
      </c>
      <c r="N353" s="709"/>
      <c r="O353" s="711">
        <f t="shared" si="12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45539</v>
      </c>
      <c r="B354" s="739"/>
      <c r="C354" s="739"/>
      <c r="D354" s="719" t="s">
        <v>7505</v>
      </c>
      <c r="E354" s="709">
        <v>200000</v>
      </c>
      <c r="F354" s="709"/>
      <c r="G354" s="711">
        <f t="shared" si="11"/>
        <v>1392526</v>
      </c>
      <c r="I354" s="707">
        <v>45509</v>
      </c>
      <c r="J354" s="713"/>
      <c r="K354" s="713"/>
      <c r="L354" s="719" t="s">
        <v>7973</v>
      </c>
      <c r="M354" s="711">
        <v>441625</v>
      </c>
      <c r="N354" s="709"/>
      <c r="O354" s="711">
        <f t="shared" si="12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45539</v>
      </c>
      <c r="B355" s="739"/>
      <c r="C355" s="739"/>
      <c r="D355" s="719" t="s">
        <v>8167</v>
      </c>
      <c r="E355" s="709">
        <v>400000</v>
      </c>
      <c r="F355" s="709"/>
      <c r="G355" s="711">
        <f t="shared" si="11"/>
        <v>992526</v>
      </c>
      <c r="I355" s="707">
        <v>45510</v>
      </c>
      <c r="J355" s="713" t="s">
        <v>7993</v>
      </c>
      <c r="K355" s="738" t="s">
        <v>7994</v>
      </c>
      <c r="L355" s="719" t="s">
        <v>7974</v>
      </c>
      <c r="M355" s="711">
        <v>60000</v>
      </c>
      <c r="N355" s="709"/>
      <c r="O355" s="711">
        <f t="shared" si="12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45539</v>
      </c>
      <c r="B356" s="745"/>
      <c r="C356" s="745"/>
      <c r="D356" s="719" t="s">
        <v>8168</v>
      </c>
      <c r="E356" s="709">
        <v>430000</v>
      </c>
      <c r="F356" s="709"/>
      <c r="G356" s="711">
        <f t="shared" si="11"/>
        <v>562526</v>
      </c>
      <c r="I356" s="707">
        <v>45510</v>
      </c>
      <c r="J356" s="739" t="s">
        <v>8001</v>
      </c>
      <c r="K356" s="740" t="s">
        <v>7978</v>
      </c>
      <c r="L356" s="719" t="s">
        <v>7979</v>
      </c>
      <c r="M356" s="711">
        <v>150000</v>
      </c>
      <c r="N356" s="709"/>
      <c r="O356" s="711">
        <f t="shared" si="12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45539</v>
      </c>
      <c r="B357" s="745"/>
      <c r="C357" s="745"/>
      <c r="D357" s="719" t="s">
        <v>8169</v>
      </c>
      <c r="E357" s="709">
        <v>562515</v>
      </c>
      <c r="F357" s="709"/>
      <c r="G357" s="711">
        <v>0</v>
      </c>
      <c r="I357" s="707">
        <v>45511</v>
      </c>
      <c r="J357" s="739" t="s">
        <v>7976</v>
      </c>
      <c r="K357" s="740" t="s">
        <v>6488</v>
      </c>
      <c r="L357" s="719" t="s">
        <v>7977</v>
      </c>
      <c r="M357" s="711">
        <v>123300</v>
      </c>
      <c r="N357" s="709"/>
      <c r="O357" s="711">
        <f t="shared" si="12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45560</v>
      </c>
      <c r="B358" s="745"/>
      <c r="C358" s="745"/>
      <c r="D358" s="717" t="s">
        <v>7517</v>
      </c>
      <c r="E358" s="709"/>
      <c r="F358" s="709">
        <v>508849</v>
      </c>
      <c r="G358" s="711">
        <f t="shared" si="11"/>
        <v>508849</v>
      </c>
      <c r="I358" s="707">
        <v>45511</v>
      </c>
      <c r="J358" s="739" t="s">
        <v>8004</v>
      </c>
      <c r="K358" s="740" t="s">
        <v>7980</v>
      </c>
      <c r="L358" s="719" t="s">
        <v>7981</v>
      </c>
      <c r="M358" s="711">
        <v>40800</v>
      </c>
      <c r="N358" s="709"/>
      <c r="O358" s="711">
        <f t="shared" si="12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45560</v>
      </c>
      <c r="B359" s="745"/>
      <c r="C359" s="745"/>
      <c r="D359" s="717" t="s">
        <v>7517</v>
      </c>
      <c r="E359" s="709"/>
      <c r="F359" s="709">
        <v>547332</v>
      </c>
      <c r="G359" s="711">
        <f t="shared" si="11"/>
        <v>1056181</v>
      </c>
      <c r="I359" s="707">
        <v>45511</v>
      </c>
      <c r="J359" s="740" t="s">
        <v>7982</v>
      </c>
      <c r="K359" s="739" t="s">
        <v>7983</v>
      </c>
      <c r="L359" s="719" t="s">
        <v>7986</v>
      </c>
      <c r="M359" s="711">
        <v>74000</v>
      </c>
      <c r="N359" s="709"/>
      <c r="O359" s="711">
        <f t="shared" si="12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45560</v>
      </c>
      <c r="B360" s="745"/>
      <c r="C360" s="739"/>
      <c r="D360" s="717" t="s">
        <v>7517</v>
      </c>
      <c r="E360" s="709"/>
      <c r="F360" s="709">
        <v>850004</v>
      </c>
      <c r="G360" s="711">
        <f t="shared" si="11"/>
        <v>1906185</v>
      </c>
      <c r="I360" s="707">
        <v>45511</v>
      </c>
      <c r="J360" s="739" t="s">
        <v>7984</v>
      </c>
      <c r="K360" s="739" t="s">
        <v>7985</v>
      </c>
      <c r="L360" s="719" t="s">
        <v>7987</v>
      </c>
      <c r="M360" s="711">
        <v>8730</v>
      </c>
      <c r="N360" s="709"/>
      <c r="O360" s="711">
        <f t="shared" si="12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45561</v>
      </c>
      <c r="B361" s="745"/>
      <c r="C361" s="739"/>
      <c r="D361" s="717" t="s">
        <v>8233</v>
      </c>
      <c r="E361" s="709">
        <v>14300</v>
      </c>
      <c r="F361" s="709"/>
      <c r="G361" s="711">
        <f t="shared" si="11"/>
        <v>1891885</v>
      </c>
      <c r="I361" s="707">
        <v>45511</v>
      </c>
      <c r="J361" s="739" t="s">
        <v>8002</v>
      </c>
      <c r="K361" s="739" t="s">
        <v>7985</v>
      </c>
      <c r="L361" s="719" t="s">
        <v>7988</v>
      </c>
      <c r="M361" s="711">
        <v>19800</v>
      </c>
      <c r="N361" s="709"/>
      <c r="O361" s="711">
        <f t="shared" si="12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45561</v>
      </c>
      <c r="B362" s="745" t="s">
        <v>8189</v>
      </c>
      <c r="C362" s="739" t="s">
        <v>8234</v>
      </c>
      <c r="D362" s="717" t="s">
        <v>8235</v>
      </c>
      <c r="E362" s="709">
        <v>50000</v>
      </c>
      <c r="F362" s="709"/>
      <c r="G362" s="711">
        <f t="shared" si="11"/>
        <v>1841885</v>
      </c>
      <c r="I362" s="707">
        <v>45511</v>
      </c>
      <c r="J362" s="739" t="s">
        <v>7976</v>
      </c>
      <c r="K362" s="739" t="s">
        <v>7990</v>
      </c>
      <c r="L362" s="719" t="s">
        <v>7989</v>
      </c>
      <c r="M362" s="711">
        <v>100000</v>
      </c>
      <c r="N362" s="709"/>
      <c r="O362" s="711">
        <f t="shared" si="12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45562</v>
      </c>
      <c r="B363" s="745"/>
      <c r="C363" s="739" t="s">
        <v>3696</v>
      </c>
      <c r="D363" s="717" t="s">
        <v>8245</v>
      </c>
      <c r="E363" s="709">
        <v>34000</v>
      </c>
      <c r="F363" s="709"/>
      <c r="G363" s="711">
        <f t="shared" ref="G363:G371" si="13">G362-E363+F363</f>
        <v>1807885</v>
      </c>
      <c r="I363" s="707">
        <v>45511</v>
      </c>
      <c r="J363" s="739" t="s">
        <v>8003</v>
      </c>
      <c r="K363" s="739" t="s">
        <v>7992</v>
      </c>
      <c r="L363" s="719" t="s">
        <v>7991</v>
      </c>
      <c r="M363" s="711">
        <v>93000</v>
      </c>
      <c r="N363" s="709"/>
      <c r="O363" s="711">
        <f t="shared" si="12"/>
        <v>176581.66999999993</v>
      </c>
      <c r="R363" s="12"/>
      <c r="S363" s="568"/>
      <c r="T363" s="339"/>
      <c r="U363" s="339"/>
      <c r="V363" s="507"/>
    </row>
    <row r="364" spans="1:22" ht="36.75" x14ac:dyDescent="0.25">
      <c r="A364" s="707">
        <v>45562</v>
      </c>
      <c r="B364" s="739" t="s">
        <v>8056</v>
      </c>
      <c r="C364" s="739" t="s">
        <v>8075</v>
      </c>
      <c r="D364" s="717" t="s">
        <v>8251</v>
      </c>
      <c r="E364" s="709">
        <v>104225</v>
      </c>
      <c r="F364" s="709"/>
      <c r="G364" s="711">
        <f t="shared" si="13"/>
        <v>1703660</v>
      </c>
      <c r="I364" s="707">
        <v>45511</v>
      </c>
      <c r="J364" s="739" t="s">
        <v>8004</v>
      </c>
      <c r="K364" s="739" t="s">
        <v>7985</v>
      </c>
      <c r="L364" s="719" t="s">
        <v>7996</v>
      </c>
      <c r="M364" s="711">
        <v>49350</v>
      </c>
      <c r="N364" s="709"/>
      <c r="O364" s="711">
        <f t="shared" si="12"/>
        <v>127231.66999999993</v>
      </c>
      <c r="R364" s="12"/>
      <c r="S364" s="568"/>
      <c r="T364" s="339"/>
      <c r="U364" s="339"/>
      <c r="V364" s="507"/>
    </row>
    <row r="365" spans="1:22" ht="24.75" x14ac:dyDescent="0.25">
      <c r="A365" s="707">
        <v>45562</v>
      </c>
      <c r="B365" s="745" t="s">
        <v>8112</v>
      </c>
      <c r="C365" s="739" t="s">
        <v>8247</v>
      </c>
      <c r="D365" s="717" t="s">
        <v>8246</v>
      </c>
      <c r="E365" s="709">
        <v>54400</v>
      </c>
      <c r="F365" s="709"/>
      <c r="G365" s="711">
        <f t="shared" si="13"/>
        <v>1649260</v>
      </c>
      <c r="I365" s="707">
        <v>45511</v>
      </c>
      <c r="J365" s="739" t="s">
        <v>7976</v>
      </c>
      <c r="K365" s="739" t="s">
        <v>7985</v>
      </c>
      <c r="L365" s="719" t="s">
        <v>7995</v>
      </c>
      <c r="M365" s="711">
        <v>96668</v>
      </c>
      <c r="N365" s="709"/>
      <c r="O365" s="711">
        <f t="shared" si="12"/>
        <v>30563.669999999925</v>
      </c>
      <c r="R365" s="12"/>
      <c r="S365" s="568"/>
      <c r="T365" s="339"/>
      <c r="U365" s="339"/>
      <c r="V365" s="507"/>
    </row>
    <row r="366" spans="1:22" ht="24.75" x14ac:dyDescent="0.25">
      <c r="A366" s="707">
        <v>45562</v>
      </c>
      <c r="B366" s="745" t="s">
        <v>8001</v>
      </c>
      <c r="C366" s="739" t="s">
        <v>8257</v>
      </c>
      <c r="D366" s="717" t="s">
        <v>8258</v>
      </c>
      <c r="E366" s="709">
        <v>100000</v>
      </c>
      <c r="F366" s="709"/>
      <c r="G366" s="711">
        <f t="shared" si="13"/>
        <v>1549260</v>
      </c>
      <c r="I366" s="707">
        <v>45511</v>
      </c>
      <c r="J366" s="739"/>
      <c r="K366" s="739"/>
      <c r="L366" s="719" t="s">
        <v>7997</v>
      </c>
      <c r="M366" s="711"/>
      <c r="N366" s="709">
        <v>1958338</v>
      </c>
      <c r="O366" s="711">
        <f t="shared" si="12"/>
        <v>1988901.67</v>
      </c>
      <c r="R366" s="12"/>
      <c r="S366" s="568"/>
      <c r="T366" s="339"/>
      <c r="U366" s="339"/>
      <c r="V366" s="507"/>
    </row>
    <row r="367" spans="1:22" x14ac:dyDescent="0.25">
      <c r="A367" s="707">
        <v>45562</v>
      </c>
      <c r="B367" s="745"/>
      <c r="C367" s="739" t="s">
        <v>3696</v>
      </c>
      <c r="D367" s="717" t="s">
        <v>8245</v>
      </c>
      <c r="E367" s="709">
        <v>200000</v>
      </c>
      <c r="F367" s="709"/>
      <c r="G367" s="711">
        <f t="shared" si="13"/>
        <v>1349260</v>
      </c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2"/>
        <v>1968901.67</v>
      </c>
      <c r="R367" s="12"/>
      <c r="S367" s="568"/>
      <c r="T367" s="339"/>
      <c r="U367" s="339"/>
      <c r="V367" s="507"/>
    </row>
    <row r="368" spans="1:22" ht="24" x14ac:dyDescent="0.25">
      <c r="A368" s="707">
        <v>45563</v>
      </c>
      <c r="B368" s="745" t="s">
        <v>8112</v>
      </c>
      <c r="C368" s="739" t="s">
        <v>8252</v>
      </c>
      <c r="D368" s="719" t="s">
        <v>8253</v>
      </c>
      <c r="E368" s="709">
        <v>269280</v>
      </c>
      <c r="F368" s="709"/>
      <c r="G368" s="711">
        <f t="shared" si="13"/>
        <v>1079980</v>
      </c>
      <c r="I368" s="707">
        <v>45512</v>
      </c>
      <c r="J368" s="739" t="s">
        <v>8005</v>
      </c>
      <c r="K368" s="739" t="s">
        <v>8006</v>
      </c>
      <c r="L368" s="719" t="s">
        <v>8007</v>
      </c>
      <c r="M368" s="711">
        <v>32000</v>
      </c>
      <c r="N368" s="709"/>
      <c r="O368" s="711">
        <f t="shared" si="12"/>
        <v>1936901.67</v>
      </c>
      <c r="R368" s="12"/>
      <c r="S368" s="568"/>
      <c r="T368" s="339"/>
      <c r="U368" s="339"/>
      <c r="V368" s="507"/>
    </row>
    <row r="369" spans="1:22" ht="24.75" x14ac:dyDescent="0.25">
      <c r="A369" s="707">
        <v>45563</v>
      </c>
      <c r="B369" s="745" t="s">
        <v>8001</v>
      </c>
      <c r="C369" s="739"/>
      <c r="D369" s="717" t="s">
        <v>8254</v>
      </c>
      <c r="E369" s="709">
        <v>100000</v>
      </c>
      <c r="F369" s="709"/>
      <c r="G369" s="711">
        <f t="shared" si="13"/>
        <v>979980</v>
      </c>
      <c r="I369" s="707">
        <v>45512</v>
      </c>
      <c r="J369" s="739" t="s">
        <v>7976</v>
      </c>
      <c r="K369" s="739" t="s">
        <v>7985</v>
      </c>
      <c r="L369" s="719" t="s">
        <v>8009</v>
      </c>
      <c r="M369" s="711">
        <v>34000</v>
      </c>
      <c r="N369" s="709"/>
      <c r="O369" s="711">
        <f t="shared" si="12"/>
        <v>1902901.67</v>
      </c>
      <c r="R369" s="12"/>
      <c r="S369" s="568"/>
      <c r="T369" s="339"/>
      <c r="U369" s="339"/>
      <c r="V369" s="507"/>
    </row>
    <row r="370" spans="1:22" ht="24.75" x14ac:dyDescent="0.25">
      <c r="A370" s="707">
        <v>45563</v>
      </c>
      <c r="B370" s="745" t="s">
        <v>8125</v>
      </c>
      <c r="C370" s="745"/>
      <c r="D370" s="717" t="s">
        <v>8255</v>
      </c>
      <c r="E370" s="709">
        <v>125000</v>
      </c>
      <c r="F370" s="709"/>
      <c r="G370" s="711">
        <f t="shared" si="13"/>
        <v>854980</v>
      </c>
      <c r="I370" s="707">
        <v>45512</v>
      </c>
      <c r="J370" s="739" t="s">
        <v>7976</v>
      </c>
      <c r="K370" s="739" t="s">
        <v>7985</v>
      </c>
      <c r="L370" s="719" t="s">
        <v>8008</v>
      </c>
      <c r="M370" s="711">
        <v>49870</v>
      </c>
      <c r="N370" s="709"/>
      <c r="O370" s="711">
        <f t="shared" si="12"/>
        <v>1853031.67</v>
      </c>
      <c r="R370" s="12"/>
      <c r="S370" s="568"/>
      <c r="T370" s="339"/>
      <c r="U370" s="339"/>
      <c r="V370" s="507"/>
    </row>
    <row r="371" spans="1:22" ht="36" x14ac:dyDescent="0.25">
      <c r="A371" s="707">
        <v>45563</v>
      </c>
      <c r="B371" s="745" t="s">
        <v>8125</v>
      </c>
      <c r="C371" s="745"/>
      <c r="D371" s="717" t="s">
        <v>8256</v>
      </c>
      <c r="E371" s="709">
        <v>130000</v>
      </c>
      <c r="F371" s="709"/>
      <c r="G371" s="711">
        <f t="shared" si="13"/>
        <v>724980</v>
      </c>
      <c r="I371" s="707">
        <v>45512</v>
      </c>
      <c r="J371" s="739" t="s">
        <v>8017</v>
      </c>
      <c r="K371" s="739" t="s">
        <v>8016</v>
      </c>
      <c r="L371" s="719" t="s">
        <v>8015</v>
      </c>
      <c r="M371" s="711">
        <v>300000</v>
      </c>
      <c r="N371" s="709"/>
      <c r="O371" s="711">
        <f t="shared" si="12"/>
        <v>1553031.67</v>
      </c>
      <c r="R371" s="12"/>
      <c r="S371" s="568"/>
      <c r="T371" s="339"/>
      <c r="U371" s="339"/>
      <c r="V371" s="507"/>
    </row>
    <row r="372" spans="1:22" ht="24" x14ac:dyDescent="0.25">
      <c r="A372" s="737"/>
      <c r="B372" s="745"/>
      <c r="C372" s="745"/>
      <c r="D372" s="717"/>
      <c r="E372" s="709"/>
      <c r="F372" s="709"/>
      <c r="G372" s="711"/>
      <c r="I372" s="707">
        <v>45512</v>
      </c>
      <c r="J372" s="739" t="s">
        <v>8005</v>
      </c>
      <c r="K372" s="739" t="s">
        <v>8011</v>
      </c>
      <c r="L372" s="719" t="s">
        <v>8010</v>
      </c>
      <c r="M372" s="711">
        <v>42000</v>
      </c>
      <c r="N372" s="709"/>
      <c r="O372" s="711">
        <f t="shared" si="12"/>
        <v>1511031.67</v>
      </c>
      <c r="R372" s="12"/>
      <c r="S372" s="568"/>
      <c r="T372" s="339"/>
      <c r="U372" s="339"/>
      <c r="V372" s="507"/>
    </row>
    <row r="373" spans="1:22" ht="24" x14ac:dyDescent="0.25">
      <c r="A373" s="737"/>
      <c r="B373" s="745"/>
      <c r="C373" s="745"/>
      <c r="D373" s="717"/>
      <c r="E373" s="709"/>
      <c r="F373" s="709"/>
      <c r="G373" s="711"/>
      <c r="I373" s="707">
        <v>45513</v>
      </c>
      <c r="J373" s="739" t="s">
        <v>8029</v>
      </c>
      <c r="K373" s="739" t="s">
        <v>7983</v>
      </c>
      <c r="L373" s="719" t="s">
        <v>8018</v>
      </c>
      <c r="M373" s="711">
        <v>40000</v>
      </c>
      <c r="N373" s="709"/>
      <c r="O373" s="711">
        <f t="shared" si="12"/>
        <v>1471031.67</v>
      </c>
      <c r="R373" s="12"/>
      <c r="S373" s="568"/>
      <c r="T373" s="339"/>
      <c r="U373" s="339"/>
      <c r="V373" s="507"/>
    </row>
    <row r="374" spans="1:22" ht="24" x14ac:dyDescent="0.25">
      <c r="A374" s="737"/>
      <c r="B374" s="745"/>
      <c r="C374" s="745"/>
      <c r="D374" s="717"/>
      <c r="E374" s="709"/>
      <c r="F374" s="709"/>
      <c r="G374" s="711"/>
      <c r="I374" s="707">
        <v>45513</v>
      </c>
      <c r="J374" s="739" t="s">
        <v>8056</v>
      </c>
      <c r="K374" s="739" t="s">
        <v>7985</v>
      </c>
      <c r="L374" s="719" t="s">
        <v>8058</v>
      </c>
      <c r="M374" s="711">
        <v>10500</v>
      </c>
      <c r="N374" s="709"/>
      <c r="O374" s="711">
        <f t="shared" si="12"/>
        <v>1460531.67</v>
      </c>
      <c r="R374" s="12"/>
      <c r="S374" s="568"/>
      <c r="T374" s="339"/>
      <c r="U374" s="339"/>
      <c r="V374" s="507"/>
    </row>
    <row r="375" spans="1:22" x14ac:dyDescent="0.25">
      <c r="A375" s="737"/>
      <c r="B375" s="745"/>
      <c r="C375" s="745"/>
      <c r="D375" s="717"/>
      <c r="E375" s="709"/>
      <c r="F375" s="709"/>
      <c r="G375" s="711"/>
      <c r="I375" s="707">
        <v>45513</v>
      </c>
      <c r="J375" s="739" t="s">
        <v>8005</v>
      </c>
      <c r="K375" s="739" t="s">
        <v>8020</v>
      </c>
      <c r="L375" s="719" t="s">
        <v>8019</v>
      </c>
      <c r="M375" s="711">
        <v>200000</v>
      </c>
      <c r="N375" s="709"/>
      <c r="O375" s="711">
        <f t="shared" si="12"/>
        <v>1260531.67</v>
      </c>
      <c r="R375" s="12"/>
      <c r="S375" s="568"/>
      <c r="T375" s="339"/>
      <c r="U375" s="339"/>
      <c r="V375" s="507"/>
    </row>
    <row r="376" spans="1:22" ht="24" x14ac:dyDescent="0.25">
      <c r="A376" s="737"/>
      <c r="B376" s="745"/>
      <c r="C376" s="745"/>
      <c r="D376" s="717"/>
      <c r="E376" s="709"/>
      <c r="F376" s="709"/>
      <c r="G376" s="711"/>
      <c r="I376" s="707">
        <v>45514</v>
      </c>
      <c r="J376" s="739" t="s">
        <v>8030</v>
      </c>
      <c r="K376" s="739" t="s">
        <v>8021</v>
      </c>
      <c r="L376" s="719" t="s">
        <v>8022</v>
      </c>
      <c r="M376" s="711">
        <v>110550</v>
      </c>
      <c r="N376" s="709"/>
      <c r="O376" s="711">
        <f t="shared" si="12"/>
        <v>1149981.67</v>
      </c>
      <c r="R376" s="12"/>
      <c r="S376" s="568"/>
      <c r="T376" s="339"/>
      <c r="U376" s="339"/>
      <c r="V376" s="507"/>
    </row>
    <row r="377" spans="1:22" x14ac:dyDescent="0.25">
      <c r="A377" s="737"/>
      <c r="B377" s="745"/>
      <c r="C377" s="745"/>
      <c r="D377" s="717"/>
      <c r="E377" s="709"/>
      <c r="F377" s="709"/>
      <c r="G377" s="711"/>
      <c r="I377" s="707">
        <v>45514</v>
      </c>
      <c r="J377" s="739" t="s">
        <v>8032</v>
      </c>
      <c r="K377" s="739" t="s">
        <v>8034</v>
      </c>
      <c r="L377" s="719" t="s">
        <v>8033</v>
      </c>
      <c r="M377" s="711">
        <v>200000</v>
      </c>
      <c r="N377" s="709"/>
      <c r="O377" s="711">
        <f t="shared" si="12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37"/>
      <c r="B378" s="745"/>
      <c r="C378" s="745"/>
      <c r="D378" s="717"/>
      <c r="E378" s="709"/>
      <c r="F378" s="709"/>
      <c r="G378" s="711"/>
      <c r="I378" s="707">
        <v>45514</v>
      </c>
      <c r="J378" s="739" t="s">
        <v>8031</v>
      </c>
      <c r="K378" s="739" t="s">
        <v>8037</v>
      </c>
      <c r="L378" s="719" t="s">
        <v>8036</v>
      </c>
      <c r="M378" s="711">
        <v>65000</v>
      </c>
      <c r="N378" s="709"/>
      <c r="O378" s="711">
        <f t="shared" si="12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37"/>
      <c r="B379" s="745"/>
      <c r="C379" s="745"/>
      <c r="D379" s="717"/>
      <c r="E379" s="709"/>
      <c r="F379" s="709"/>
      <c r="G379" s="711"/>
      <c r="I379" s="707">
        <v>45515</v>
      </c>
      <c r="J379" s="739" t="s">
        <v>8040</v>
      </c>
      <c r="K379" s="739" t="s">
        <v>7985</v>
      </c>
      <c r="L379" s="719" t="s">
        <v>8038</v>
      </c>
      <c r="M379" s="711">
        <v>50000</v>
      </c>
      <c r="N379" s="709"/>
      <c r="O379" s="711">
        <f t="shared" si="12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37"/>
      <c r="B380" s="745"/>
      <c r="C380" s="745"/>
      <c r="D380" s="717"/>
      <c r="E380" s="709"/>
      <c r="F380" s="709"/>
      <c r="G380" s="711"/>
      <c r="I380" s="707">
        <v>45515</v>
      </c>
      <c r="J380" s="740" t="s">
        <v>8035</v>
      </c>
      <c r="K380" s="739" t="s">
        <v>7985</v>
      </c>
      <c r="L380" s="719" t="s">
        <v>8039</v>
      </c>
      <c r="M380" s="711">
        <v>61675</v>
      </c>
      <c r="N380" s="709"/>
      <c r="O380" s="711">
        <f t="shared" si="12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37"/>
      <c r="B381" s="745"/>
      <c r="C381" s="745"/>
      <c r="D381" s="717"/>
      <c r="E381" s="709"/>
      <c r="F381" s="709"/>
      <c r="G381" s="711"/>
      <c r="I381" s="707">
        <v>45516</v>
      </c>
      <c r="J381" s="739" t="s">
        <v>8041</v>
      </c>
      <c r="K381" s="739" t="s">
        <v>8042</v>
      </c>
      <c r="L381" s="719" t="s">
        <v>8043</v>
      </c>
      <c r="M381" s="711">
        <v>10000</v>
      </c>
      <c r="N381" s="709"/>
      <c r="O381" s="711">
        <f t="shared" si="12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37"/>
      <c r="B382" s="745"/>
      <c r="C382" s="745"/>
      <c r="D382" s="717"/>
      <c r="E382" s="709"/>
      <c r="F382" s="709"/>
      <c r="G382" s="711"/>
      <c r="I382" s="707">
        <v>45517</v>
      </c>
      <c r="J382" s="739" t="s">
        <v>8054</v>
      </c>
      <c r="K382" s="739" t="s">
        <v>7985</v>
      </c>
      <c r="L382" s="719" t="s">
        <v>8045</v>
      </c>
      <c r="M382" s="711">
        <v>47000</v>
      </c>
      <c r="N382" s="709"/>
      <c r="O382" s="711">
        <f t="shared" si="12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37"/>
      <c r="B383" s="745"/>
      <c r="C383" s="745"/>
      <c r="D383" s="717"/>
      <c r="E383" s="709"/>
      <c r="F383" s="709"/>
      <c r="G383" s="711"/>
      <c r="I383" s="707">
        <v>45517</v>
      </c>
      <c r="J383" s="739" t="s">
        <v>8055</v>
      </c>
      <c r="K383" s="739" t="s">
        <v>7983</v>
      </c>
      <c r="L383" s="719" t="s">
        <v>8044</v>
      </c>
      <c r="M383" s="711">
        <v>40000</v>
      </c>
      <c r="N383" s="709"/>
      <c r="O383" s="711">
        <f t="shared" si="12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37"/>
      <c r="B384" s="745"/>
      <c r="C384" s="745"/>
      <c r="D384" s="717"/>
      <c r="E384" s="709"/>
      <c r="F384" s="709"/>
      <c r="G384" s="711"/>
      <c r="I384" s="707">
        <v>45518</v>
      </c>
      <c r="J384" s="739" t="s">
        <v>7976</v>
      </c>
      <c r="K384" s="739" t="s">
        <v>8047</v>
      </c>
      <c r="L384" s="719" t="s">
        <v>8046</v>
      </c>
      <c r="M384" s="711">
        <v>200000</v>
      </c>
      <c r="N384" s="709"/>
      <c r="O384" s="711">
        <f t="shared" si="12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37"/>
      <c r="B385" s="745"/>
      <c r="C385" s="745"/>
      <c r="D385" s="717"/>
      <c r="E385" s="709"/>
      <c r="F385" s="709"/>
      <c r="G385" s="711"/>
      <c r="I385" s="707">
        <v>45518</v>
      </c>
      <c r="J385" s="739" t="s">
        <v>8056</v>
      </c>
      <c r="K385" s="739" t="s">
        <v>7985</v>
      </c>
      <c r="L385" s="719" t="s">
        <v>8048</v>
      </c>
      <c r="M385" s="711">
        <v>32750</v>
      </c>
      <c r="N385" s="709"/>
      <c r="O385" s="711">
        <f t="shared" si="12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37"/>
      <c r="B386" s="745"/>
      <c r="C386" s="745"/>
      <c r="D386" s="717"/>
      <c r="E386" s="709"/>
      <c r="F386" s="709"/>
      <c r="G386" s="711"/>
      <c r="I386" s="707">
        <v>45518</v>
      </c>
      <c r="J386" s="739" t="s">
        <v>8031</v>
      </c>
      <c r="K386" s="739" t="s">
        <v>7983</v>
      </c>
      <c r="L386" s="719" t="s">
        <v>8049</v>
      </c>
      <c r="M386" s="711">
        <v>130000</v>
      </c>
      <c r="N386" s="709"/>
      <c r="O386" s="711">
        <f t="shared" si="12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37"/>
      <c r="B387" s="745"/>
      <c r="C387" s="745"/>
      <c r="D387" s="717"/>
      <c r="E387" s="709"/>
      <c r="F387" s="709"/>
      <c r="G387" s="711"/>
      <c r="I387" s="707">
        <v>45519</v>
      </c>
      <c r="J387" s="739" t="s">
        <v>8056</v>
      </c>
      <c r="K387" s="739" t="s">
        <v>7985</v>
      </c>
      <c r="L387" s="719" t="s">
        <v>8050</v>
      </c>
      <c r="M387" s="711">
        <v>187482</v>
      </c>
      <c r="N387" s="709"/>
      <c r="O387" s="711">
        <f t="shared" si="12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37"/>
      <c r="B388" s="745"/>
      <c r="C388" s="745"/>
      <c r="D388" s="717"/>
      <c r="E388" s="709"/>
      <c r="F388" s="709"/>
      <c r="G388" s="711"/>
      <c r="I388" s="707">
        <v>45519</v>
      </c>
      <c r="J388" s="739" t="s">
        <v>8056</v>
      </c>
      <c r="K388" s="739" t="s">
        <v>7985</v>
      </c>
      <c r="L388" s="719" t="s">
        <v>8051</v>
      </c>
      <c r="M388" s="711">
        <v>21750</v>
      </c>
      <c r="N388" s="709"/>
      <c r="O388" s="711">
        <f t="shared" si="12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37"/>
      <c r="B389" s="745"/>
      <c r="C389" s="745"/>
      <c r="D389" s="717"/>
      <c r="E389" s="709"/>
      <c r="F389" s="709"/>
      <c r="G389" s="711"/>
      <c r="I389" s="707">
        <v>45519</v>
      </c>
      <c r="J389" s="739" t="s">
        <v>8030</v>
      </c>
      <c r="K389" s="739" t="s">
        <v>7985</v>
      </c>
      <c r="L389" s="719" t="s">
        <v>8052</v>
      </c>
      <c r="M389" s="711">
        <v>43500</v>
      </c>
      <c r="N389" s="709"/>
      <c r="O389" s="711">
        <f t="shared" si="12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37"/>
      <c r="B390" s="745"/>
      <c r="C390" s="745"/>
      <c r="D390" s="717"/>
      <c r="E390" s="709"/>
      <c r="F390" s="709"/>
      <c r="G390" s="711"/>
      <c r="I390" s="707">
        <v>45519</v>
      </c>
      <c r="J390" s="739" t="s">
        <v>8031</v>
      </c>
      <c r="K390" s="739" t="s">
        <v>7985</v>
      </c>
      <c r="L390" s="719" t="s">
        <v>8053</v>
      </c>
      <c r="M390" s="711">
        <v>31500</v>
      </c>
      <c r="N390" s="709"/>
      <c r="O390" s="711">
        <f t="shared" si="12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37"/>
      <c r="B391" s="745"/>
      <c r="C391" s="745"/>
      <c r="D391" s="717"/>
      <c r="E391" s="709"/>
      <c r="F391" s="709"/>
      <c r="G391" s="711"/>
      <c r="I391" s="707">
        <v>45520</v>
      </c>
      <c r="J391" s="739" t="s">
        <v>8056</v>
      </c>
      <c r="K391" s="739" t="s">
        <v>7985</v>
      </c>
      <c r="L391" s="719" t="s">
        <v>8057</v>
      </c>
      <c r="M391" s="711">
        <v>100000</v>
      </c>
      <c r="N391" s="709"/>
      <c r="O391" s="711">
        <f t="shared" si="12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37"/>
      <c r="B392" s="745"/>
      <c r="C392" s="745"/>
      <c r="D392" s="717"/>
      <c r="E392" s="709"/>
      <c r="F392" s="709"/>
      <c r="G392" s="711"/>
      <c r="I392" s="707">
        <v>45520</v>
      </c>
      <c r="J392" s="739" t="s">
        <v>8029</v>
      </c>
      <c r="K392" s="739" t="s">
        <v>7985</v>
      </c>
      <c r="L392" s="719" t="s">
        <v>8059</v>
      </c>
      <c r="M392" s="709">
        <v>56026</v>
      </c>
      <c r="N392" s="709"/>
      <c r="O392" s="711">
        <f t="shared" ref="O392" si="14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37"/>
      <c r="B393" s="745"/>
      <c r="C393" s="745"/>
      <c r="D393" s="717"/>
      <c r="E393" s="709"/>
      <c r="F393" s="709"/>
      <c r="G393" s="711"/>
      <c r="I393" s="707">
        <v>45520</v>
      </c>
      <c r="J393" s="739" t="s">
        <v>8031</v>
      </c>
      <c r="K393" s="739" t="s">
        <v>7985</v>
      </c>
      <c r="L393" s="719" t="s">
        <v>8060</v>
      </c>
      <c r="M393" s="709">
        <v>63720</v>
      </c>
      <c r="N393" s="709"/>
      <c r="O393" s="711">
        <f t="shared" ref="O393:O434" si="15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37"/>
      <c r="B394" s="745"/>
      <c r="C394" s="745"/>
      <c r="D394" s="717"/>
      <c r="E394" s="709"/>
      <c r="F394" s="709"/>
      <c r="G394" s="711"/>
      <c r="I394" s="707">
        <v>45520</v>
      </c>
      <c r="J394" s="739" t="s">
        <v>8030</v>
      </c>
      <c r="K394" s="739" t="s">
        <v>7985</v>
      </c>
      <c r="L394" s="719" t="s">
        <v>8061</v>
      </c>
      <c r="M394" s="709">
        <v>50000</v>
      </c>
      <c r="N394" s="709"/>
      <c r="O394" s="711">
        <f t="shared" si="15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37"/>
      <c r="B395" s="745"/>
      <c r="C395" s="745"/>
      <c r="D395" s="717"/>
      <c r="E395" s="709"/>
      <c r="F395" s="709"/>
      <c r="G395" s="711"/>
      <c r="I395" s="707">
        <v>45521</v>
      </c>
      <c r="J395" s="740" t="s">
        <v>8062</v>
      </c>
      <c r="K395" s="739" t="s">
        <v>7985</v>
      </c>
      <c r="L395" s="719" t="s">
        <v>8063</v>
      </c>
      <c r="M395" s="709">
        <v>51000</v>
      </c>
      <c r="N395" s="709"/>
      <c r="O395" s="711">
        <f t="shared" si="15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37"/>
      <c r="B396" s="745"/>
      <c r="C396" s="745"/>
      <c r="D396" s="717"/>
      <c r="E396" s="709"/>
      <c r="F396" s="709"/>
      <c r="G396" s="711"/>
      <c r="I396" s="707">
        <v>45521</v>
      </c>
      <c r="J396" s="740" t="s">
        <v>8062</v>
      </c>
      <c r="K396" s="739" t="s">
        <v>7985</v>
      </c>
      <c r="L396" s="719" t="s">
        <v>8065</v>
      </c>
      <c r="M396" s="709">
        <v>143550</v>
      </c>
      <c r="N396" s="709"/>
      <c r="O396" s="711">
        <f t="shared" si="15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37"/>
      <c r="B397" s="745"/>
      <c r="C397" s="745"/>
      <c r="D397" s="717"/>
      <c r="E397" s="709"/>
      <c r="F397" s="709"/>
      <c r="G397" s="711"/>
      <c r="I397" s="707">
        <v>45521</v>
      </c>
      <c r="J397" s="740" t="s">
        <v>8064</v>
      </c>
      <c r="K397" s="739" t="s">
        <v>7985</v>
      </c>
      <c r="L397" s="719" t="s">
        <v>8066</v>
      </c>
      <c r="M397" s="709">
        <v>164715</v>
      </c>
      <c r="N397" s="709"/>
      <c r="O397" s="711">
        <f t="shared" si="15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37"/>
      <c r="B398" s="745"/>
      <c r="C398" s="745"/>
      <c r="D398" s="717"/>
      <c r="E398" s="709"/>
      <c r="F398" s="709"/>
      <c r="G398" s="711"/>
      <c r="I398" s="707">
        <v>45521</v>
      </c>
      <c r="J398" s="739" t="s">
        <v>8067</v>
      </c>
      <c r="K398" s="739" t="s">
        <v>8068</v>
      </c>
      <c r="L398" s="719" t="s">
        <v>8069</v>
      </c>
      <c r="M398" s="709">
        <v>121520</v>
      </c>
      <c r="N398" s="709"/>
      <c r="O398" s="711">
        <f t="shared" si="15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37"/>
      <c r="B399" s="745"/>
      <c r="C399" s="745"/>
      <c r="D399" s="717"/>
      <c r="E399" s="709"/>
      <c r="F399" s="709"/>
      <c r="G399" s="711"/>
      <c r="I399" s="707">
        <v>45521</v>
      </c>
      <c r="J399" s="739" t="s">
        <v>8001</v>
      </c>
      <c r="K399" s="739" t="s">
        <v>7985</v>
      </c>
      <c r="L399" s="719" t="s">
        <v>8070</v>
      </c>
      <c r="M399" s="709">
        <v>18000</v>
      </c>
      <c r="N399" s="709"/>
      <c r="O399" s="711">
        <f t="shared" si="15"/>
        <v>-739206.33000000007</v>
      </c>
      <c r="R399" s="12"/>
      <c r="S399" s="568"/>
      <c r="T399" s="339"/>
      <c r="U399" s="339"/>
      <c r="V399" s="507"/>
    </row>
    <row r="400" spans="1:22" x14ac:dyDescent="0.25">
      <c r="A400" s="737"/>
      <c r="B400" s="745"/>
      <c r="C400" s="745"/>
      <c r="D400" s="717"/>
      <c r="E400" s="709"/>
      <c r="F400" s="709"/>
      <c r="G400" s="711"/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5"/>
        <v>2260793.67</v>
      </c>
      <c r="R400" s="12"/>
      <c r="S400" s="568"/>
      <c r="T400" s="339"/>
      <c r="U400" s="339"/>
      <c r="V400" s="507"/>
    </row>
    <row r="401" spans="1:22" x14ac:dyDescent="0.25">
      <c r="A401" s="737"/>
      <c r="B401" s="745"/>
      <c r="C401" s="745"/>
      <c r="D401" s="717"/>
      <c r="E401" s="709"/>
      <c r="F401" s="709"/>
      <c r="G401" s="711"/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5"/>
        <v>2230793.67</v>
      </c>
      <c r="R401" s="12"/>
      <c r="S401" s="568"/>
      <c r="T401" s="339"/>
      <c r="U401" s="339"/>
      <c r="V401" s="507"/>
    </row>
    <row r="402" spans="1:22" ht="24" x14ac:dyDescent="0.25">
      <c r="A402" s="737"/>
      <c r="B402" s="745"/>
      <c r="C402" s="745"/>
      <c r="D402" s="717"/>
      <c r="E402" s="709"/>
      <c r="F402" s="709"/>
      <c r="G402" s="711"/>
      <c r="I402" s="707">
        <v>45522</v>
      </c>
      <c r="J402" s="739"/>
      <c r="K402" s="739"/>
      <c r="L402" s="719" t="s">
        <v>8072</v>
      </c>
      <c r="M402" s="709">
        <v>50000</v>
      </c>
      <c r="N402" s="709"/>
      <c r="O402" s="711">
        <f t="shared" si="15"/>
        <v>2180793.67</v>
      </c>
      <c r="R402" s="12"/>
      <c r="S402" s="568"/>
      <c r="T402" s="339"/>
      <c r="U402" s="339"/>
      <c r="V402" s="507"/>
    </row>
    <row r="403" spans="1:22" ht="36" x14ac:dyDescent="0.25">
      <c r="A403" s="737"/>
      <c r="B403" s="745"/>
      <c r="C403" s="745"/>
      <c r="D403" s="717"/>
      <c r="E403" s="709"/>
      <c r="F403" s="709"/>
      <c r="G403" s="711"/>
      <c r="I403" s="707">
        <v>45523</v>
      </c>
      <c r="J403" s="739" t="s">
        <v>8004</v>
      </c>
      <c r="K403" s="739"/>
      <c r="L403" s="719" t="s">
        <v>8077</v>
      </c>
      <c r="M403" s="709">
        <v>65250</v>
      </c>
      <c r="N403" s="709"/>
      <c r="O403" s="711">
        <f t="shared" si="15"/>
        <v>2115543.67</v>
      </c>
      <c r="R403" s="12"/>
      <c r="S403" s="568"/>
      <c r="T403" s="339"/>
      <c r="U403" s="339"/>
      <c r="V403" s="507"/>
    </row>
    <row r="404" spans="1:22" ht="24" x14ac:dyDescent="0.25">
      <c r="A404" s="737"/>
      <c r="B404" s="745"/>
      <c r="C404" s="745"/>
      <c r="D404" s="717"/>
      <c r="E404" s="709"/>
      <c r="F404" s="709"/>
      <c r="G404" s="711"/>
      <c r="I404" s="707">
        <v>45523</v>
      </c>
      <c r="J404" s="739" t="s">
        <v>8079</v>
      </c>
      <c r="K404" s="739"/>
      <c r="L404" s="719" t="s">
        <v>8078</v>
      </c>
      <c r="M404" s="709">
        <v>50000</v>
      </c>
      <c r="N404" s="709"/>
      <c r="O404" s="711">
        <f t="shared" si="15"/>
        <v>2065543.67</v>
      </c>
      <c r="R404" s="12"/>
      <c r="S404" s="568"/>
      <c r="T404" s="339"/>
      <c r="U404" s="339"/>
      <c r="V404" s="507"/>
    </row>
    <row r="405" spans="1:22" ht="24" x14ac:dyDescent="0.25">
      <c r="A405" s="737"/>
      <c r="B405" s="745"/>
      <c r="C405" s="745"/>
      <c r="D405" s="717"/>
      <c r="E405" s="709"/>
      <c r="F405" s="709"/>
      <c r="G405" s="711"/>
      <c r="I405" s="707">
        <v>45523</v>
      </c>
      <c r="J405" s="739" t="s">
        <v>8056</v>
      </c>
      <c r="K405" s="739"/>
      <c r="L405" s="719" t="s">
        <v>8080</v>
      </c>
      <c r="M405" s="709">
        <v>300000</v>
      </c>
      <c r="N405" s="709"/>
      <c r="O405" s="711">
        <f t="shared" si="15"/>
        <v>1765543.67</v>
      </c>
      <c r="R405" s="12"/>
      <c r="S405" s="568"/>
      <c r="T405" s="339"/>
      <c r="U405" s="339"/>
      <c r="V405" s="507"/>
    </row>
    <row r="406" spans="1:22" ht="24" x14ac:dyDescent="0.25">
      <c r="A406" s="737"/>
      <c r="B406" s="745"/>
      <c r="C406" s="745"/>
      <c r="D406" s="717"/>
      <c r="E406" s="709"/>
      <c r="F406" s="709"/>
      <c r="G406" s="711"/>
      <c r="I406" s="707">
        <v>45524</v>
      </c>
      <c r="J406" s="740" t="s">
        <v>8081</v>
      </c>
      <c r="K406" s="739" t="s">
        <v>7985</v>
      </c>
      <c r="L406" s="719" t="s">
        <v>8082</v>
      </c>
      <c r="M406" s="709">
        <v>500000</v>
      </c>
      <c r="N406" s="709"/>
      <c r="O406" s="711">
        <f t="shared" si="15"/>
        <v>1265543.67</v>
      </c>
      <c r="R406" s="12"/>
      <c r="S406" s="568"/>
      <c r="T406" s="339"/>
      <c r="U406" s="339"/>
      <c r="V406" s="507"/>
    </row>
    <row r="407" spans="1:22" ht="24" x14ac:dyDescent="0.25">
      <c r="A407" s="737"/>
      <c r="B407" s="745"/>
      <c r="C407" s="745"/>
      <c r="D407" s="717"/>
      <c r="E407" s="709"/>
      <c r="F407" s="709"/>
      <c r="G407" s="711"/>
      <c r="I407" s="707">
        <v>45524</v>
      </c>
      <c r="J407" s="740" t="s">
        <v>8081</v>
      </c>
      <c r="K407" s="739" t="s">
        <v>7985</v>
      </c>
      <c r="L407" s="719" t="s">
        <v>8082</v>
      </c>
      <c r="M407" s="709">
        <v>64808</v>
      </c>
      <c r="N407" s="709"/>
      <c r="O407" s="711">
        <f t="shared" si="15"/>
        <v>1200735.67</v>
      </c>
      <c r="R407" s="12"/>
      <c r="S407" s="568"/>
      <c r="T407" s="339"/>
      <c r="U407" s="339"/>
      <c r="V407" s="507"/>
    </row>
    <row r="408" spans="1:22" ht="24" x14ac:dyDescent="0.25">
      <c r="A408" s="737"/>
      <c r="B408" s="745"/>
      <c r="C408" s="745"/>
      <c r="D408" s="717"/>
      <c r="E408" s="709"/>
      <c r="F408" s="709"/>
      <c r="G408" s="711"/>
      <c r="I408" s="707">
        <v>45524</v>
      </c>
      <c r="J408" s="739" t="s">
        <v>8030</v>
      </c>
      <c r="K408" s="739" t="s">
        <v>7985</v>
      </c>
      <c r="L408" s="719" t="s">
        <v>8091</v>
      </c>
      <c r="M408" s="709">
        <v>25000</v>
      </c>
      <c r="N408" s="709"/>
      <c r="O408" s="711">
        <f t="shared" si="15"/>
        <v>1175735.67</v>
      </c>
      <c r="R408" s="12"/>
      <c r="S408" s="568"/>
      <c r="T408" s="339"/>
      <c r="U408" s="339"/>
      <c r="V408" s="507"/>
    </row>
    <row r="409" spans="1:22" ht="24" x14ac:dyDescent="0.25">
      <c r="A409" s="737"/>
      <c r="B409" s="745"/>
      <c r="C409" s="745"/>
      <c r="D409" s="717"/>
      <c r="E409" s="709"/>
      <c r="F409" s="709"/>
      <c r="G409" s="711"/>
      <c r="I409" s="707">
        <v>45524</v>
      </c>
      <c r="J409" s="739" t="s">
        <v>8083</v>
      </c>
      <c r="K409" s="739" t="s">
        <v>7985</v>
      </c>
      <c r="L409" s="719" t="s">
        <v>8086</v>
      </c>
      <c r="M409" s="709">
        <v>44000</v>
      </c>
      <c r="N409" s="709"/>
      <c r="O409" s="711">
        <f t="shared" si="15"/>
        <v>1131735.67</v>
      </c>
      <c r="R409" s="12"/>
      <c r="S409" s="568"/>
      <c r="T409" s="339"/>
      <c r="U409" s="339"/>
      <c r="V409" s="507"/>
    </row>
    <row r="410" spans="1:22" ht="24" x14ac:dyDescent="0.25">
      <c r="A410" s="737"/>
      <c r="B410" s="745"/>
      <c r="C410" s="745"/>
      <c r="D410" s="717"/>
      <c r="E410" s="709"/>
      <c r="F410" s="709"/>
      <c r="G410" s="711"/>
      <c r="I410" s="707">
        <v>45524</v>
      </c>
      <c r="J410" s="739" t="s">
        <v>8001</v>
      </c>
      <c r="K410" s="739" t="s">
        <v>8084</v>
      </c>
      <c r="L410" s="719" t="s">
        <v>8085</v>
      </c>
      <c r="M410" s="709">
        <v>400000</v>
      </c>
      <c r="N410" s="709"/>
      <c r="O410" s="711">
        <f t="shared" si="15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37"/>
      <c r="B411" s="745"/>
      <c r="C411" s="745"/>
      <c r="D411" s="717"/>
      <c r="E411" s="709"/>
      <c r="F411" s="709"/>
      <c r="G411" s="711"/>
      <c r="I411" s="707">
        <v>45525</v>
      </c>
      <c r="J411" s="739" t="s">
        <v>8054</v>
      </c>
      <c r="K411" s="739" t="s">
        <v>8087</v>
      </c>
      <c r="L411" s="719" t="s">
        <v>8089</v>
      </c>
      <c r="M411" s="709">
        <v>20000</v>
      </c>
      <c r="N411" s="709"/>
      <c r="O411" s="711">
        <f t="shared" si="15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37"/>
      <c r="B412" s="745"/>
      <c r="C412" s="745"/>
      <c r="D412" s="717"/>
      <c r="E412" s="709"/>
      <c r="F412" s="709"/>
      <c r="G412" s="711"/>
      <c r="I412" s="707">
        <v>45525</v>
      </c>
      <c r="J412" s="739" t="s">
        <v>8001</v>
      </c>
      <c r="K412" s="739" t="s">
        <v>8088</v>
      </c>
      <c r="L412" s="719" t="s">
        <v>8090</v>
      </c>
      <c r="M412" s="709">
        <v>100000</v>
      </c>
      <c r="N412" s="709"/>
      <c r="O412" s="711">
        <f t="shared" si="15"/>
        <v>611735.66999999993</v>
      </c>
      <c r="R412" s="12"/>
      <c r="S412" s="568"/>
      <c r="T412" s="339"/>
      <c r="U412" s="339"/>
      <c r="V412" s="507"/>
    </row>
    <row r="413" spans="1:22" x14ac:dyDescent="0.25">
      <c r="A413" s="737"/>
      <c r="B413" s="745"/>
      <c r="C413" s="745"/>
      <c r="D413" s="717"/>
      <c r="E413" s="709"/>
      <c r="F413" s="709"/>
      <c r="G413" s="711"/>
      <c r="I413" s="707">
        <v>45525</v>
      </c>
      <c r="J413" s="739" t="s">
        <v>8102</v>
      </c>
      <c r="K413" s="739" t="s">
        <v>7985</v>
      </c>
      <c r="L413" s="719" t="s">
        <v>8097</v>
      </c>
      <c r="M413" s="709">
        <v>49900</v>
      </c>
      <c r="N413" s="709"/>
      <c r="O413" s="711">
        <f t="shared" si="15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37"/>
      <c r="B414" s="745"/>
      <c r="C414" s="745"/>
      <c r="D414" s="717"/>
      <c r="E414" s="709"/>
      <c r="F414" s="709"/>
      <c r="G414" s="711"/>
      <c r="I414" s="707">
        <v>45526</v>
      </c>
      <c r="J414" s="739" t="s">
        <v>8098</v>
      </c>
      <c r="K414" s="739" t="s">
        <v>7985</v>
      </c>
      <c r="L414" s="719" t="s">
        <v>8099</v>
      </c>
      <c r="M414" s="709">
        <v>63600</v>
      </c>
      <c r="N414" s="709"/>
      <c r="O414" s="711">
        <f t="shared" si="15"/>
        <v>498235.66999999993</v>
      </c>
    </row>
    <row r="415" spans="1:22" ht="24" x14ac:dyDescent="0.3">
      <c r="A415" s="737"/>
      <c r="B415" s="745"/>
      <c r="C415" s="745"/>
      <c r="D415" s="717"/>
      <c r="E415" s="709"/>
      <c r="F415" s="709"/>
      <c r="G415" s="711"/>
      <c r="I415" s="707">
        <v>45526</v>
      </c>
      <c r="J415" s="739" t="s">
        <v>8056</v>
      </c>
      <c r="K415" s="739" t="s">
        <v>7985</v>
      </c>
      <c r="L415" s="719" t="s">
        <v>8100</v>
      </c>
      <c r="M415" s="709">
        <v>50000</v>
      </c>
      <c r="N415" s="709"/>
      <c r="O415" s="711">
        <f t="shared" si="15"/>
        <v>448235.66999999993</v>
      </c>
    </row>
    <row r="416" spans="1:22" ht="36" x14ac:dyDescent="0.3">
      <c r="A416" s="737"/>
      <c r="B416" s="745"/>
      <c r="C416" s="745"/>
      <c r="D416" s="717"/>
      <c r="E416" s="709"/>
      <c r="F416" s="709"/>
      <c r="G416" s="711"/>
      <c r="I416" s="707">
        <v>45527</v>
      </c>
      <c r="J416" s="739" t="s">
        <v>8104</v>
      </c>
      <c r="K416" s="739" t="s">
        <v>7985</v>
      </c>
      <c r="L416" s="719" t="s">
        <v>8105</v>
      </c>
      <c r="M416" s="709">
        <v>169530</v>
      </c>
      <c r="N416" s="709"/>
      <c r="O416" s="711">
        <f t="shared" si="15"/>
        <v>278705.66999999993</v>
      </c>
    </row>
    <row r="417" spans="1:22" ht="48" x14ac:dyDescent="0.3">
      <c r="A417" s="737"/>
      <c r="B417" s="745"/>
      <c r="C417" s="745"/>
      <c r="D417" s="717"/>
      <c r="E417" s="709"/>
      <c r="F417" s="709"/>
      <c r="G417" s="711"/>
      <c r="I417" s="707">
        <v>45527</v>
      </c>
      <c r="J417" s="739" t="s">
        <v>8067</v>
      </c>
      <c r="K417" s="739" t="s">
        <v>8068</v>
      </c>
      <c r="L417" s="719" t="s">
        <v>8107</v>
      </c>
      <c r="M417" s="709">
        <v>32000</v>
      </c>
      <c r="N417" s="709"/>
      <c r="O417" s="711">
        <f t="shared" si="15"/>
        <v>246705.66999999993</v>
      </c>
    </row>
    <row r="418" spans="1:22" x14ac:dyDescent="0.3">
      <c r="A418" s="737"/>
      <c r="B418" s="745"/>
      <c r="C418" s="745"/>
      <c r="D418" s="717"/>
      <c r="E418" s="709"/>
      <c r="F418" s="709"/>
      <c r="G418" s="711"/>
      <c r="I418" s="707">
        <v>45527</v>
      </c>
      <c r="J418" s="739" t="s">
        <v>8106</v>
      </c>
      <c r="K418" s="739" t="s">
        <v>7994</v>
      </c>
      <c r="L418" s="719" t="s">
        <v>8108</v>
      </c>
      <c r="M418" s="709">
        <v>60000</v>
      </c>
      <c r="N418" s="709"/>
      <c r="O418" s="711">
        <f t="shared" si="15"/>
        <v>186705.66999999993</v>
      </c>
    </row>
    <row r="419" spans="1:22" ht="36" x14ac:dyDescent="0.3">
      <c r="A419" s="737"/>
      <c r="B419" s="745"/>
      <c r="C419" s="745"/>
      <c r="D419" s="717"/>
      <c r="E419" s="709"/>
      <c r="F419" s="709"/>
      <c r="G419" s="711"/>
      <c r="I419" s="707">
        <v>45528</v>
      </c>
      <c r="J419" s="739" t="s">
        <v>8005</v>
      </c>
      <c r="K419" s="739" t="s">
        <v>7985</v>
      </c>
      <c r="L419" s="719" t="s">
        <v>8109</v>
      </c>
      <c r="M419" s="709">
        <v>62000</v>
      </c>
      <c r="N419" s="709"/>
      <c r="O419" s="711">
        <f t="shared" si="15"/>
        <v>124705.66999999993</v>
      </c>
    </row>
    <row r="420" spans="1:22" ht="36" x14ac:dyDescent="0.3">
      <c r="A420" s="737"/>
      <c r="B420" s="745"/>
      <c r="C420" s="745"/>
      <c r="D420" s="717"/>
      <c r="E420" s="709"/>
      <c r="F420" s="709"/>
      <c r="G420" s="711"/>
      <c r="I420" s="707">
        <v>45528</v>
      </c>
      <c r="J420" s="740" t="s">
        <v>8113</v>
      </c>
      <c r="K420" s="739" t="s">
        <v>7985</v>
      </c>
      <c r="L420" s="719" t="s">
        <v>8066</v>
      </c>
      <c r="M420" s="709">
        <v>46525</v>
      </c>
      <c r="N420" s="709"/>
      <c r="O420" s="711">
        <f t="shared" si="15"/>
        <v>78180.669999999925</v>
      </c>
    </row>
    <row r="421" spans="1:22" ht="24" x14ac:dyDescent="0.3">
      <c r="A421" s="737"/>
      <c r="B421" s="745"/>
      <c r="C421" s="745"/>
      <c r="D421" s="717"/>
      <c r="E421" s="709"/>
      <c r="F421" s="709"/>
      <c r="G421" s="711"/>
      <c r="I421" s="707">
        <v>45528</v>
      </c>
      <c r="J421" s="739" t="s">
        <v>7976</v>
      </c>
      <c r="K421" s="739" t="s">
        <v>7985</v>
      </c>
      <c r="L421" s="719" t="s">
        <v>8063</v>
      </c>
      <c r="M421" s="709">
        <v>35700</v>
      </c>
      <c r="N421" s="709"/>
      <c r="O421" s="711">
        <f t="shared" si="15"/>
        <v>42480.669999999925</v>
      </c>
    </row>
    <row r="422" spans="1:22" ht="41.25" customHeight="1" x14ac:dyDescent="0.3">
      <c r="A422" s="737"/>
      <c r="B422" s="745"/>
      <c r="C422" s="745"/>
      <c r="D422" s="717"/>
      <c r="E422" s="709"/>
      <c r="F422" s="709"/>
      <c r="G422" s="711"/>
      <c r="I422" s="707">
        <v>45528</v>
      </c>
      <c r="J422" s="739" t="s">
        <v>8005</v>
      </c>
      <c r="K422" s="739" t="s">
        <v>7985</v>
      </c>
      <c r="L422" s="719" t="s">
        <v>8114</v>
      </c>
      <c r="M422" s="709">
        <v>69245</v>
      </c>
      <c r="N422" s="709"/>
      <c r="O422" s="711">
        <f t="shared" si="15"/>
        <v>-26764.330000000075</v>
      </c>
    </row>
    <row r="423" spans="1:22" ht="24" x14ac:dyDescent="0.3">
      <c r="A423" s="737"/>
      <c r="B423" s="745"/>
      <c r="C423" s="745"/>
      <c r="D423" s="717"/>
      <c r="E423" s="709"/>
      <c r="F423" s="709"/>
      <c r="G423" s="711"/>
      <c r="I423" s="707">
        <v>45530</v>
      </c>
      <c r="J423" s="739" t="s">
        <v>8030</v>
      </c>
      <c r="K423" s="739" t="s">
        <v>7985</v>
      </c>
      <c r="L423" s="719" t="s">
        <v>8091</v>
      </c>
      <c r="M423" s="709">
        <v>50000</v>
      </c>
      <c r="N423" s="709"/>
      <c r="O423" s="711">
        <f t="shared" si="15"/>
        <v>-76764.330000000075</v>
      </c>
    </row>
    <row r="424" spans="1:22" ht="24" x14ac:dyDescent="0.3">
      <c r="A424" s="737"/>
      <c r="B424" s="745"/>
      <c r="C424" s="745"/>
      <c r="D424" s="717"/>
      <c r="E424" s="709"/>
      <c r="F424" s="709"/>
      <c r="G424" s="711"/>
      <c r="I424" s="707">
        <v>45530</v>
      </c>
      <c r="J424" s="739" t="s">
        <v>8005</v>
      </c>
      <c r="K424" s="739" t="s">
        <v>7741</v>
      </c>
      <c r="L424" s="719" t="s">
        <v>8115</v>
      </c>
      <c r="M424" s="709">
        <v>400000</v>
      </c>
      <c r="N424" s="709"/>
      <c r="O424" s="711">
        <f t="shared" si="15"/>
        <v>-476764.33000000007</v>
      </c>
    </row>
    <row r="425" spans="1:22" x14ac:dyDescent="0.3">
      <c r="A425" s="737"/>
      <c r="B425" s="745"/>
      <c r="C425" s="745"/>
      <c r="D425" s="717"/>
      <c r="E425" s="709"/>
      <c r="F425" s="709"/>
      <c r="G425" s="711"/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5"/>
        <v>1407340.67</v>
      </c>
    </row>
    <row r="426" spans="1:22" x14ac:dyDescent="0.3">
      <c r="A426" s="737"/>
      <c r="B426" s="745"/>
      <c r="C426" s="745"/>
      <c r="D426" s="717"/>
      <c r="E426" s="709"/>
      <c r="F426" s="709"/>
      <c r="G426" s="711"/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5"/>
        <v>1388499.6199999999</v>
      </c>
    </row>
    <row r="427" spans="1:22" ht="24" x14ac:dyDescent="0.3">
      <c r="A427" s="737"/>
      <c r="B427" s="745"/>
      <c r="C427" s="745"/>
      <c r="D427" s="717"/>
      <c r="E427" s="709"/>
      <c r="F427" s="709"/>
      <c r="G427" s="711"/>
      <c r="I427" s="707">
        <v>45531</v>
      </c>
      <c r="J427" s="739" t="s">
        <v>8030</v>
      </c>
      <c r="K427" s="739" t="s">
        <v>7985</v>
      </c>
      <c r="L427" s="719" t="s">
        <v>8118</v>
      </c>
      <c r="M427" s="709">
        <v>42000</v>
      </c>
      <c r="N427" s="709"/>
      <c r="O427" s="711">
        <f t="shared" si="15"/>
        <v>1346499.6199999999</v>
      </c>
    </row>
    <row r="428" spans="1:22" ht="36" x14ac:dyDescent="0.3">
      <c r="A428" s="737"/>
      <c r="B428" s="745"/>
      <c r="C428" s="745"/>
      <c r="D428" s="717"/>
      <c r="E428" s="709"/>
      <c r="F428" s="709"/>
      <c r="G428" s="711"/>
      <c r="I428" s="707">
        <v>45531</v>
      </c>
      <c r="J428" s="739" t="s">
        <v>8083</v>
      </c>
      <c r="K428" s="739" t="s">
        <v>7985</v>
      </c>
      <c r="L428" s="719" t="s">
        <v>8119</v>
      </c>
      <c r="M428" s="709">
        <v>24000</v>
      </c>
      <c r="N428" s="709"/>
      <c r="O428" s="711">
        <f t="shared" si="15"/>
        <v>1322499.6199999999</v>
      </c>
    </row>
    <row r="429" spans="1:22" ht="24" x14ac:dyDescent="0.3">
      <c r="A429" s="737"/>
      <c r="B429" s="745"/>
      <c r="C429" s="745"/>
      <c r="D429" s="717"/>
      <c r="E429" s="709"/>
      <c r="F429" s="709"/>
      <c r="G429" s="711"/>
      <c r="I429" s="707">
        <v>45531</v>
      </c>
      <c r="J429" s="739" t="s">
        <v>8083</v>
      </c>
      <c r="K429" s="739" t="s">
        <v>8121</v>
      </c>
      <c r="L429" s="719" t="s">
        <v>8120</v>
      </c>
      <c r="M429" s="709">
        <v>150000</v>
      </c>
      <c r="N429" s="709"/>
      <c r="O429" s="711">
        <f t="shared" si="15"/>
        <v>1172499.6199999999</v>
      </c>
    </row>
    <row r="430" spans="1:22" s="14" customFormat="1" x14ac:dyDescent="0.2">
      <c r="A430" s="737"/>
      <c r="B430" s="745"/>
      <c r="C430" s="745"/>
      <c r="D430" s="717"/>
      <c r="E430" s="709"/>
      <c r="F430" s="709"/>
      <c r="G430" s="711"/>
      <c r="H430" s="722"/>
      <c r="I430" s="707">
        <v>45533</v>
      </c>
      <c r="J430" s="739" t="s">
        <v>8005</v>
      </c>
      <c r="K430" s="739" t="s">
        <v>7985</v>
      </c>
      <c r="L430" s="719" t="s">
        <v>8131</v>
      </c>
      <c r="M430" s="709">
        <v>293500</v>
      </c>
      <c r="N430" s="709"/>
      <c r="O430" s="711">
        <f t="shared" si="15"/>
        <v>878999.61999999988</v>
      </c>
      <c r="S430" s="596"/>
      <c r="T430" s="415"/>
      <c r="V430" s="442"/>
    </row>
    <row r="431" spans="1:22" ht="36" x14ac:dyDescent="0.3">
      <c r="A431" s="737"/>
      <c r="B431" s="745"/>
      <c r="C431" s="745"/>
      <c r="D431" s="717"/>
      <c r="E431" s="709"/>
      <c r="F431" s="709"/>
      <c r="G431" s="711"/>
      <c r="I431" s="707">
        <v>45533</v>
      </c>
      <c r="J431" s="739" t="s">
        <v>8142</v>
      </c>
      <c r="K431" s="739" t="s">
        <v>7985</v>
      </c>
      <c r="L431" s="719" t="s">
        <v>8130</v>
      </c>
      <c r="M431" s="709">
        <v>16000</v>
      </c>
      <c r="N431" s="709"/>
      <c r="O431" s="711">
        <f t="shared" si="15"/>
        <v>862999.61999999988</v>
      </c>
    </row>
    <row r="432" spans="1:22" x14ac:dyDescent="0.3">
      <c r="A432" s="737"/>
      <c r="B432" s="745"/>
      <c r="C432" s="745"/>
      <c r="D432" s="717"/>
      <c r="E432" s="709"/>
      <c r="F432" s="709"/>
      <c r="G432" s="711"/>
      <c r="I432" s="707">
        <v>45534</v>
      </c>
      <c r="J432" s="739" t="s">
        <v>8083</v>
      </c>
      <c r="K432" s="739" t="s">
        <v>7983</v>
      </c>
      <c r="L432" s="719" t="s">
        <v>8133</v>
      </c>
      <c r="M432" s="709">
        <v>50000</v>
      </c>
      <c r="N432" s="709"/>
      <c r="O432" s="711">
        <f t="shared" si="15"/>
        <v>812999.61999999988</v>
      </c>
    </row>
    <row r="433" spans="1:15" ht="36" x14ac:dyDescent="0.3">
      <c r="A433" s="737"/>
      <c r="B433" s="745"/>
      <c r="C433" s="745"/>
      <c r="D433" s="717"/>
      <c r="E433" s="709"/>
      <c r="F433" s="709"/>
      <c r="G433" s="711"/>
      <c r="I433" s="707">
        <v>45534</v>
      </c>
      <c r="J433" s="739" t="s">
        <v>8054</v>
      </c>
      <c r="K433" s="739" t="s">
        <v>8134</v>
      </c>
      <c r="L433" s="719" t="s">
        <v>8132</v>
      </c>
      <c r="M433" s="709">
        <v>100000</v>
      </c>
      <c r="N433" s="737"/>
      <c r="O433" s="711">
        <f t="shared" si="15"/>
        <v>712999.61999999988</v>
      </c>
    </row>
    <row r="434" spans="1:15" ht="24" x14ac:dyDescent="0.3">
      <c r="A434" s="737"/>
      <c r="B434" s="745"/>
      <c r="C434" s="745"/>
      <c r="D434" s="717"/>
      <c r="E434" s="709"/>
      <c r="F434" s="709"/>
      <c r="G434" s="711"/>
      <c r="I434" s="707">
        <v>45534</v>
      </c>
      <c r="J434" s="739" t="s">
        <v>8083</v>
      </c>
      <c r="K434" s="739" t="s">
        <v>8135</v>
      </c>
      <c r="L434" s="719" t="s">
        <v>8136</v>
      </c>
      <c r="M434" s="709">
        <v>60711</v>
      </c>
      <c r="N434" s="737"/>
      <c r="O434" s="711">
        <f t="shared" si="15"/>
        <v>652288.61999999988</v>
      </c>
    </row>
    <row r="435" spans="1:15" ht="24" x14ac:dyDescent="0.3">
      <c r="A435" s="720"/>
      <c r="B435" s="739"/>
      <c r="C435" s="739"/>
      <c r="D435" s="719"/>
      <c r="E435" s="709"/>
      <c r="F435" s="709"/>
      <c r="G435" s="711"/>
      <c r="I435" s="707">
        <v>45534</v>
      </c>
      <c r="J435" s="739" t="s">
        <v>7976</v>
      </c>
      <c r="K435" s="739" t="s">
        <v>8137</v>
      </c>
      <c r="L435" s="719" t="s">
        <v>8138</v>
      </c>
      <c r="M435" s="709">
        <v>100000</v>
      </c>
      <c r="N435" s="737"/>
      <c r="O435" s="711">
        <f t="shared" ref="O435:O437" si="16">N435+O434-M435</f>
        <v>552288.61999999988</v>
      </c>
    </row>
    <row r="436" spans="1:15" ht="24" x14ac:dyDescent="0.3">
      <c r="A436" s="737"/>
      <c r="B436" s="745"/>
      <c r="C436" s="745"/>
      <c r="D436" s="717"/>
      <c r="E436" s="709"/>
      <c r="F436" s="709"/>
      <c r="G436" s="711"/>
      <c r="I436" s="707">
        <v>45535</v>
      </c>
      <c r="J436" s="739"/>
      <c r="K436" s="739" t="s">
        <v>8144</v>
      </c>
      <c r="L436" s="719" t="s">
        <v>8139</v>
      </c>
      <c r="M436" s="709">
        <v>23000</v>
      </c>
      <c r="N436" s="737"/>
      <c r="O436" s="711">
        <f t="shared" si="16"/>
        <v>529288.61999999988</v>
      </c>
    </row>
    <row r="437" spans="1:15" ht="36" x14ac:dyDescent="0.3">
      <c r="A437" s="737"/>
      <c r="B437" s="745"/>
      <c r="C437" s="745"/>
      <c r="D437" s="717"/>
      <c r="E437" s="709"/>
      <c r="F437" s="709"/>
      <c r="G437" s="711"/>
      <c r="I437" s="707">
        <v>45535</v>
      </c>
      <c r="J437" s="739" t="s">
        <v>8031</v>
      </c>
      <c r="K437" s="739" t="s">
        <v>7985</v>
      </c>
      <c r="L437" s="719" t="s">
        <v>8140</v>
      </c>
      <c r="M437" s="709">
        <v>22000</v>
      </c>
      <c r="N437" s="737"/>
      <c r="O437" s="711">
        <f t="shared" si="16"/>
        <v>507288.61999999988</v>
      </c>
    </row>
    <row r="438" spans="1:15" ht="24" x14ac:dyDescent="0.3">
      <c r="A438" s="737"/>
      <c r="B438" s="745"/>
      <c r="C438" s="745"/>
      <c r="D438" s="717"/>
      <c r="E438" s="709"/>
      <c r="F438" s="709"/>
      <c r="G438" s="711"/>
      <c r="I438" s="707">
        <v>45535</v>
      </c>
      <c r="J438" s="739" t="s">
        <v>8004</v>
      </c>
      <c r="K438" s="739" t="s">
        <v>8146</v>
      </c>
      <c r="L438" s="719" t="s">
        <v>8148</v>
      </c>
      <c r="M438" s="709">
        <v>220400</v>
      </c>
      <c r="N438" s="737"/>
      <c r="O438" s="711">
        <f t="shared" ref="O438:O440" si="17">N438+O437-M438</f>
        <v>286888.61999999988</v>
      </c>
    </row>
    <row r="439" spans="1:15" x14ac:dyDescent="0.3">
      <c r="A439" s="737"/>
      <c r="B439" s="745"/>
      <c r="C439" s="745"/>
      <c r="D439" s="717"/>
      <c r="E439" s="709"/>
      <c r="F439" s="709"/>
      <c r="G439" s="711"/>
      <c r="I439" s="707">
        <v>45537</v>
      </c>
      <c r="J439" s="739" t="s">
        <v>8106</v>
      </c>
      <c r="K439" s="739" t="s">
        <v>7994</v>
      </c>
      <c r="L439" s="719" t="s">
        <v>8108</v>
      </c>
      <c r="M439" s="709">
        <v>30000</v>
      </c>
      <c r="N439" s="737"/>
      <c r="O439" s="711">
        <f t="shared" si="17"/>
        <v>256888.61999999988</v>
      </c>
    </row>
    <row r="440" spans="1:15" ht="24" x14ac:dyDescent="0.3">
      <c r="I440" s="707">
        <v>45537</v>
      </c>
      <c r="J440" s="739" t="s">
        <v>8030</v>
      </c>
      <c r="K440" s="739" t="s">
        <v>8016</v>
      </c>
      <c r="L440" s="719" t="s">
        <v>8147</v>
      </c>
      <c r="M440" s="709">
        <v>282000</v>
      </c>
      <c r="N440" s="737"/>
      <c r="O440" s="711">
        <f t="shared" si="17"/>
        <v>-25111.380000000121</v>
      </c>
    </row>
    <row r="441" spans="1:15" x14ac:dyDescent="0.3">
      <c r="I441" s="707">
        <v>45537</v>
      </c>
      <c r="J441" s="739" t="s">
        <v>7976</v>
      </c>
      <c r="K441" s="739" t="s">
        <v>8151</v>
      </c>
      <c r="L441" s="719" t="s">
        <v>8149</v>
      </c>
      <c r="M441" s="709">
        <v>150000</v>
      </c>
      <c r="N441" s="737"/>
      <c r="O441" s="711">
        <f t="shared" ref="O441:O451" si="18">N441+O440-M441</f>
        <v>-175111.38000000012</v>
      </c>
    </row>
    <row r="442" spans="1:15" ht="36" x14ac:dyDescent="0.3">
      <c r="I442" s="707">
        <v>45537</v>
      </c>
      <c r="J442" s="739" t="s">
        <v>8001</v>
      </c>
      <c r="K442" s="739" t="s">
        <v>7985</v>
      </c>
      <c r="L442" s="719" t="s">
        <v>8070</v>
      </c>
      <c r="M442" s="709">
        <v>18000</v>
      </c>
      <c r="N442" s="737"/>
      <c r="O442" s="711">
        <f t="shared" si="18"/>
        <v>-193111.38000000012</v>
      </c>
    </row>
    <row r="443" spans="1:15" x14ac:dyDescent="0.3">
      <c r="I443" s="707">
        <v>45538</v>
      </c>
      <c r="J443" s="739"/>
      <c r="K443" s="739"/>
      <c r="L443" s="719" t="s">
        <v>8150</v>
      </c>
      <c r="M443" s="709"/>
      <c r="N443" s="709">
        <v>3725071</v>
      </c>
      <c r="O443" s="711">
        <f t="shared" si="18"/>
        <v>3531959.62</v>
      </c>
    </row>
    <row r="444" spans="1:15" x14ac:dyDescent="0.3"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8"/>
        <v>3494708.91</v>
      </c>
    </row>
    <row r="445" spans="1:15" x14ac:dyDescent="0.3">
      <c r="I445" s="707">
        <v>45538</v>
      </c>
      <c r="J445" s="739" t="s">
        <v>8106</v>
      </c>
      <c r="K445" s="739" t="s">
        <v>8156</v>
      </c>
      <c r="L445" s="719" t="s">
        <v>8155</v>
      </c>
      <c r="M445" s="709">
        <v>400000</v>
      </c>
      <c r="N445" s="737"/>
      <c r="O445" s="711">
        <f t="shared" si="18"/>
        <v>3094708.91</v>
      </c>
    </row>
    <row r="446" spans="1:15" ht="24" x14ac:dyDescent="0.3">
      <c r="I446" s="707">
        <v>45538</v>
      </c>
      <c r="J446" s="739"/>
      <c r="K446" s="739" t="s">
        <v>8144</v>
      </c>
      <c r="L446" s="719" t="s">
        <v>8139</v>
      </c>
      <c r="M446" s="709">
        <v>251000</v>
      </c>
      <c r="N446" s="737"/>
      <c r="O446" s="711">
        <f t="shared" si="18"/>
        <v>2843708.91</v>
      </c>
    </row>
    <row r="447" spans="1:15" ht="36" x14ac:dyDescent="0.3">
      <c r="I447" s="707">
        <v>45538</v>
      </c>
      <c r="J447" s="739" t="s">
        <v>8031</v>
      </c>
      <c r="K447" s="739" t="s">
        <v>8158</v>
      </c>
      <c r="L447" s="719" t="s">
        <v>8157</v>
      </c>
      <c r="M447" s="709">
        <v>500000</v>
      </c>
      <c r="N447" s="737"/>
      <c r="O447" s="711">
        <f t="shared" si="18"/>
        <v>2343708.91</v>
      </c>
    </row>
    <row r="448" spans="1:15" x14ac:dyDescent="0.3">
      <c r="I448" s="707">
        <v>45538</v>
      </c>
      <c r="J448" s="739" t="s">
        <v>8106</v>
      </c>
      <c r="K448" s="739" t="s">
        <v>8159</v>
      </c>
      <c r="L448" s="719" t="s">
        <v>8160</v>
      </c>
      <c r="M448" s="709">
        <v>100000</v>
      </c>
      <c r="N448" s="737"/>
      <c r="O448" s="711">
        <f t="shared" si="18"/>
        <v>2243708.91</v>
      </c>
    </row>
    <row r="449" spans="9:15" ht="36" x14ac:dyDescent="0.3">
      <c r="I449" s="707">
        <v>45538</v>
      </c>
      <c r="J449" s="739" t="s">
        <v>8031</v>
      </c>
      <c r="K449" s="739" t="s">
        <v>3450</v>
      </c>
      <c r="L449" s="719" t="s">
        <v>8161</v>
      </c>
      <c r="M449" s="709">
        <v>90000</v>
      </c>
      <c r="N449" s="737"/>
      <c r="O449" s="711">
        <f t="shared" si="18"/>
        <v>2153708.91</v>
      </c>
    </row>
    <row r="450" spans="9:15" ht="48" x14ac:dyDescent="0.3">
      <c r="I450" s="707">
        <v>45538</v>
      </c>
      <c r="J450" s="739" t="s">
        <v>7976</v>
      </c>
      <c r="K450" s="739" t="s">
        <v>8037</v>
      </c>
      <c r="L450" s="719" t="s">
        <v>8162</v>
      </c>
      <c r="M450" s="709">
        <v>63000</v>
      </c>
      <c r="N450" s="737"/>
      <c r="O450" s="711">
        <f t="shared" si="18"/>
        <v>2090708.9100000001</v>
      </c>
    </row>
    <row r="451" spans="9:15" ht="36" x14ac:dyDescent="0.3">
      <c r="I451" s="707">
        <v>45539</v>
      </c>
      <c r="J451" s="739" t="s">
        <v>8031</v>
      </c>
      <c r="K451" s="739" t="s">
        <v>8158</v>
      </c>
      <c r="L451" s="719" t="s">
        <v>8157</v>
      </c>
      <c r="M451" s="709">
        <v>500000</v>
      </c>
      <c r="N451" s="737"/>
      <c r="O451" s="711">
        <f t="shared" si="18"/>
        <v>1590708.9100000001</v>
      </c>
    </row>
    <row r="452" spans="9:15" x14ac:dyDescent="0.3">
      <c r="I452" s="707">
        <v>45539</v>
      </c>
      <c r="J452" s="739" t="s">
        <v>8029</v>
      </c>
      <c r="K452" s="739" t="s">
        <v>8163</v>
      </c>
      <c r="L452" s="719" t="s">
        <v>8164</v>
      </c>
      <c r="M452" s="709">
        <v>200000</v>
      </c>
      <c r="N452" s="737"/>
      <c r="O452" s="711">
        <f t="shared" ref="O452:O453" si="19">N452+O451-M452</f>
        <v>1390708.9100000001</v>
      </c>
    </row>
    <row r="453" spans="9:15" x14ac:dyDescent="0.3">
      <c r="I453" s="707">
        <v>45539</v>
      </c>
      <c r="J453" s="739" t="s">
        <v>8029</v>
      </c>
      <c r="K453" s="739" t="s">
        <v>8163</v>
      </c>
      <c r="L453" s="719" t="s">
        <v>8164</v>
      </c>
      <c r="M453" s="709">
        <v>50000</v>
      </c>
      <c r="N453" s="737"/>
      <c r="O453" s="711">
        <f t="shared" si="19"/>
        <v>1340708.9100000001</v>
      </c>
    </row>
    <row r="454" spans="9:15" x14ac:dyDescent="0.3">
      <c r="I454" s="707">
        <v>45540</v>
      </c>
      <c r="J454" s="739" t="s">
        <v>8031</v>
      </c>
      <c r="K454" s="739" t="s">
        <v>8175</v>
      </c>
      <c r="L454" s="719" t="s">
        <v>8176</v>
      </c>
      <c r="M454" s="709">
        <v>150000</v>
      </c>
      <c r="N454" s="737"/>
      <c r="O454" s="711">
        <f t="shared" ref="O454:O455" si="20">N454+O453-M454</f>
        <v>1190708.9100000001</v>
      </c>
    </row>
    <row r="455" spans="9:15" x14ac:dyDescent="0.3">
      <c r="I455" s="707">
        <v>45540</v>
      </c>
      <c r="J455" s="739" t="s">
        <v>8177</v>
      </c>
      <c r="K455" s="739" t="s">
        <v>7983</v>
      </c>
      <c r="L455" s="719" t="s">
        <v>8133</v>
      </c>
      <c r="M455" s="709">
        <v>50000</v>
      </c>
      <c r="N455" s="737"/>
      <c r="O455" s="711">
        <f t="shared" si="20"/>
        <v>1140708.9100000001</v>
      </c>
    </row>
    <row r="456" spans="9:15" ht="24" x14ac:dyDescent="0.3">
      <c r="I456" s="707">
        <v>45540</v>
      </c>
      <c r="J456" s="739" t="s">
        <v>7976</v>
      </c>
      <c r="K456" s="739" t="s">
        <v>8178</v>
      </c>
      <c r="L456" s="719" t="s">
        <v>8179</v>
      </c>
      <c r="M456" s="709">
        <v>120000</v>
      </c>
      <c r="N456" s="737"/>
      <c r="O456" s="711">
        <f t="shared" ref="O456:O492" si="21">N456+O455-M456</f>
        <v>1020708.9100000001</v>
      </c>
    </row>
    <row r="457" spans="9:15" ht="24" x14ac:dyDescent="0.3">
      <c r="I457" s="707">
        <v>45540</v>
      </c>
      <c r="J457" s="739" t="s">
        <v>8083</v>
      </c>
      <c r="K457" s="739" t="s">
        <v>7983</v>
      </c>
      <c r="L457" s="719" t="s">
        <v>8180</v>
      </c>
      <c r="M457" s="709">
        <v>133965</v>
      </c>
      <c r="N457" s="737"/>
      <c r="O457" s="711">
        <f t="shared" si="21"/>
        <v>886743.91000000015</v>
      </c>
    </row>
    <row r="458" spans="9:15" ht="48" x14ac:dyDescent="0.3">
      <c r="I458" s="707">
        <v>45540</v>
      </c>
      <c r="J458" s="739" t="s">
        <v>8188</v>
      </c>
      <c r="K458" s="739" t="s">
        <v>7985</v>
      </c>
      <c r="L458" s="719" t="s">
        <v>8181</v>
      </c>
      <c r="M458" s="709">
        <v>65100</v>
      </c>
      <c r="N458" s="737"/>
      <c r="O458" s="711">
        <f t="shared" si="21"/>
        <v>821643.91000000015</v>
      </c>
    </row>
    <row r="459" spans="9:15" x14ac:dyDescent="0.3">
      <c r="I459" s="707">
        <v>45541</v>
      </c>
      <c r="J459" s="739" t="s">
        <v>8189</v>
      </c>
      <c r="K459" s="739" t="s">
        <v>8182</v>
      </c>
      <c r="L459" s="719" t="s">
        <v>8183</v>
      </c>
      <c r="M459" s="709">
        <v>400000</v>
      </c>
      <c r="N459" s="737"/>
      <c r="O459" s="711">
        <f t="shared" si="21"/>
        <v>421643.91000000015</v>
      </c>
    </row>
    <row r="460" spans="9:15" ht="24" x14ac:dyDescent="0.3">
      <c r="I460" s="707">
        <v>45541</v>
      </c>
      <c r="J460" s="739" t="s">
        <v>7984</v>
      </c>
      <c r="K460" s="739" t="s">
        <v>7985</v>
      </c>
      <c r="L460" s="719" t="s">
        <v>8184</v>
      </c>
      <c r="M460" s="709">
        <v>37100</v>
      </c>
      <c r="N460" s="737"/>
      <c r="O460" s="711">
        <f t="shared" si="21"/>
        <v>384543.91000000015</v>
      </c>
    </row>
    <row r="461" spans="9:15" ht="24" x14ac:dyDescent="0.3">
      <c r="I461" s="707">
        <v>45541</v>
      </c>
      <c r="J461" s="739" t="s">
        <v>7976</v>
      </c>
      <c r="K461" s="739" t="s">
        <v>7990</v>
      </c>
      <c r="L461" s="719" t="s">
        <v>8046</v>
      </c>
      <c r="M461" s="709">
        <v>100000</v>
      </c>
      <c r="N461" s="737"/>
      <c r="O461" s="711">
        <f t="shared" si="21"/>
        <v>284543.91000000015</v>
      </c>
    </row>
    <row r="462" spans="9:15" ht="24" x14ac:dyDescent="0.3">
      <c r="I462" s="707">
        <v>45542</v>
      </c>
      <c r="J462" s="739" t="s">
        <v>8187</v>
      </c>
      <c r="K462" s="739" t="s">
        <v>8185</v>
      </c>
      <c r="L462" s="719" t="s">
        <v>8186</v>
      </c>
      <c r="M462" s="709">
        <v>50000</v>
      </c>
      <c r="N462" s="737"/>
      <c r="O462" s="711">
        <f t="shared" si="21"/>
        <v>234543.91000000015</v>
      </c>
    </row>
    <row r="463" spans="9:15" ht="24" x14ac:dyDescent="0.3">
      <c r="I463" s="707">
        <v>45542</v>
      </c>
      <c r="J463" s="739" t="s">
        <v>8030</v>
      </c>
      <c r="K463" s="739" t="s">
        <v>8021</v>
      </c>
      <c r="L463" s="719" t="s">
        <v>8190</v>
      </c>
      <c r="M463" s="709">
        <v>166000</v>
      </c>
      <c r="N463" s="737"/>
      <c r="O463" s="711">
        <f t="shared" si="21"/>
        <v>68543.910000000149</v>
      </c>
    </row>
    <row r="464" spans="9:15" ht="24" x14ac:dyDescent="0.3">
      <c r="I464" s="707">
        <v>45542</v>
      </c>
      <c r="J464" s="739" t="s">
        <v>8083</v>
      </c>
      <c r="K464" s="739" t="s">
        <v>7985</v>
      </c>
      <c r="L464" s="719" t="s">
        <v>8191</v>
      </c>
      <c r="M464" s="709">
        <v>19000</v>
      </c>
      <c r="N464" s="737"/>
      <c r="O464" s="711">
        <f t="shared" si="21"/>
        <v>49543.910000000149</v>
      </c>
    </row>
    <row r="465" spans="9:15" ht="24" x14ac:dyDescent="0.3">
      <c r="I465" s="707">
        <v>45542</v>
      </c>
      <c r="J465" s="739" t="s">
        <v>8005</v>
      </c>
      <c r="K465" s="739" t="s">
        <v>8011</v>
      </c>
      <c r="L465" s="719" t="s">
        <v>8192</v>
      </c>
      <c r="M465" s="709">
        <v>20680</v>
      </c>
      <c r="N465" s="737"/>
      <c r="O465" s="711">
        <f t="shared" si="21"/>
        <v>28863.910000000149</v>
      </c>
    </row>
    <row r="466" spans="9:15" ht="24" x14ac:dyDescent="0.3">
      <c r="I466" s="707">
        <v>45542</v>
      </c>
      <c r="J466" s="740" t="s">
        <v>8189</v>
      </c>
      <c r="K466" s="739" t="s">
        <v>7985</v>
      </c>
      <c r="L466" s="719" t="s">
        <v>8193</v>
      </c>
      <c r="M466" s="709">
        <v>29000</v>
      </c>
      <c r="N466" s="737"/>
      <c r="O466" s="711">
        <f t="shared" si="21"/>
        <v>-136.08999999985099</v>
      </c>
    </row>
    <row r="467" spans="9:15" ht="24" x14ac:dyDescent="0.3">
      <c r="I467" s="707">
        <v>45542</v>
      </c>
      <c r="J467" s="739" t="s">
        <v>8030</v>
      </c>
      <c r="K467" s="739" t="s">
        <v>8016</v>
      </c>
      <c r="L467" s="719" t="s">
        <v>8194</v>
      </c>
      <c r="M467" s="709">
        <v>281000</v>
      </c>
      <c r="N467" s="737"/>
      <c r="O467" s="711">
        <f t="shared" si="21"/>
        <v>-281136.08999999985</v>
      </c>
    </row>
    <row r="468" spans="9:15" ht="60" x14ac:dyDescent="0.3">
      <c r="I468" s="707">
        <v>45544</v>
      </c>
      <c r="J468" s="739" t="s">
        <v>8005</v>
      </c>
      <c r="K468" s="739" t="s">
        <v>7985</v>
      </c>
      <c r="L468" s="719" t="s">
        <v>8196</v>
      </c>
      <c r="M468" s="709">
        <v>74100</v>
      </c>
      <c r="N468" s="709"/>
      <c r="O468" s="711">
        <f t="shared" si="21"/>
        <v>-355236.08999999985</v>
      </c>
    </row>
    <row r="469" spans="9:15" ht="24" x14ac:dyDescent="0.3">
      <c r="I469" s="707">
        <v>45544</v>
      </c>
      <c r="J469" s="739"/>
      <c r="K469" s="739"/>
      <c r="L469" s="719" t="s">
        <v>8195</v>
      </c>
      <c r="M469" s="709"/>
      <c r="N469" s="709">
        <v>1560000</v>
      </c>
      <c r="O469" s="711">
        <f t="shared" si="21"/>
        <v>1204763.9100000001</v>
      </c>
    </row>
    <row r="470" spans="9:15" x14ac:dyDescent="0.3"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1"/>
        <v>1189163.9100000001</v>
      </c>
    </row>
    <row r="471" spans="9:15" x14ac:dyDescent="0.3">
      <c r="I471" s="707">
        <v>45544</v>
      </c>
      <c r="J471" s="739" t="s">
        <v>8056</v>
      </c>
      <c r="K471" s="739" t="s">
        <v>8207</v>
      </c>
      <c r="L471" s="719" t="s">
        <v>8197</v>
      </c>
      <c r="M471" s="709">
        <v>500000</v>
      </c>
      <c r="N471" s="737"/>
      <c r="O471" s="711">
        <f t="shared" si="21"/>
        <v>689163.91000000015</v>
      </c>
    </row>
    <row r="472" spans="9:15" x14ac:dyDescent="0.3">
      <c r="I472" s="707">
        <v>45544</v>
      </c>
      <c r="J472" s="739" t="s">
        <v>8031</v>
      </c>
      <c r="K472" s="739" t="s">
        <v>8175</v>
      </c>
      <c r="L472" s="719" t="s">
        <v>8176</v>
      </c>
      <c r="M472" s="709">
        <v>150000</v>
      </c>
      <c r="N472" s="737"/>
      <c r="O472" s="711">
        <f t="shared" si="21"/>
        <v>539163.91000000015</v>
      </c>
    </row>
    <row r="473" spans="9:15" ht="24" x14ac:dyDescent="0.3">
      <c r="I473" s="707">
        <v>45545</v>
      </c>
      <c r="J473" s="740" t="s">
        <v>8189</v>
      </c>
      <c r="K473" s="739" t="s">
        <v>8021</v>
      </c>
      <c r="L473" s="719" t="s">
        <v>8198</v>
      </c>
      <c r="M473" s="709">
        <v>50000</v>
      </c>
      <c r="N473" s="737"/>
      <c r="O473" s="711">
        <f t="shared" si="21"/>
        <v>489163.91000000015</v>
      </c>
    </row>
    <row r="474" spans="9:15" ht="36" x14ac:dyDescent="0.3">
      <c r="I474" s="707">
        <v>45545</v>
      </c>
      <c r="J474" s="739" t="s">
        <v>8098</v>
      </c>
      <c r="K474" s="739" t="s">
        <v>6931</v>
      </c>
      <c r="L474" s="719" t="s">
        <v>8199</v>
      </c>
      <c r="M474" s="709">
        <v>100000</v>
      </c>
      <c r="N474" s="737"/>
      <c r="O474" s="711">
        <f t="shared" si="21"/>
        <v>389163.91000000015</v>
      </c>
    </row>
    <row r="475" spans="9:15" ht="36" x14ac:dyDescent="0.3">
      <c r="I475" s="707">
        <v>45545</v>
      </c>
      <c r="J475" s="739" t="s">
        <v>8200</v>
      </c>
      <c r="K475" s="739" t="s">
        <v>8201</v>
      </c>
      <c r="L475" s="719" t="s">
        <v>8202</v>
      </c>
      <c r="M475" s="709">
        <v>170000</v>
      </c>
      <c r="N475" s="737"/>
      <c r="O475" s="711">
        <f t="shared" si="21"/>
        <v>219163.91000000015</v>
      </c>
    </row>
    <row r="476" spans="9:15" ht="60" x14ac:dyDescent="0.3">
      <c r="I476" s="707">
        <v>45546</v>
      </c>
      <c r="J476" s="739" t="s">
        <v>8031</v>
      </c>
      <c r="K476" s="740" t="s">
        <v>8204</v>
      </c>
      <c r="L476" s="719" t="s">
        <v>8203</v>
      </c>
      <c r="M476" s="709">
        <v>29500</v>
      </c>
      <c r="N476" s="737"/>
      <c r="O476" s="711">
        <f t="shared" si="21"/>
        <v>189663.91000000015</v>
      </c>
    </row>
    <row r="477" spans="9:15" ht="24" x14ac:dyDescent="0.3">
      <c r="I477" s="707">
        <v>45546</v>
      </c>
      <c r="J477" s="739" t="s">
        <v>8005</v>
      </c>
      <c r="K477" s="739" t="s">
        <v>7980</v>
      </c>
      <c r="L477" s="719" t="s">
        <v>8205</v>
      </c>
      <c r="M477" s="709">
        <v>40800</v>
      </c>
      <c r="N477" s="737"/>
      <c r="O477" s="711">
        <f t="shared" si="21"/>
        <v>148863.91000000015</v>
      </c>
    </row>
    <row r="478" spans="9:15" ht="36" x14ac:dyDescent="0.3">
      <c r="I478" s="707">
        <v>45546</v>
      </c>
      <c r="J478" s="739" t="s">
        <v>8005</v>
      </c>
      <c r="K478" s="739" t="s">
        <v>7985</v>
      </c>
      <c r="L478" s="719" t="s">
        <v>8206</v>
      </c>
      <c r="M478" s="709">
        <v>32400</v>
      </c>
      <c r="N478" s="737"/>
      <c r="O478" s="711">
        <f t="shared" si="21"/>
        <v>116463.91000000015</v>
      </c>
    </row>
    <row r="479" spans="9:15" x14ac:dyDescent="0.3">
      <c r="I479" s="707">
        <v>45547</v>
      </c>
      <c r="J479" s="739" t="s">
        <v>8083</v>
      </c>
      <c r="K479" s="739" t="s">
        <v>7983</v>
      </c>
      <c r="L479" s="719" t="s">
        <v>8133</v>
      </c>
      <c r="M479" s="709">
        <v>50000</v>
      </c>
      <c r="N479" s="737"/>
      <c r="O479" s="711">
        <f t="shared" si="21"/>
        <v>66463.910000000149</v>
      </c>
    </row>
    <row r="480" spans="9:15" x14ac:dyDescent="0.3">
      <c r="I480" s="707">
        <v>45547</v>
      </c>
      <c r="J480" s="739"/>
      <c r="K480" s="739"/>
      <c r="L480" s="719" t="s">
        <v>8208</v>
      </c>
      <c r="M480" s="709"/>
      <c r="N480" s="709">
        <v>6001008</v>
      </c>
      <c r="O480" s="711">
        <f t="shared" si="21"/>
        <v>6067471.9100000001</v>
      </c>
    </row>
    <row r="481" spans="9:15" x14ac:dyDescent="0.3"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1"/>
        <v>6022461.9100000001</v>
      </c>
    </row>
    <row r="482" spans="9:15" ht="24" x14ac:dyDescent="0.3">
      <c r="I482" s="707">
        <v>45548</v>
      </c>
      <c r="J482" s="739" t="s">
        <v>8030</v>
      </c>
      <c r="K482" s="739" t="s">
        <v>8210</v>
      </c>
      <c r="L482" s="719" t="s">
        <v>8209</v>
      </c>
      <c r="M482" s="709">
        <v>163387</v>
      </c>
      <c r="N482" s="737"/>
      <c r="O482" s="711">
        <f t="shared" si="21"/>
        <v>5859074.9100000001</v>
      </c>
    </row>
    <row r="483" spans="9:15" ht="24" x14ac:dyDescent="0.3">
      <c r="I483" s="707">
        <v>45548</v>
      </c>
      <c r="J483" s="739" t="s">
        <v>8001</v>
      </c>
      <c r="K483" s="739" t="s">
        <v>8211</v>
      </c>
      <c r="L483" s="719" t="s">
        <v>8214</v>
      </c>
      <c r="M483" s="709">
        <v>100000</v>
      </c>
      <c r="N483" s="737"/>
      <c r="O483" s="711">
        <f t="shared" si="21"/>
        <v>5759074.9100000001</v>
      </c>
    </row>
    <row r="484" spans="9:15" ht="24" x14ac:dyDescent="0.3">
      <c r="I484" s="707">
        <v>45548</v>
      </c>
      <c r="J484" s="739" t="s">
        <v>8001</v>
      </c>
      <c r="K484" s="739" t="s">
        <v>8213</v>
      </c>
      <c r="L484" s="719" t="s">
        <v>8212</v>
      </c>
      <c r="M484" s="709">
        <v>48900</v>
      </c>
      <c r="N484" s="737"/>
      <c r="O484" s="711">
        <f t="shared" si="21"/>
        <v>5710174.9100000001</v>
      </c>
    </row>
    <row r="485" spans="9:15" ht="24" x14ac:dyDescent="0.3">
      <c r="I485" s="707">
        <v>45549</v>
      </c>
      <c r="J485" s="739" t="s">
        <v>8030</v>
      </c>
      <c r="K485" s="739" t="s">
        <v>8215</v>
      </c>
      <c r="L485" s="719" t="s">
        <v>8216</v>
      </c>
      <c r="M485" s="709">
        <v>20000</v>
      </c>
      <c r="N485" s="737"/>
      <c r="O485" s="711">
        <f t="shared" si="21"/>
        <v>5690174.9100000001</v>
      </c>
    </row>
    <row r="486" spans="9:15" ht="24" x14ac:dyDescent="0.3">
      <c r="I486" s="707">
        <v>45551</v>
      </c>
      <c r="J486" s="739" t="s">
        <v>8031</v>
      </c>
      <c r="K486" s="739" t="s">
        <v>8021</v>
      </c>
      <c r="L486" s="719" t="s">
        <v>8220</v>
      </c>
      <c r="M486" s="709">
        <v>60000</v>
      </c>
      <c r="N486" s="737"/>
      <c r="O486" s="711">
        <f t="shared" si="21"/>
        <v>5630174.9100000001</v>
      </c>
    </row>
    <row r="487" spans="9:15" ht="24" x14ac:dyDescent="0.3">
      <c r="I487" s="707">
        <v>45551</v>
      </c>
      <c r="J487" s="739"/>
      <c r="K487" s="739" t="s">
        <v>7487</v>
      </c>
      <c r="L487" s="719" t="s">
        <v>8221</v>
      </c>
      <c r="M487" s="709">
        <v>1500000</v>
      </c>
      <c r="N487" s="737"/>
      <c r="O487" s="711">
        <f t="shared" si="21"/>
        <v>4130174.91</v>
      </c>
    </row>
    <row r="488" spans="9:15" x14ac:dyDescent="0.3">
      <c r="I488" s="707">
        <v>45553</v>
      </c>
      <c r="J488" s="739" t="s">
        <v>8056</v>
      </c>
      <c r="K488" s="739" t="s">
        <v>8207</v>
      </c>
      <c r="L488" s="719" t="s">
        <v>8197</v>
      </c>
      <c r="M488" s="709">
        <v>150000</v>
      </c>
      <c r="N488" s="737"/>
      <c r="O488" s="711">
        <f t="shared" si="21"/>
        <v>3980174.91</v>
      </c>
    </row>
    <row r="489" spans="9:15" x14ac:dyDescent="0.3">
      <c r="I489" s="707">
        <v>45553</v>
      </c>
      <c r="J489" s="739" t="s">
        <v>8056</v>
      </c>
      <c r="K489" s="739" t="s">
        <v>8207</v>
      </c>
      <c r="L489" s="719" t="s">
        <v>8197</v>
      </c>
      <c r="M489" s="709">
        <v>350000</v>
      </c>
      <c r="N489" s="737"/>
      <c r="O489" s="711">
        <f t="shared" si="21"/>
        <v>3630174.91</v>
      </c>
    </row>
    <row r="490" spans="9:15" x14ac:dyDescent="0.3">
      <c r="I490" s="707">
        <v>45554</v>
      </c>
      <c r="J490" s="739" t="s">
        <v>8030</v>
      </c>
      <c r="K490" s="739" t="s">
        <v>7983</v>
      </c>
      <c r="L490" s="719" t="s">
        <v>8133</v>
      </c>
      <c r="M490" s="709">
        <v>50000</v>
      </c>
      <c r="N490" s="737"/>
      <c r="O490" s="711">
        <f t="shared" si="21"/>
        <v>3580174.91</v>
      </c>
    </row>
    <row r="491" spans="9:15" ht="24" x14ac:dyDescent="0.3">
      <c r="I491" s="707">
        <v>45558</v>
      </c>
      <c r="J491" s="739" t="s">
        <v>8005</v>
      </c>
      <c r="K491" s="739" t="s">
        <v>7985</v>
      </c>
      <c r="L491" s="719" t="s">
        <v>8227</v>
      </c>
      <c r="M491" s="709">
        <v>238900</v>
      </c>
      <c r="N491" s="737"/>
      <c r="O491" s="711">
        <f t="shared" si="21"/>
        <v>3341274.91</v>
      </c>
    </row>
    <row r="492" spans="9:15" ht="24" x14ac:dyDescent="0.3">
      <c r="I492" s="707">
        <v>45558</v>
      </c>
      <c r="J492" s="739" t="s">
        <v>8079</v>
      </c>
      <c r="K492" s="739" t="s">
        <v>8228</v>
      </c>
      <c r="L492" s="719" t="s">
        <v>8229</v>
      </c>
      <c r="M492" s="709">
        <v>100000</v>
      </c>
      <c r="N492" s="737"/>
      <c r="O492" s="711">
        <f t="shared" si="21"/>
        <v>3241274.91</v>
      </c>
    </row>
    <row r="493" spans="9:15" ht="24" x14ac:dyDescent="0.3">
      <c r="I493" s="707">
        <v>45560</v>
      </c>
      <c r="J493" s="739" t="s">
        <v>8005</v>
      </c>
      <c r="K493" s="739" t="s">
        <v>7985</v>
      </c>
      <c r="L493" s="719" t="s">
        <v>8230</v>
      </c>
      <c r="M493" s="709">
        <v>253550</v>
      </c>
      <c r="N493" s="737"/>
      <c r="O493" s="711">
        <f t="shared" ref="O493:O494" si="22">N493+O492-M493</f>
        <v>2987724.91</v>
      </c>
    </row>
    <row r="494" spans="9:15" ht="24" x14ac:dyDescent="0.3">
      <c r="I494" s="707">
        <v>45561</v>
      </c>
      <c r="J494" s="739" t="s">
        <v>8189</v>
      </c>
      <c r="K494" s="739" t="s">
        <v>7741</v>
      </c>
      <c r="L494" s="719" t="s">
        <v>8115</v>
      </c>
      <c r="M494" s="709">
        <v>500000</v>
      </c>
      <c r="N494" s="737"/>
      <c r="O494" s="711">
        <f t="shared" si="22"/>
        <v>2487724.91</v>
      </c>
    </row>
    <row r="495" spans="9:15" ht="24" x14ac:dyDescent="0.3">
      <c r="I495" s="707">
        <v>45561</v>
      </c>
      <c r="J495" s="739" t="s">
        <v>8056</v>
      </c>
      <c r="K495" s="739" t="s">
        <v>8231</v>
      </c>
      <c r="L495" s="719" t="s">
        <v>8232</v>
      </c>
      <c r="M495" s="709">
        <v>105226</v>
      </c>
      <c r="N495" s="737"/>
      <c r="O495" s="711">
        <f t="shared" ref="O495" si="23">N495+O494-M495</f>
        <v>2382498.91</v>
      </c>
    </row>
    <row r="496" spans="9:15" ht="24" x14ac:dyDescent="0.3">
      <c r="I496" s="707">
        <v>45561</v>
      </c>
      <c r="J496" s="739" t="s">
        <v>8005</v>
      </c>
      <c r="K496" s="739" t="s">
        <v>8239</v>
      </c>
      <c r="L496" s="719" t="s">
        <v>8240</v>
      </c>
      <c r="M496" s="709">
        <v>113850</v>
      </c>
      <c r="N496" s="737"/>
      <c r="O496" s="711">
        <f t="shared" ref="O496:O499" si="24">N496+O495-M496</f>
        <v>2268648.91</v>
      </c>
    </row>
    <row r="497" spans="9:15" x14ac:dyDescent="0.3">
      <c r="I497" s="707">
        <v>45561</v>
      </c>
      <c r="J497" s="739"/>
      <c r="K497" s="739"/>
      <c r="L497" s="719" t="s">
        <v>8250</v>
      </c>
      <c r="M497" s="709">
        <v>2000000</v>
      </c>
      <c r="N497" s="709"/>
      <c r="O497" s="711">
        <f t="shared" si="24"/>
        <v>268648.91000000015</v>
      </c>
    </row>
    <row r="498" spans="9:15" ht="24" x14ac:dyDescent="0.3">
      <c r="I498" s="707">
        <v>45565</v>
      </c>
      <c r="J498" s="739"/>
      <c r="K498" s="739"/>
      <c r="L498" s="719" t="s">
        <v>8248</v>
      </c>
      <c r="M498" s="709"/>
      <c r="N498" s="709">
        <v>850090</v>
      </c>
      <c r="O498" s="711">
        <f t="shared" si="24"/>
        <v>1118738.9100000001</v>
      </c>
    </row>
    <row r="499" spans="9:15" x14ac:dyDescent="0.3">
      <c r="I499" s="707">
        <v>45565</v>
      </c>
      <c r="J499" s="739"/>
      <c r="K499" s="739"/>
      <c r="L499" s="719" t="s">
        <v>8249</v>
      </c>
      <c r="M499" s="709"/>
      <c r="N499" s="709">
        <v>1407239</v>
      </c>
      <c r="O499" s="711">
        <f t="shared" si="24"/>
        <v>2525977.91</v>
      </c>
    </row>
    <row r="500" spans="9:15" x14ac:dyDescent="0.3">
      <c r="I500" s="737"/>
      <c r="J500" s="739"/>
      <c r="K500" s="739"/>
      <c r="L500" s="719"/>
      <c r="M500" s="709"/>
      <c r="N500" s="709"/>
      <c r="O500" s="737"/>
    </row>
    <row r="501" spans="9:15" x14ac:dyDescent="0.3">
      <c r="I501" s="737"/>
      <c r="J501" s="739"/>
      <c r="K501" s="739"/>
      <c r="L501" s="719"/>
      <c r="M501" s="709"/>
      <c r="N501" s="709"/>
      <c r="O501" s="737"/>
    </row>
    <row r="502" spans="9:15" x14ac:dyDescent="0.3">
      <c r="I502" s="737"/>
      <c r="J502" s="739"/>
      <c r="K502" s="739"/>
      <c r="L502" s="719"/>
      <c r="M502" s="709"/>
      <c r="N502" s="709"/>
      <c r="O502" s="737"/>
    </row>
    <row r="503" spans="9:15" x14ac:dyDescent="0.3">
      <c r="I503" s="737"/>
      <c r="J503" s="739"/>
      <c r="K503" s="739"/>
      <c r="L503" s="719"/>
      <c r="M503" s="709"/>
      <c r="N503" s="709"/>
      <c r="O503" s="737"/>
    </row>
    <row r="504" spans="9:15" x14ac:dyDescent="0.3">
      <c r="I504" s="737"/>
      <c r="J504" s="739"/>
      <c r="K504" s="739"/>
      <c r="L504" s="719"/>
      <c r="M504" s="709"/>
      <c r="N504" s="737"/>
      <c r="O504" s="737"/>
    </row>
    <row r="505" spans="9:15" x14ac:dyDescent="0.3">
      <c r="I505" s="737"/>
      <c r="J505" s="739"/>
      <c r="K505" s="739"/>
      <c r="L505" s="719"/>
      <c r="M505" s="709"/>
      <c r="N505" s="737"/>
      <c r="O505" s="737"/>
    </row>
    <row r="506" spans="9:15" x14ac:dyDescent="0.3">
      <c r="I506" s="737"/>
      <c r="J506" s="739"/>
      <c r="K506" s="739"/>
      <c r="L506" s="719"/>
      <c r="M506" s="709"/>
      <c r="N506" s="737"/>
      <c r="O506" s="737"/>
    </row>
  </sheetData>
  <autoFilter ref="A2:O426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4" t="s">
        <v>37</v>
      </c>
      <c r="B1" s="795"/>
      <c r="C1" s="795"/>
      <c r="D1" s="795"/>
      <c r="E1" s="795"/>
      <c r="F1" s="795"/>
      <c r="G1" s="795"/>
      <c r="H1" s="795"/>
      <c r="I1" s="795"/>
      <c r="J1" s="795"/>
      <c r="K1" s="795"/>
      <c r="L1" s="795"/>
      <c r="M1" s="20"/>
      <c r="N1" s="21"/>
    </row>
    <row r="2" spans="1:14" ht="30.75" customHeight="1" x14ac:dyDescent="0.25">
      <c r="A2" s="796" t="s">
        <v>38</v>
      </c>
      <c r="B2" s="797"/>
      <c r="C2" s="797"/>
      <c r="D2" s="797"/>
      <c r="E2" s="797"/>
      <c r="F2" s="797"/>
      <c r="G2" s="797"/>
      <c r="H2" s="797"/>
      <c r="I2" s="797"/>
      <c r="J2" s="797"/>
      <c r="K2" s="797"/>
      <c r="L2" s="797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92" t="s">
        <v>7051</v>
      </c>
      <c r="B62" s="793"/>
      <c r="C62" s="793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04"/>
  <sheetViews>
    <sheetView zoomScaleNormal="100" zoomScaleSheetLayoutView="110" workbookViewId="0">
      <pane ySplit="1" topLeftCell="A469" activePane="bottomLeft" state="frozen"/>
      <selection pane="bottomLeft" activeCell="E497" sqref="E497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09" t="s">
        <v>65</v>
      </c>
      <c r="C4" s="810"/>
      <c r="D4" s="810"/>
      <c r="E4" s="810"/>
      <c r="F4" s="811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09" t="s">
        <v>65</v>
      </c>
      <c r="C7" s="810"/>
      <c r="D7" s="810"/>
      <c r="E7" s="810"/>
      <c r="F7" s="811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09" t="s">
        <v>65</v>
      </c>
      <c r="C9" s="810"/>
      <c r="D9" s="810"/>
      <c r="E9" s="810"/>
      <c r="F9" s="811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09" t="s">
        <v>65</v>
      </c>
      <c r="C10" s="810"/>
      <c r="D10" s="810"/>
      <c r="E10" s="810"/>
      <c r="F10" s="811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09" t="s">
        <v>65</v>
      </c>
      <c r="C11" s="810"/>
      <c r="D11" s="810"/>
      <c r="E11" s="810"/>
      <c r="F11" s="811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09" t="s">
        <v>65</v>
      </c>
      <c r="C18" s="810"/>
      <c r="D18" s="810"/>
      <c r="E18" s="810"/>
      <c r="F18" s="811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09" t="s">
        <v>65</v>
      </c>
      <c r="C19" s="810"/>
      <c r="D19" s="810"/>
      <c r="E19" s="810"/>
      <c r="F19" s="811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09" t="s">
        <v>65</v>
      </c>
      <c r="C20" s="810"/>
      <c r="D20" s="810"/>
      <c r="E20" s="810"/>
      <c r="F20" s="811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09" t="s">
        <v>65</v>
      </c>
      <c r="C26" s="810"/>
      <c r="D26" s="810"/>
      <c r="E26" s="810"/>
      <c r="F26" s="811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09" t="s">
        <v>65</v>
      </c>
      <c r="C31" s="810"/>
      <c r="D31" s="810"/>
      <c r="E31" s="810"/>
      <c r="F31" s="811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09" t="s">
        <v>65</v>
      </c>
      <c r="C36" s="810"/>
      <c r="D36" s="810"/>
      <c r="E36" s="810"/>
      <c r="F36" s="811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09" t="s">
        <v>65</v>
      </c>
      <c r="C37" s="810"/>
      <c r="D37" s="810"/>
      <c r="E37" s="810"/>
      <c r="F37" s="811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09" t="s">
        <v>65</v>
      </c>
      <c r="C43" s="810"/>
      <c r="D43" s="810"/>
      <c r="E43" s="810"/>
      <c r="F43" s="811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09" t="s">
        <v>65</v>
      </c>
      <c r="C44" s="810"/>
      <c r="D44" s="810"/>
      <c r="E44" s="810"/>
      <c r="F44" s="811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09" t="s">
        <v>65</v>
      </c>
      <c r="C46" s="810"/>
      <c r="D46" s="810"/>
      <c r="E46" s="810"/>
      <c r="F46" s="811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09" t="s">
        <v>65</v>
      </c>
      <c r="C49" s="810"/>
      <c r="D49" s="810"/>
      <c r="E49" s="810"/>
      <c r="F49" s="811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09" t="s">
        <v>65</v>
      </c>
      <c r="C50" s="810"/>
      <c r="D50" s="810"/>
      <c r="E50" s="810"/>
      <c r="F50" s="811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09" t="s">
        <v>65</v>
      </c>
      <c r="C69" s="810"/>
      <c r="D69" s="810"/>
      <c r="E69" s="810"/>
      <c r="F69" s="811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09" t="s">
        <v>65</v>
      </c>
      <c r="C82" s="810"/>
      <c r="D82" s="810"/>
      <c r="E82" s="810"/>
      <c r="F82" s="811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06" t="s">
        <v>7706</v>
      </c>
      <c r="B327" s="807"/>
      <c r="C327" s="807"/>
      <c r="D327" s="807"/>
      <c r="E327" s="807"/>
      <c r="F327" s="807"/>
      <c r="G327" s="807"/>
      <c r="H327" s="808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06" t="s">
        <v>7705</v>
      </c>
      <c r="B353" s="807"/>
      <c r="C353" s="807"/>
      <c r="D353" s="807"/>
      <c r="E353" s="807"/>
      <c r="F353" s="807"/>
      <c r="G353" s="807"/>
      <c r="H353" s="808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06" t="s">
        <v>7745</v>
      </c>
      <c r="B371" s="807"/>
      <c r="C371" s="807"/>
      <c r="D371" s="807"/>
      <c r="E371" s="807"/>
      <c r="F371" s="807"/>
      <c r="G371" s="807"/>
      <c r="H371" s="808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04" t="s">
        <v>7907</v>
      </c>
      <c r="B384" s="805"/>
      <c r="C384" s="805"/>
      <c r="D384" s="805"/>
      <c r="E384" s="805"/>
      <c r="F384" s="805"/>
      <c r="G384" s="805"/>
      <c r="H384" s="651"/>
    </row>
    <row r="385" spans="1:9" s="7" customFormat="1" ht="28.5" x14ac:dyDescent="0.25">
      <c r="A385" s="804"/>
      <c r="B385" s="805"/>
      <c r="C385" s="805"/>
      <c r="D385" s="805"/>
      <c r="E385" s="805"/>
      <c r="F385" s="805"/>
      <c r="G385" s="805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798" t="s">
        <v>7907</v>
      </c>
      <c r="B391" s="799"/>
      <c r="C391" s="799"/>
      <c r="D391" s="799"/>
      <c r="E391" s="799"/>
      <c r="F391" s="799"/>
      <c r="G391" s="799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01" t="s">
        <v>7792</v>
      </c>
      <c r="B399" s="802"/>
      <c r="C399" s="802"/>
      <c r="D399" s="802"/>
      <c r="E399" s="802"/>
      <c r="F399" s="802"/>
      <c r="G399" s="802"/>
      <c r="H399" s="803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04" t="s">
        <v>7849</v>
      </c>
      <c r="B410" s="805"/>
      <c r="C410" s="805"/>
      <c r="D410" s="805"/>
      <c r="E410" s="805"/>
      <c r="F410" s="805"/>
      <c r="G410" s="805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7942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7943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7944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01" t="s">
        <v>7870</v>
      </c>
      <c r="B424" s="802"/>
      <c r="C424" s="802"/>
      <c r="D424" s="802"/>
      <c r="E424" s="802"/>
      <c r="F424" s="802"/>
      <c r="G424" s="802"/>
      <c r="H424" s="803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00" t="s">
        <v>7920</v>
      </c>
      <c r="K425" s="800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798" t="s">
        <v>7908</v>
      </c>
      <c r="B440" s="799"/>
      <c r="C440" s="799"/>
      <c r="D440" s="799"/>
      <c r="E440" s="799"/>
      <c r="F440" s="799"/>
      <c r="G440" s="799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00" t="s">
        <v>7920</v>
      </c>
      <c r="K442" s="800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8074</v>
      </c>
      <c r="K447" s="590"/>
    </row>
    <row r="448" spans="1:11" s="7" customFormat="1" ht="15.75" x14ac:dyDescent="0.25">
      <c r="A448" s="489">
        <v>1044</v>
      </c>
      <c r="B448" s="5" t="s">
        <v>8013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7945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01" t="s">
        <v>7946</v>
      </c>
      <c r="B451" s="802"/>
      <c r="C451" s="802"/>
      <c r="D451" s="802"/>
      <c r="E451" s="802"/>
      <c r="F451" s="802"/>
      <c r="G451" s="802"/>
      <c r="H451" s="803"/>
      <c r="J451" s="800" t="s">
        <v>7920</v>
      </c>
      <c r="K451" s="800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8014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798" t="s">
        <v>7953</v>
      </c>
      <c r="B462" s="799"/>
      <c r="C462" s="799"/>
      <c r="D462" s="799"/>
      <c r="E462" s="799"/>
      <c r="F462" s="799"/>
      <c r="G462" s="799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00"/>
      <c r="K464" s="800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8096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8165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7954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01" t="s">
        <v>7955</v>
      </c>
      <c r="B472" s="802"/>
      <c r="C472" s="802"/>
      <c r="D472" s="802"/>
      <c r="E472" s="802"/>
      <c r="F472" s="802"/>
      <c r="G472" s="802"/>
      <c r="H472" s="803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8166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00"/>
      <c r="K477" s="800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798" t="s">
        <v>8170</v>
      </c>
      <c r="B482" s="799"/>
      <c r="C482" s="799"/>
      <c r="D482" s="799"/>
      <c r="E482" s="799"/>
      <c r="F482" s="799"/>
      <c r="G482" s="799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" customHeight="1" x14ac:dyDescent="0.25">
      <c r="A484" s="489">
        <v>1048</v>
      </c>
      <c r="B484" s="751" t="s">
        <v>8094</v>
      </c>
      <c r="C484" s="410"/>
      <c r="D484" s="25">
        <v>0.15</v>
      </c>
      <c r="E484" s="10">
        <f>D484*C484</f>
        <v>0</v>
      </c>
      <c r="F484" s="10">
        <f>E484+C484</f>
        <v>0</v>
      </c>
      <c r="G484" s="450" t="s">
        <v>7168</v>
      </c>
      <c r="H484" s="627">
        <v>45505</v>
      </c>
      <c r="I484" s="7" t="s">
        <v>8095</v>
      </c>
      <c r="K484" s="9"/>
    </row>
    <row r="485" spans="1:11" s="7" customFormat="1" ht="15" customHeight="1" x14ac:dyDescent="0.25">
      <c r="A485" s="489">
        <v>1052</v>
      </c>
      <c r="B485" s="751" t="s">
        <v>64</v>
      </c>
      <c r="C485" s="410">
        <v>587810</v>
      </c>
      <c r="D485" s="25">
        <v>0.15</v>
      </c>
      <c r="E485" s="10">
        <f t="shared" ref="E485:E486" si="72">D485*C485</f>
        <v>88171.5</v>
      </c>
      <c r="F485" s="10">
        <f t="shared" ref="F485:F486" si="73">E485+C485</f>
        <v>675981.5</v>
      </c>
      <c r="G485" s="450" t="s">
        <v>7168</v>
      </c>
      <c r="H485" s="627">
        <v>45505</v>
      </c>
      <c r="I485" s="7" t="s">
        <v>8126</v>
      </c>
      <c r="K485" s="9"/>
    </row>
    <row r="486" spans="1:11" s="7" customFormat="1" ht="15" customHeight="1" x14ac:dyDescent="0.25">
      <c r="A486" s="489">
        <v>1053</v>
      </c>
      <c r="B486" s="751" t="s">
        <v>64</v>
      </c>
      <c r="C486" s="410">
        <v>122500</v>
      </c>
      <c r="D486" s="25">
        <v>0.15</v>
      </c>
      <c r="E486" s="10">
        <f t="shared" si="72"/>
        <v>18375</v>
      </c>
      <c r="F486" s="10">
        <f t="shared" si="73"/>
        <v>140875</v>
      </c>
      <c r="G486" s="450" t="s">
        <v>7168</v>
      </c>
      <c r="H486" s="627">
        <v>45505</v>
      </c>
      <c r="I486" s="7" t="s">
        <v>8127</v>
      </c>
      <c r="K486" s="632"/>
    </row>
    <row r="487" spans="1:11" s="7" customFormat="1" ht="15" customHeight="1" x14ac:dyDescent="0.25">
      <c r="A487" s="489">
        <v>1054</v>
      </c>
      <c r="B487" s="751" t="s">
        <v>7438</v>
      </c>
      <c r="C487" s="10">
        <v>2340420</v>
      </c>
      <c r="D487" s="25">
        <v>0.15</v>
      </c>
      <c r="E487" s="10">
        <f>D487*C487</f>
        <v>351063</v>
      </c>
      <c r="F487" s="10">
        <f>E487+C487</f>
        <v>2691483</v>
      </c>
      <c r="G487" s="450" t="s">
        <v>7168</v>
      </c>
      <c r="H487" s="627">
        <v>45505</v>
      </c>
      <c r="I487" s="7" t="s">
        <v>7939</v>
      </c>
      <c r="K487" s="632"/>
    </row>
    <row r="488" spans="1:11" s="7" customFormat="1" ht="15" customHeight="1" x14ac:dyDescent="0.25">
      <c r="A488" s="489">
        <v>1055</v>
      </c>
      <c r="B488" s="751" t="s">
        <v>7438</v>
      </c>
      <c r="C488" s="10">
        <v>18000</v>
      </c>
      <c r="D488" s="25">
        <v>0.15</v>
      </c>
      <c r="E488" s="10">
        <f>D488*C488</f>
        <v>2700</v>
      </c>
      <c r="F488" s="10">
        <f>E488+C488</f>
        <v>20700</v>
      </c>
      <c r="G488" s="450" t="s">
        <v>7168</v>
      </c>
      <c r="H488" s="627">
        <v>45505</v>
      </c>
      <c r="I488" s="7" t="s">
        <v>7940</v>
      </c>
      <c r="K488" s="590"/>
    </row>
    <row r="489" spans="1:11" s="7" customFormat="1" ht="15" customHeight="1" x14ac:dyDescent="0.25">
      <c r="A489" s="489">
        <v>1056</v>
      </c>
      <c r="B489" s="751" t="s">
        <v>64</v>
      </c>
      <c r="C489" s="410">
        <v>209750</v>
      </c>
      <c r="D489" s="25">
        <v>0.15</v>
      </c>
      <c r="E489" s="10">
        <f>D489*C489</f>
        <v>31462.5</v>
      </c>
      <c r="F489" s="10">
        <f>E489+C489</f>
        <v>241212.5</v>
      </c>
      <c r="G489" s="450" t="s">
        <v>7168</v>
      </c>
      <c r="H489" s="627">
        <v>45505</v>
      </c>
      <c r="I489" s="7" t="s">
        <v>8128</v>
      </c>
      <c r="K489" s="632"/>
    </row>
    <row r="490" spans="1:11" s="7" customFormat="1" ht="15.75" x14ac:dyDescent="0.25">
      <c r="A490" s="489">
        <v>1062</v>
      </c>
      <c r="B490" s="673" t="s">
        <v>99</v>
      </c>
      <c r="D490" s="25">
        <v>0.15</v>
      </c>
      <c r="E490" s="10">
        <f t="shared" ref="E490:E493" si="74">D490*C490</f>
        <v>0</v>
      </c>
      <c r="F490" s="10">
        <f t="shared" ref="F490:F493" si="75">E490+C490</f>
        <v>0</v>
      </c>
      <c r="G490" s="31"/>
      <c r="H490" s="31"/>
    </row>
    <row r="491" spans="1:11" s="7" customFormat="1" ht="15.75" x14ac:dyDescent="0.25">
      <c r="A491" s="489">
        <v>1063</v>
      </c>
      <c r="B491" s="673" t="s">
        <v>99</v>
      </c>
      <c r="D491" s="25">
        <v>0.15</v>
      </c>
      <c r="E491" s="10">
        <f t="shared" si="74"/>
        <v>0</v>
      </c>
      <c r="F491" s="10">
        <f t="shared" si="75"/>
        <v>0</v>
      </c>
      <c r="G491" s="31"/>
      <c r="H491" s="31"/>
    </row>
    <row r="492" spans="1:11" s="7" customFormat="1" ht="15.75" x14ac:dyDescent="0.25">
      <c r="A492" s="489">
        <v>1064</v>
      </c>
      <c r="B492" s="5" t="s">
        <v>119</v>
      </c>
      <c r="D492" s="25">
        <v>0.15</v>
      </c>
      <c r="E492" s="10">
        <f t="shared" si="74"/>
        <v>0</v>
      </c>
      <c r="F492" s="10">
        <f t="shared" si="75"/>
        <v>0</v>
      </c>
      <c r="G492" s="31"/>
      <c r="H492" s="31"/>
    </row>
    <row r="493" spans="1:11" s="7" customFormat="1" ht="15.75" x14ac:dyDescent="0.25">
      <c r="A493" s="489">
        <v>1065</v>
      </c>
      <c r="B493" s="5" t="s">
        <v>114</v>
      </c>
      <c r="D493" s="25">
        <v>0.15</v>
      </c>
      <c r="E493" s="10">
        <f t="shared" si="74"/>
        <v>0</v>
      </c>
      <c r="F493" s="10">
        <f t="shared" si="75"/>
        <v>0</v>
      </c>
      <c r="G493" s="31"/>
      <c r="H493" s="31"/>
    </row>
    <row r="494" spans="1:11" s="7" customFormat="1" ht="15.75" x14ac:dyDescent="0.25">
      <c r="A494" s="489">
        <v>1066</v>
      </c>
      <c r="B494" s="751" t="s">
        <v>8094</v>
      </c>
      <c r="C494" s="410"/>
      <c r="D494" s="25">
        <v>0.15</v>
      </c>
      <c r="E494" s="10">
        <f>D494*C494</f>
        <v>0</v>
      </c>
      <c r="F494" s="10">
        <f>E494+C494</f>
        <v>0</v>
      </c>
      <c r="G494" s="31"/>
      <c r="H494" s="31"/>
    </row>
    <row r="495" spans="1:11" s="7" customFormat="1" ht="15.75" x14ac:dyDescent="0.25">
      <c r="A495" s="31"/>
      <c r="G495" s="31"/>
      <c r="H495" s="31"/>
    </row>
    <row r="496" spans="1:11" s="7" customFormat="1" ht="15.75" x14ac:dyDescent="0.25">
      <c r="A496" s="31"/>
      <c r="G496" s="31"/>
      <c r="H496" s="31"/>
    </row>
    <row r="497" spans="1:8" s="7" customFormat="1" ht="15.75" x14ac:dyDescent="0.25">
      <c r="A497" s="31"/>
      <c r="G497" s="31"/>
      <c r="H497" s="31"/>
    </row>
    <row r="498" spans="1:8" s="7" customFormat="1" ht="15.75" x14ac:dyDescent="0.25">
      <c r="A498" s="31"/>
      <c r="G498" s="31"/>
      <c r="H498" s="31"/>
    </row>
    <row r="499" spans="1:8" s="7" customFormat="1" ht="15.75" x14ac:dyDescent="0.25">
      <c r="A499" s="31"/>
      <c r="G499" s="31"/>
      <c r="H499" s="31"/>
    </row>
    <row r="500" spans="1:8" s="7" customFormat="1" ht="15.75" x14ac:dyDescent="0.25">
      <c r="A500" s="31"/>
      <c r="G500" s="31"/>
      <c r="H500" s="31"/>
    </row>
    <row r="501" spans="1:8" s="7" customFormat="1" ht="15.75" x14ac:dyDescent="0.25">
      <c r="A501" s="31"/>
      <c r="G501" s="31"/>
      <c r="H501" s="31"/>
    </row>
    <row r="502" spans="1:8" s="7" customFormat="1" ht="15.75" x14ac:dyDescent="0.25">
      <c r="A502" s="31"/>
      <c r="G502" s="31"/>
      <c r="H502" s="31"/>
    </row>
    <row r="503" spans="1:8" s="7" customFormat="1" ht="15.75" x14ac:dyDescent="0.25">
      <c r="A503" s="31"/>
      <c r="G503" s="31"/>
      <c r="H503" s="31"/>
    </row>
    <row r="504" spans="1:8" s="7" customFormat="1" ht="15.75" x14ac:dyDescent="0.25">
      <c r="A504" s="31"/>
      <c r="G504" s="31"/>
      <c r="H504" s="31"/>
    </row>
    <row r="505" spans="1:8" s="7" customFormat="1" ht="15.75" x14ac:dyDescent="0.25">
      <c r="A505" s="31"/>
      <c r="G505" s="31"/>
      <c r="H505" s="31"/>
    </row>
    <row r="506" spans="1:8" s="7" customFormat="1" ht="15.75" x14ac:dyDescent="0.25">
      <c r="A506" s="31"/>
      <c r="G506" s="31"/>
      <c r="H506" s="31"/>
    </row>
    <row r="507" spans="1:8" s="7" customFormat="1" ht="15.75" x14ac:dyDescent="0.25">
      <c r="A507" s="31"/>
      <c r="G507" s="31"/>
      <c r="H507" s="31"/>
    </row>
    <row r="508" spans="1:8" s="7" customFormat="1" ht="15.75" x14ac:dyDescent="0.25">
      <c r="A508" s="31"/>
      <c r="G508" s="31"/>
      <c r="H508" s="31"/>
    </row>
    <row r="509" spans="1:8" s="7" customFormat="1" ht="15.75" x14ac:dyDescent="0.25">
      <c r="A509" s="31"/>
      <c r="G509" s="31"/>
      <c r="H509" s="31"/>
    </row>
    <row r="510" spans="1:8" s="7" customFormat="1" ht="15.75" x14ac:dyDescent="0.25">
      <c r="A510" s="31"/>
      <c r="G510" s="31"/>
      <c r="H510" s="31"/>
    </row>
    <row r="511" spans="1:8" s="7" customFormat="1" ht="15.75" x14ac:dyDescent="0.25">
      <c r="A511" s="31"/>
      <c r="G511" s="31"/>
      <c r="H511" s="31"/>
    </row>
    <row r="512" spans="1:8" s="7" customFormat="1" ht="15.75" x14ac:dyDescent="0.25">
      <c r="A512" s="31"/>
      <c r="G512" s="31"/>
      <c r="H512" s="31"/>
    </row>
    <row r="513" spans="1:8" s="7" customFormat="1" ht="15.75" x14ac:dyDescent="0.25">
      <c r="A513" s="31"/>
      <c r="G513" s="31"/>
      <c r="H513" s="31"/>
    </row>
    <row r="514" spans="1:8" s="7" customFormat="1" ht="15.75" x14ac:dyDescent="0.25">
      <c r="A514" s="31"/>
      <c r="G514" s="31"/>
      <c r="H514" s="31"/>
    </row>
    <row r="515" spans="1:8" s="7" customFormat="1" ht="15.75" x14ac:dyDescent="0.25">
      <c r="A515" s="31"/>
      <c r="G515" s="31"/>
      <c r="H515" s="31"/>
    </row>
    <row r="516" spans="1:8" s="7" customFormat="1" ht="15.75" x14ac:dyDescent="0.25">
      <c r="A516" s="31"/>
      <c r="G516" s="31"/>
      <c r="H516" s="31"/>
    </row>
    <row r="517" spans="1:8" s="7" customFormat="1" ht="15.75" x14ac:dyDescent="0.25">
      <c r="A517" s="31"/>
      <c r="G517" s="31"/>
      <c r="H517" s="31"/>
    </row>
    <row r="518" spans="1:8" s="7" customFormat="1" ht="15.75" x14ac:dyDescent="0.25">
      <c r="A518" s="31"/>
      <c r="G518" s="31"/>
      <c r="H518" s="31"/>
    </row>
    <row r="519" spans="1:8" s="7" customFormat="1" ht="15.75" x14ac:dyDescent="0.25">
      <c r="A519" s="31"/>
      <c r="G519" s="31"/>
      <c r="H519" s="31"/>
    </row>
    <row r="520" spans="1:8" s="7" customFormat="1" ht="15.75" x14ac:dyDescent="0.25">
      <c r="A520" s="31"/>
      <c r="G520" s="31"/>
      <c r="H520" s="31"/>
    </row>
    <row r="521" spans="1:8" s="7" customFormat="1" ht="15.75" x14ac:dyDescent="0.25">
      <c r="A521" s="31"/>
      <c r="G521" s="31"/>
      <c r="H521" s="31"/>
    </row>
    <row r="522" spans="1:8" s="7" customFormat="1" ht="15.75" x14ac:dyDescent="0.25">
      <c r="A522" s="31"/>
      <c r="G522" s="31"/>
      <c r="H522" s="31"/>
    </row>
    <row r="523" spans="1:8" s="7" customFormat="1" ht="15.75" x14ac:dyDescent="0.25">
      <c r="A523" s="31"/>
      <c r="G523" s="31"/>
      <c r="H523" s="31"/>
    </row>
    <row r="524" spans="1:8" s="7" customFormat="1" ht="15.75" x14ac:dyDescent="0.25">
      <c r="A524" s="31"/>
      <c r="G524" s="31"/>
      <c r="H524" s="31"/>
    </row>
    <row r="525" spans="1:8" s="7" customFormat="1" ht="15.75" x14ac:dyDescent="0.25">
      <c r="A525" s="31"/>
      <c r="G525" s="31"/>
      <c r="H525" s="31"/>
    </row>
    <row r="526" spans="1:8" s="7" customFormat="1" ht="15.75" x14ac:dyDescent="0.25">
      <c r="A526" s="31"/>
      <c r="G526" s="31"/>
      <c r="H526" s="31"/>
    </row>
    <row r="527" spans="1:8" s="7" customFormat="1" ht="15.75" x14ac:dyDescent="0.25">
      <c r="A527" s="31"/>
      <c r="G527" s="31"/>
      <c r="H527" s="31"/>
    </row>
    <row r="528" spans="1:8" s="7" customFormat="1" ht="15.75" x14ac:dyDescent="0.25">
      <c r="A528" s="31"/>
      <c r="G528" s="31"/>
      <c r="H528" s="31"/>
    </row>
    <row r="529" spans="1:8" s="7" customFormat="1" ht="15.75" x14ac:dyDescent="0.25">
      <c r="A529" s="31"/>
      <c r="G529" s="31"/>
      <c r="H529" s="31"/>
    </row>
    <row r="530" spans="1:8" s="7" customFormat="1" ht="15.75" x14ac:dyDescent="0.25">
      <c r="A530" s="31"/>
      <c r="G530" s="31"/>
      <c r="H530" s="31"/>
    </row>
    <row r="531" spans="1:8" s="7" customFormat="1" ht="15.75" x14ac:dyDescent="0.25">
      <c r="A531" s="31"/>
      <c r="G531" s="31"/>
      <c r="H531" s="31"/>
    </row>
    <row r="532" spans="1:8" s="7" customFormat="1" ht="15.75" x14ac:dyDescent="0.25">
      <c r="A532" s="31"/>
      <c r="G532" s="31"/>
      <c r="H532" s="31"/>
    </row>
    <row r="533" spans="1:8" s="7" customFormat="1" ht="15.75" x14ac:dyDescent="0.25">
      <c r="A533" s="31"/>
      <c r="G533" s="31"/>
      <c r="H533" s="31"/>
    </row>
    <row r="534" spans="1:8" s="7" customFormat="1" ht="15.75" x14ac:dyDescent="0.25">
      <c r="A534" s="31"/>
      <c r="G534" s="31"/>
      <c r="H534" s="31"/>
    </row>
    <row r="535" spans="1:8" s="7" customFormat="1" ht="15.75" x14ac:dyDescent="0.25">
      <c r="A535" s="31"/>
      <c r="G535" s="31"/>
      <c r="H535" s="31"/>
    </row>
    <row r="536" spans="1:8" s="7" customFormat="1" ht="15.75" x14ac:dyDescent="0.25">
      <c r="A536" s="31"/>
      <c r="G536" s="31"/>
      <c r="H536" s="31"/>
    </row>
    <row r="537" spans="1:8" s="7" customFormat="1" ht="15.75" x14ac:dyDescent="0.25">
      <c r="A537" s="31"/>
      <c r="G537" s="31"/>
      <c r="H537" s="31"/>
    </row>
    <row r="538" spans="1:8" s="7" customFormat="1" ht="15.75" x14ac:dyDescent="0.25">
      <c r="A538" s="31"/>
      <c r="G538" s="31"/>
      <c r="H538" s="31"/>
    </row>
    <row r="539" spans="1:8" s="7" customFormat="1" ht="15.75" x14ac:dyDescent="0.25">
      <c r="A539" s="31"/>
      <c r="G539" s="31"/>
      <c r="H539" s="31"/>
    </row>
    <row r="540" spans="1:8" s="7" customFormat="1" ht="15.75" x14ac:dyDescent="0.25">
      <c r="A540" s="31"/>
      <c r="G540" s="31"/>
      <c r="H540" s="31"/>
    </row>
    <row r="541" spans="1:8" s="7" customFormat="1" ht="15.75" x14ac:dyDescent="0.25">
      <c r="A541" s="31"/>
      <c r="G541" s="31"/>
      <c r="H541" s="31"/>
    </row>
    <row r="542" spans="1:8" s="7" customFormat="1" ht="15.75" x14ac:dyDescent="0.25">
      <c r="A542" s="31"/>
      <c r="G542" s="31"/>
      <c r="H542" s="31"/>
    </row>
    <row r="543" spans="1:8" s="7" customFormat="1" ht="15.75" x14ac:dyDescent="0.25">
      <c r="A543" s="31"/>
      <c r="G543" s="31"/>
      <c r="H543" s="31"/>
    </row>
    <row r="544" spans="1:8" s="7" customFormat="1" ht="15.75" x14ac:dyDescent="0.25">
      <c r="A544" s="31"/>
      <c r="G544" s="31"/>
      <c r="H544" s="31"/>
    </row>
    <row r="545" spans="1:8" s="7" customFormat="1" ht="15.75" x14ac:dyDescent="0.25">
      <c r="A545" s="31"/>
      <c r="G545" s="31"/>
      <c r="H545" s="31"/>
    </row>
    <row r="546" spans="1:8" s="7" customFormat="1" ht="15.75" x14ac:dyDescent="0.25">
      <c r="A546" s="31"/>
      <c r="G546" s="31"/>
      <c r="H546" s="31"/>
    </row>
    <row r="547" spans="1:8" s="7" customFormat="1" ht="15.75" x14ac:dyDescent="0.25">
      <c r="A547" s="31"/>
      <c r="G547" s="31"/>
      <c r="H547" s="31"/>
    </row>
    <row r="548" spans="1:8" s="7" customFormat="1" ht="15.75" x14ac:dyDescent="0.25">
      <c r="A548" s="31"/>
      <c r="G548" s="31"/>
      <c r="H548" s="31"/>
    </row>
    <row r="549" spans="1:8" s="7" customFormat="1" ht="15.75" x14ac:dyDescent="0.25">
      <c r="A549" s="31"/>
      <c r="G549" s="31"/>
      <c r="H549" s="31"/>
    </row>
    <row r="550" spans="1:8" s="7" customFormat="1" ht="15.75" x14ac:dyDescent="0.25">
      <c r="A550" s="31"/>
      <c r="G550" s="31"/>
      <c r="H550" s="31"/>
    </row>
    <row r="551" spans="1:8" s="7" customFormat="1" ht="15.75" x14ac:dyDescent="0.25">
      <c r="A551" s="31"/>
      <c r="G551" s="31"/>
      <c r="H551" s="31"/>
    </row>
    <row r="552" spans="1:8" s="7" customFormat="1" ht="15.75" x14ac:dyDescent="0.25">
      <c r="A552" s="31"/>
      <c r="G552" s="31"/>
      <c r="H552" s="31"/>
    </row>
    <row r="553" spans="1:8" s="7" customFormat="1" ht="15.75" x14ac:dyDescent="0.25">
      <c r="A553" s="31"/>
      <c r="G553" s="31"/>
      <c r="H553" s="31"/>
    </row>
    <row r="554" spans="1:8" s="7" customFormat="1" ht="15.75" x14ac:dyDescent="0.25">
      <c r="A554" s="31"/>
      <c r="G554" s="31"/>
      <c r="H554" s="31"/>
    </row>
    <row r="555" spans="1:8" s="7" customFormat="1" ht="15.75" x14ac:dyDescent="0.25">
      <c r="A555" s="31"/>
      <c r="G555" s="31"/>
      <c r="H555" s="31"/>
    </row>
    <row r="556" spans="1:8" s="7" customFormat="1" ht="15.75" x14ac:dyDescent="0.25">
      <c r="A556" s="31"/>
      <c r="G556" s="31"/>
      <c r="H556" s="31"/>
    </row>
    <row r="557" spans="1:8" s="7" customFormat="1" ht="15.75" x14ac:dyDescent="0.25">
      <c r="A557" s="31"/>
      <c r="G557" s="31"/>
      <c r="H557" s="31"/>
    </row>
    <row r="558" spans="1:8" s="7" customFormat="1" ht="15.75" x14ac:dyDescent="0.25">
      <c r="A558" s="31"/>
      <c r="G558" s="31"/>
      <c r="H558" s="31"/>
    </row>
    <row r="559" spans="1:8" s="7" customFormat="1" ht="15.75" x14ac:dyDescent="0.25">
      <c r="A559" s="31"/>
      <c r="G559" s="31"/>
      <c r="H559" s="31"/>
    </row>
    <row r="560" spans="1:8" s="7" customFormat="1" ht="15.75" x14ac:dyDescent="0.25">
      <c r="A560" s="31"/>
      <c r="G560" s="31"/>
      <c r="H560" s="31"/>
    </row>
    <row r="561" spans="1:8" s="7" customFormat="1" ht="15.75" x14ac:dyDescent="0.25">
      <c r="A561" s="31"/>
      <c r="G561" s="31"/>
      <c r="H561" s="31"/>
    </row>
    <row r="562" spans="1:8" s="7" customFormat="1" ht="15.75" x14ac:dyDescent="0.25">
      <c r="A562" s="31"/>
      <c r="G562" s="31"/>
      <c r="H562" s="31"/>
    </row>
    <row r="563" spans="1:8" s="7" customFormat="1" ht="15.75" x14ac:dyDescent="0.25">
      <c r="A563" s="31"/>
      <c r="G563" s="31"/>
      <c r="H563" s="31"/>
    </row>
    <row r="564" spans="1:8" s="7" customFormat="1" ht="15.75" x14ac:dyDescent="0.25">
      <c r="A564" s="31"/>
      <c r="G564" s="31"/>
      <c r="H564" s="31"/>
    </row>
    <row r="565" spans="1:8" s="7" customFormat="1" ht="15.75" x14ac:dyDescent="0.25">
      <c r="A565" s="31"/>
      <c r="G565" s="31"/>
      <c r="H565" s="31"/>
    </row>
    <row r="566" spans="1:8" s="7" customFormat="1" ht="15.75" x14ac:dyDescent="0.25">
      <c r="A566" s="31"/>
      <c r="G566" s="31"/>
      <c r="H566" s="31"/>
    </row>
    <row r="567" spans="1:8" s="7" customFormat="1" ht="15.75" x14ac:dyDescent="0.25">
      <c r="A567" s="31"/>
      <c r="G567" s="31"/>
      <c r="H567" s="31"/>
    </row>
    <row r="568" spans="1:8" s="7" customFormat="1" ht="15.75" x14ac:dyDescent="0.25">
      <c r="A568" s="31"/>
      <c r="G568" s="31"/>
      <c r="H568" s="31"/>
    </row>
    <row r="569" spans="1:8" s="7" customFormat="1" ht="15.75" x14ac:dyDescent="0.25">
      <c r="A569" s="31"/>
      <c r="G569" s="31"/>
      <c r="H569" s="31"/>
    </row>
    <row r="570" spans="1:8" s="7" customFormat="1" ht="15.75" x14ac:dyDescent="0.25">
      <c r="A570" s="31"/>
      <c r="G570" s="31"/>
      <c r="H570" s="31"/>
    </row>
    <row r="571" spans="1:8" s="7" customFormat="1" ht="15.75" x14ac:dyDescent="0.25">
      <c r="A571" s="31"/>
      <c r="G571" s="31"/>
      <c r="H571" s="31"/>
    </row>
    <row r="572" spans="1:8" s="7" customFormat="1" ht="15.75" x14ac:dyDescent="0.25">
      <c r="A572" s="31"/>
      <c r="G572" s="31"/>
      <c r="H572" s="31"/>
    </row>
    <row r="573" spans="1:8" s="7" customFormat="1" ht="15.75" x14ac:dyDescent="0.25">
      <c r="A573" s="31"/>
      <c r="G573" s="31"/>
      <c r="H573" s="31"/>
    </row>
    <row r="574" spans="1:8" s="7" customFormat="1" ht="15.75" x14ac:dyDescent="0.25">
      <c r="A574" s="31"/>
      <c r="G574" s="31"/>
      <c r="H574" s="31"/>
    </row>
    <row r="575" spans="1:8" s="7" customFormat="1" ht="15.75" x14ac:dyDescent="0.25">
      <c r="A575" s="31"/>
      <c r="G575" s="31"/>
      <c r="H575" s="31"/>
    </row>
    <row r="576" spans="1:8" s="7" customFormat="1" ht="15.75" x14ac:dyDescent="0.25">
      <c r="A576" s="31"/>
      <c r="G576" s="31"/>
      <c r="H576" s="31"/>
    </row>
    <row r="577" spans="1:8" s="7" customFormat="1" ht="15.75" x14ac:dyDescent="0.25">
      <c r="A577" s="31"/>
      <c r="G577" s="31"/>
      <c r="H577" s="31"/>
    </row>
    <row r="578" spans="1:8" s="7" customFormat="1" ht="15.75" x14ac:dyDescent="0.25">
      <c r="A578" s="31"/>
      <c r="G578" s="31"/>
      <c r="H578" s="31"/>
    </row>
    <row r="579" spans="1:8" s="7" customFormat="1" ht="15.75" x14ac:dyDescent="0.25">
      <c r="A579" s="31"/>
      <c r="G579" s="31"/>
      <c r="H579" s="31"/>
    </row>
    <row r="580" spans="1:8" s="7" customFormat="1" ht="15.75" x14ac:dyDescent="0.25">
      <c r="A580" s="31"/>
      <c r="G580" s="31"/>
      <c r="H580" s="31"/>
    </row>
    <row r="581" spans="1:8" s="7" customFormat="1" ht="15.75" x14ac:dyDescent="0.25">
      <c r="A581" s="31"/>
      <c r="G581" s="31"/>
      <c r="H581" s="31"/>
    </row>
    <row r="582" spans="1:8" s="7" customFormat="1" ht="15.75" x14ac:dyDescent="0.25">
      <c r="A582" s="31"/>
      <c r="G582" s="31"/>
      <c r="H582" s="31"/>
    </row>
    <row r="583" spans="1:8" s="7" customFormat="1" ht="15.75" x14ac:dyDescent="0.25">
      <c r="A583" s="31"/>
      <c r="G583" s="31"/>
      <c r="H583" s="31"/>
    </row>
    <row r="584" spans="1:8" s="7" customFormat="1" ht="15.75" x14ac:dyDescent="0.25">
      <c r="A584" s="31"/>
      <c r="G584" s="31"/>
      <c r="H584" s="31"/>
    </row>
    <row r="585" spans="1:8" s="7" customFormat="1" ht="15.75" x14ac:dyDescent="0.25">
      <c r="A585" s="31"/>
      <c r="G585" s="31"/>
      <c r="H585" s="31"/>
    </row>
    <row r="586" spans="1:8" s="7" customFormat="1" ht="15.75" x14ac:dyDescent="0.25">
      <c r="A586" s="31"/>
      <c r="G586" s="31"/>
      <c r="H586" s="31"/>
    </row>
    <row r="587" spans="1:8" s="7" customFormat="1" ht="15.75" x14ac:dyDescent="0.25">
      <c r="A587" s="31"/>
      <c r="G587" s="31"/>
      <c r="H587" s="31"/>
    </row>
    <row r="588" spans="1:8" s="7" customFormat="1" ht="15.75" x14ac:dyDescent="0.25">
      <c r="A588" s="31"/>
      <c r="G588" s="31"/>
      <c r="H588" s="31"/>
    </row>
    <row r="589" spans="1:8" s="7" customFormat="1" ht="15.75" x14ac:dyDescent="0.25">
      <c r="A589" s="31"/>
      <c r="G589" s="31"/>
      <c r="H589" s="31"/>
    </row>
    <row r="590" spans="1:8" s="7" customFormat="1" ht="15.75" x14ac:dyDescent="0.25">
      <c r="A590" s="31"/>
      <c r="G590" s="31"/>
      <c r="H590" s="31"/>
    </row>
    <row r="591" spans="1:8" s="7" customFormat="1" ht="15.75" x14ac:dyDescent="0.25">
      <c r="A591" s="31"/>
      <c r="G591" s="31"/>
      <c r="H591" s="31"/>
    </row>
    <row r="592" spans="1:8" s="7" customFormat="1" ht="15.75" x14ac:dyDescent="0.25">
      <c r="A592" s="31"/>
      <c r="G592" s="31"/>
      <c r="H592" s="31"/>
    </row>
    <row r="593" spans="1:11" s="7" customFormat="1" ht="15.75" x14ac:dyDescent="0.25">
      <c r="A593" s="31"/>
      <c r="G593" s="31"/>
      <c r="H593" s="31"/>
    </row>
    <row r="594" spans="1:11" s="7" customFormat="1" ht="15.75" x14ac:dyDescent="0.25">
      <c r="A594" s="31"/>
      <c r="G594" s="31"/>
      <c r="H594" s="31"/>
    </row>
    <row r="595" spans="1:11" s="7" customFormat="1" ht="15.75" x14ac:dyDescent="0.25">
      <c r="A595" s="31"/>
      <c r="G595" s="31"/>
      <c r="H595" s="31"/>
    </row>
    <row r="596" spans="1:11" s="7" customFormat="1" ht="15.75" x14ac:dyDescent="0.25">
      <c r="A596" s="31"/>
      <c r="G596" s="31"/>
      <c r="H596" s="31"/>
    </row>
    <row r="597" spans="1:11" s="7" customFormat="1" ht="15.75" x14ac:dyDescent="0.25">
      <c r="A597" s="31"/>
      <c r="G597" s="31"/>
      <c r="H597" s="31"/>
    </row>
    <row r="598" spans="1:11" s="7" customFormat="1" ht="15.75" x14ac:dyDescent="0.25">
      <c r="A598" s="31"/>
      <c r="G598" s="31"/>
      <c r="H598" s="31"/>
    </row>
    <row r="599" spans="1:11" s="7" customFormat="1" ht="15.75" x14ac:dyDescent="0.25">
      <c r="A599" s="31"/>
      <c r="G599" s="31"/>
      <c r="H599" s="31"/>
    </row>
    <row r="600" spans="1:11" s="7" customFormat="1" ht="15.75" x14ac:dyDescent="0.25">
      <c r="A600" s="31"/>
      <c r="G600" s="31"/>
      <c r="H600" s="31"/>
    </row>
    <row r="601" spans="1:11" s="7" customFormat="1" ht="15.75" x14ac:dyDescent="0.25">
      <c r="A601" s="31"/>
      <c r="G601" s="31"/>
      <c r="H601" s="31"/>
    </row>
    <row r="602" spans="1:11" s="7" customFormat="1" ht="15.75" x14ac:dyDescent="0.25">
      <c r="A602" s="31"/>
      <c r="G602" s="31"/>
      <c r="H602" s="31"/>
    </row>
    <row r="603" spans="1:11" s="7" customFormat="1" ht="15.75" x14ac:dyDescent="0.25">
      <c r="A603" s="31"/>
      <c r="G603" s="31"/>
      <c r="H603" s="31"/>
      <c r="J603"/>
      <c r="K603"/>
    </row>
    <row r="604" spans="1:11" s="7" customFormat="1" ht="15.75" x14ac:dyDescent="0.25">
      <c r="A604" s="31"/>
      <c r="G604" s="31"/>
      <c r="H604" s="31"/>
      <c r="J604"/>
      <c r="K604"/>
    </row>
  </sheetData>
  <autoFilter ref="A1:J269" xr:uid="{00000000-0001-0000-0400-000000000000}"/>
  <mergeCells count="38">
    <mergeCell ref="A482:G482"/>
    <mergeCell ref="J425:K425"/>
    <mergeCell ref="J442:K442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B43:F43"/>
    <mergeCell ref="A353:H353"/>
    <mergeCell ref="B44:F44"/>
    <mergeCell ref="A327:H327"/>
    <mergeCell ref="B46:F46"/>
    <mergeCell ref="B49:F49"/>
    <mergeCell ref="B50:F50"/>
    <mergeCell ref="B69:F69"/>
    <mergeCell ref="B82:F82"/>
    <mergeCell ref="A440:G440"/>
    <mergeCell ref="A424:H424"/>
    <mergeCell ref="A410:G410"/>
    <mergeCell ref="A399:H399"/>
    <mergeCell ref="A371:H371"/>
    <mergeCell ref="A391:G391"/>
    <mergeCell ref="A384:G384"/>
    <mergeCell ref="A385:G385"/>
    <mergeCell ref="A462:G462"/>
    <mergeCell ref="J464:K464"/>
    <mergeCell ref="A472:H472"/>
    <mergeCell ref="J477:K477"/>
    <mergeCell ref="A451:H451"/>
    <mergeCell ref="J451:K451"/>
  </mergeCells>
  <conditionalFormatting sqref="G1:G324 G326 G328:G352 G354:G370 G372:G383 G386:G388 G392:G398 G400:G409 G411:G423 G425:G439 G441:G450 G452:G461 G463:G471 G473:G481 G483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tabSelected="1" topLeftCell="F1" workbookViewId="0">
      <selection activeCell="U13" sqref="U13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27" t="s">
        <v>6983</v>
      </c>
      <c r="B1" s="828"/>
      <c r="C1" s="828"/>
      <c r="D1" s="828"/>
      <c r="E1" s="829"/>
      <c r="G1" s="833" t="s">
        <v>6984</v>
      </c>
      <c r="H1" s="833"/>
      <c r="I1" s="833"/>
      <c r="J1" s="833"/>
      <c r="K1" s="324"/>
      <c r="L1" s="812" t="s">
        <v>7290</v>
      </c>
      <c r="M1" s="812"/>
      <c r="N1" s="812"/>
      <c r="O1" s="812"/>
      <c r="P1" s="812"/>
      <c r="R1" s="812" t="s">
        <v>6986</v>
      </c>
      <c r="S1" s="812"/>
      <c r="T1" s="812"/>
      <c r="U1" s="812"/>
    </row>
    <row r="2" spans="1:28" ht="28.15" customHeight="1" x14ac:dyDescent="0.25">
      <c r="A2" s="830"/>
      <c r="B2" s="831"/>
      <c r="C2" s="831"/>
      <c r="D2" s="831"/>
      <c r="E2" s="832"/>
      <c r="G2" s="833"/>
      <c r="H2" s="833"/>
      <c r="I2" s="833"/>
      <c r="J2" s="833"/>
      <c r="K2" s="324"/>
      <c r="L2" s="812"/>
      <c r="M2" s="812"/>
      <c r="N2" s="812"/>
      <c r="O2" s="812"/>
      <c r="P2" s="812"/>
      <c r="R2" s="812"/>
      <c r="S2" s="812"/>
      <c r="T2" s="812"/>
      <c r="U2" s="812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45261</v>
      </c>
      <c r="C4" s="330">
        <v>80000</v>
      </c>
      <c r="D4" s="331" t="s">
        <v>214</v>
      </c>
      <c r="E4" s="346" t="s">
        <v>7474</v>
      </c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7941</v>
      </c>
      <c r="Q4" s="333"/>
      <c r="R4" s="334">
        <v>45292</v>
      </c>
      <c r="S4" s="339">
        <v>34850</v>
      </c>
      <c r="T4" s="325" t="s">
        <v>7353</v>
      </c>
      <c r="U4" s="352" t="s">
        <v>7697</v>
      </c>
      <c r="V4" s="333"/>
      <c r="AB4" s="344"/>
    </row>
    <row r="5" spans="1:28" s="343" customFormat="1" ht="15.75" x14ac:dyDescent="0.25">
      <c r="A5" s="328">
        <v>2</v>
      </c>
      <c r="B5" s="329">
        <v>45292</v>
      </c>
      <c r="C5" s="330">
        <v>80000</v>
      </c>
      <c r="D5" s="331" t="s">
        <v>214</v>
      </c>
      <c r="E5" s="346" t="s">
        <v>7474</v>
      </c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0" si="0">M5</f>
        <v>90838</v>
      </c>
      <c r="O5" s="340" t="s">
        <v>8116</v>
      </c>
      <c r="P5" s="561" t="s">
        <v>8117</v>
      </c>
      <c r="Q5" s="333"/>
      <c r="R5" s="334">
        <v>45323</v>
      </c>
      <c r="S5" s="339">
        <v>34850</v>
      </c>
      <c r="T5" s="325" t="s">
        <v>7353</v>
      </c>
      <c r="U5" s="352" t="s">
        <v>7746</v>
      </c>
      <c r="V5" s="333"/>
      <c r="AB5" s="345"/>
    </row>
    <row r="6" spans="1:28" s="343" customFormat="1" ht="15.75" x14ac:dyDescent="0.25">
      <c r="A6" s="328">
        <v>3</v>
      </c>
      <c r="B6" s="329">
        <v>45323</v>
      </c>
      <c r="C6" s="330">
        <v>80000</v>
      </c>
      <c r="D6" s="331" t="s">
        <v>214</v>
      </c>
      <c r="E6" s="346" t="s">
        <v>7474</v>
      </c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8129</v>
      </c>
      <c r="P6" s="561"/>
      <c r="Q6" s="333"/>
      <c r="R6" s="334">
        <v>45352</v>
      </c>
      <c r="S6" s="339">
        <v>34850</v>
      </c>
      <c r="T6" s="325" t="s">
        <v>7353</v>
      </c>
      <c r="U6" s="352" t="s">
        <v>7784</v>
      </c>
      <c r="V6" s="333"/>
      <c r="X6" s="344">
        <f>S23-T23</f>
        <v>0</v>
      </c>
      <c r="AB6" s="345"/>
    </row>
    <row r="7" spans="1:28" s="343" customFormat="1" ht="15.75" x14ac:dyDescent="0.25">
      <c r="A7" s="328">
        <v>4</v>
      </c>
      <c r="B7" s="329">
        <v>45352</v>
      </c>
      <c r="C7" s="330">
        <v>80000</v>
      </c>
      <c r="D7" s="331" t="s">
        <v>214</v>
      </c>
      <c r="E7" s="346" t="s">
        <v>7474</v>
      </c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8153</v>
      </c>
      <c r="P7" s="561" t="s">
        <v>7003</v>
      </c>
      <c r="Q7" s="333"/>
      <c r="R7" s="334">
        <v>45383</v>
      </c>
      <c r="S7" s="339">
        <v>34850</v>
      </c>
      <c r="T7" s="325" t="s">
        <v>7353</v>
      </c>
      <c r="U7" s="352" t="s">
        <v>7844</v>
      </c>
      <c r="V7" s="333"/>
      <c r="AB7" s="344"/>
    </row>
    <row r="8" spans="1:28" s="343" customFormat="1" ht="15.75" x14ac:dyDescent="0.25">
      <c r="A8" s="328">
        <v>5</v>
      </c>
      <c r="B8" s="329">
        <v>45383</v>
      </c>
      <c r="C8" s="330">
        <v>80000</v>
      </c>
      <c r="D8" s="331" t="s">
        <v>214</v>
      </c>
      <c r="E8" s="346" t="s">
        <v>7474</v>
      </c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8153</v>
      </c>
      <c r="P8" s="561" t="s">
        <v>7003</v>
      </c>
      <c r="Q8" s="333"/>
      <c r="R8" s="334">
        <v>45413</v>
      </c>
      <c r="S8" s="339">
        <v>34850</v>
      </c>
      <c r="T8" s="325" t="s">
        <v>7353</v>
      </c>
      <c r="U8" s="352" t="s">
        <v>7888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45413</v>
      </c>
      <c r="C9" s="330">
        <v>80000</v>
      </c>
      <c r="D9" s="353" t="s">
        <v>214</v>
      </c>
      <c r="E9" s="346" t="s">
        <v>7474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8217</v>
      </c>
      <c r="P9" s="561" t="s">
        <v>8226</v>
      </c>
      <c r="Q9" s="333"/>
      <c r="R9" s="334">
        <v>45444</v>
      </c>
      <c r="S9" s="339">
        <v>34850</v>
      </c>
      <c r="T9" s="325" t="s">
        <v>7353</v>
      </c>
      <c r="U9" s="352" t="s">
        <v>7947</v>
      </c>
      <c r="V9" s="333"/>
      <c r="AB9" s="344"/>
    </row>
    <row r="10" spans="1:28" s="343" customFormat="1" ht="15.75" x14ac:dyDescent="0.25">
      <c r="A10" s="328">
        <v>7</v>
      </c>
      <c r="B10" s="329">
        <v>45444</v>
      </c>
      <c r="C10" s="330">
        <v>80000</v>
      </c>
      <c r="D10" s="353" t="s">
        <v>214</v>
      </c>
      <c r="E10" s="346" t="s">
        <v>7474</v>
      </c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8224</v>
      </c>
      <c r="P10" s="561" t="s">
        <v>8225</v>
      </c>
      <c r="Q10" s="333"/>
      <c r="R10" s="334">
        <v>45474</v>
      </c>
      <c r="S10" s="339">
        <v>34850</v>
      </c>
      <c r="T10" s="325" t="s">
        <v>7353</v>
      </c>
      <c r="U10" s="352" t="s">
        <v>8154</v>
      </c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45474</v>
      </c>
      <c r="C11" s="330">
        <v>80000</v>
      </c>
      <c r="D11" s="353" t="s">
        <v>214</v>
      </c>
      <c r="E11" s="346" t="s">
        <v>7474</v>
      </c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/>
      <c r="O11" s="340"/>
      <c r="P11" s="561"/>
      <c r="Q11" s="333"/>
      <c r="R11" s="334">
        <v>45505</v>
      </c>
      <c r="S11" s="339">
        <v>34850</v>
      </c>
      <c r="T11" s="325" t="s">
        <v>7353</v>
      </c>
      <c r="U11" s="352" t="s">
        <v>8259</v>
      </c>
      <c r="V11" s="333"/>
      <c r="X11" s="1"/>
      <c r="Y11" s="533"/>
      <c r="Z11"/>
      <c r="AA11" s="533"/>
    </row>
    <row r="12" spans="1:28" s="343" customFormat="1" ht="31.5" x14ac:dyDescent="0.25">
      <c r="A12" s="328">
        <v>9</v>
      </c>
      <c r="B12" s="329">
        <v>45505</v>
      </c>
      <c r="C12" s="330">
        <v>80000</v>
      </c>
      <c r="D12" s="353" t="s">
        <v>214</v>
      </c>
      <c r="E12" s="346" t="s">
        <v>8241</v>
      </c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/>
      <c r="O12" s="340"/>
      <c r="P12" s="561"/>
      <c r="Q12" s="333"/>
      <c r="R12" s="334">
        <v>45536</v>
      </c>
      <c r="S12" s="834"/>
      <c r="T12" s="325"/>
      <c r="U12" s="325"/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45536</v>
      </c>
      <c r="C13" s="330">
        <v>80000</v>
      </c>
      <c r="D13" s="353" t="s">
        <v>214</v>
      </c>
      <c r="E13" s="346" t="s">
        <v>7474</v>
      </c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45566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45566</v>
      </c>
      <c r="C14" s="330">
        <v>80000</v>
      </c>
      <c r="D14" s="331"/>
      <c r="E14" s="358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45597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5.75" x14ac:dyDescent="0.25">
      <c r="A15" s="6"/>
      <c r="B15" s="325"/>
      <c r="C15" s="325"/>
      <c r="D15" s="325"/>
      <c r="E15" s="325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45627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5.75" x14ac:dyDescent="0.25">
      <c r="A16" s="6"/>
      <c r="B16" s="325"/>
      <c r="C16" s="325"/>
      <c r="D16" s="325"/>
      <c r="E16" s="325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/>
      <c r="S16" s="325"/>
      <c r="T16" s="325"/>
      <c r="U16" s="325"/>
      <c r="V16" s="333"/>
      <c r="W16" s="344">
        <f>T35*10%</f>
        <v>3168</v>
      </c>
      <c r="X16"/>
      <c r="Y16" s="373"/>
      <c r="Z16"/>
      <c r="AA16" s="373"/>
    </row>
    <row r="17" spans="1:30" s="343" customFormat="1" ht="15.75" customHeight="1" x14ac:dyDescent="0.25">
      <c r="A17" s="6"/>
      <c r="B17" s="325"/>
      <c r="C17" s="325"/>
      <c r="D17" s="325"/>
      <c r="E17" s="325"/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6"/>
      <c r="B18" s="325"/>
      <c r="C18" s="325"/>
      <c r="D18" s="325"/>
      <c r="E18" s="325"/>
      <c r="F18" s="333"/>
      <c r="G18" s="366"/>
      <c r="H18" s="367"/>
      <c r="I18" s="368"/>
      <c r="J18" s="344"/>
      <c r="K18" s="337"/>
      <c r="L18" s="325"/>
      <c r="M18" s="752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6"/>
      <c r="B19" s="325"/>
      <c r="C19" s="325"/>
      <c r="D19" s="325"/>
      <c r="E19" s="325"/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25"/>
      <c r="S19" s="325"/>
      <c r="T19" s="325"/>
      <c r="U19" s="325"/>
      <c r="AB19" s="373"/>
      <c r="AC19" s="373"/>
    </row>
    <row r="20" spans="1:30" ht="15.75" x14ac:dyDescent="0.25">
      <c r="A20" s="6"/>
      <c r="B20" s="325"/>
      <c r="C20" s="325"/>
      <c r="D20" s="325"/>
      <c r="E20" s="325"/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25"/>
      <c r="S20" s="325"/>
      <c r="T20" s="325"/>
      <c r="U20" s="325"/>
      <c r="AB20" s="373"/>
      <c r="AC20" s="374"/>
    </row>
    <row r="21" spans="1:30" ht="15.75" x14ac:dyDescent="0.25">
      <c r="A21" s="328">
        <v>1</v>
      </c>
      <c r="B21" s="329" t="s">
        <v>7127</v>
      </c>
      <c r="C21" s="330">
        <v>77000</v>
      </c>
      <c r="D21" s="331" t="s">
        <v>214</v>
      </c>
      <c r="E21" s="332" t="s">
        <v>7138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25"/>
      <c r="S21" s="325"/>
      <c r="T21" s="325"/>
      <c r="U21" s="325"/>
      <c r="Y21" s="373"/>
      <c r="AB21" s="373"/>
      <c r="AC21" s="374"/>
    </row>
    <row r="22" spans="1:30" ht="15.75" x14ac:dyDescent="0.25">
      <c r="A22" s="328">
        <v>2</v>
      </c>
      <c r="B22" s="329" t="s">
        <v>7128</v>
      </c>
      <c r="C22" s="330">
        <v>77000</v>
      </c>
      <c r="D22" s="331" t="s">
        <v>214</v>
      </c>
      <c r="E22" s="332"/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25"/>
      <c r="S22" s="325"/>
      <c r="T22" s="325"/>
      <c r="U22" s="325"/>
      <c r="X22" s="532"/>
      <c r="AB22" s="373"/>
    </row>
    <row r="23" spans="1:30" ht="15.75" x14ac:dyDescent="0.25">
      <c r="A23" s="328">
        <v>3</v>
      </c>
      <c r="B23" s="329" t="s">
        <v>7129</v>
      </c>
      <c r="C23" s="330">
        <v>77000</v>
      </c>
      <c r="D23" s="331" t="s">
        <v>214</v>
      </c>
      <c r="E23" s="346"/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44896</v>
      </c>
      <c r="S23" s="13">
        <v>31680</v>
      </c>
      <c r="T23" s="342">
        <v>31680</v>
      </c>
      <c r="U23" s="352" t="s">
        <v>7148</v>
      </c>
      <c r="X23" s="532"/>
      <c r="AB23" s="373"/>
    </row>
    <row r="24" spans="1:30" ht="15.75" x14ac:dyDescent="0.25">
      <c r="A24" s="328">
        <v>4</v>
      </c>
      <c r="B24" s="329" t="s">
        <v>7130</v>
      </c>
      <c r="C24" s="330">
        <v>77000</v>
      </c>
      <c r="D24" s="331" t="s">
        <v>214</v>
      </c>
      <c r="E24" s="348"/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44927</v>
      </c>
      <c r="S24" s="13">
        <v>31680</v>
      </c>
      <c r="T24" s="342">
        <v>31680</v>
      </c>
      <c r="U24" s="352" t="s">
        <v>7165</v>
      </c>
      <c r="AB24" s="373"/>
    </row>
    <row r="25" spans="1:30" ht="15.75" x14ac:dyDescent="0.25">
      <c r="A25" s="328">
        <v>5</v>
      </c>
      <c r="B25" s="329" t="s">
        <v>7131</v>
      </c>
      <c r="C25" s="330">
        <v>77000</v>
      </c>
      <c r="D25" s="331" t="s">
        <v>214</v>
      </c>
      <c r="E25" s="346"/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44958</v>
      </c>
      <c r="S25" s="13">
        <v>31680</v>
      </c>
      <c r="T25" s="342">
        <v>31680</v>
      </c>
      <c r="U25" s="352" t="s">
        <v>7279</v>
      </c>
      <c r="Y25" s="374"/>
      <c r="AB25" s="373"/>
    </row>
    <row r="26" spans="1:30" ht="31.5" x14ac:dyDescent="0.25">
      <c r="A26" s="328">
        <v>6</v>
      </c>
      <c r="B26" s="329" t="s">
        <v>7132</v>
      </c>
      <c r="C26" s="330">
        <v>77000</v>
      </c>
      <c r="D26" s="331" t="s">
        <v>214</v>
      </c>
      <c r="E26" s="346" t="s">
        <v>7335</v>
      </c>
      <c r="G26" s="569" t="s">
        <v>8073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44986</v>
      </c>
      <c r="S26" s="13">
        <v>31680</v>
      </c>
      <c r="T26" s="342">
        <v>31680</v>
      </c>
      <c r="U26" s="352" t="s">
        <v>7278</v>
      </c>
      <c r="AB26" s="373"/>
      <c r="AD26" s="373"/>
    </row>
    <row r="27" spans="1:30" ht="15.75" x14ac:dyDescent="0.25">
      <c r="A27" s="328">
        <v>7</v>
      </c>
      <c r="B27" s="329" t="s">
        <v>7133</v>
      </c>
      <c r="C27" s="330">
        <v>77000</v>
      </c>
      <c r="D27" s="331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45017</v>
      </c>
      <c r="S27" s="13">
        <v>31680</v>
      </c>
      <c r="T27" s="342">
        <v>31680</v>
      </c>
      <c r="U27" s="352" t="s">
        <v>7286</v>
      </c>
      <c r="AB27" s="373"/>
    </row>
    <row r="28" spans="1:30" ht="15.75" x14ac:dyDescent="0.25">
      <c r="A28" s="328">
        <v>8</v>
      </c>
      <c r="B28" s="329" t="s">
        <v>7134</v>
      </c>
      <c r="C28" s="330">
        <v>77000</v>
      </c>
      <c r="D28" s="331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45047</v>
      </c>
      <c r="S28" s="13">
        <v>31680</v>
      </c>
      <c r="T28" s="342">
        <v>31680</v>
      </c>
      <c r="U28" s="352" t="s">
        <v>7299</v>
      </c>
      <c r="AB28" s="373"/>
    </row>
    <row r="29" spans="1:30" ht="15.75" x14ac:dyDescent="0.25">
      <c r="A29" s="328">
        <v>9</v>
      </c>
      <c r="B29" s="329" t="s">
        <v>7135</v>
      </c>
      <c r="C29" s="330">
        <v>77000</v>
      </c>
      <c r="D29" s="331" t="s">
        <v>214</v>
      </c>
      <c r="E29" s="346" t="s">
        <v>7474</v>
      </c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45078</v>
      </c>
      <c r="S29" s="13">
        <v>31680</v>
      </c>
      <c r="T29" s="342">
        <v>31680</v>
      </c>
      <c r="U29" s="352" t="s">
        <v>7339</v>
      </c>
      <c r="AB29" s="373"/>
    </row>
    <row r="30" spans="1:30" ht="15.75" x14ac:dyDescent="0.25">
      <c r="A30" s="328">
        <v>10</v>
      </c>
      <c r="B30" s="329" t="s">
        <v>7136</v>
      </c>
      <c r="C30" s="330">
        <v>77000</v>
      </c>
      <c r="D30" s="331" t="s">
        <v>214</v>
      </c>
      <c r="E30" s="346" t="s">
        <v>7474</v>
      </c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>
        <v>45108</v>
      </c>
      <c r="S30" s="13">
        <v>31680</v>
      </c>
      <c r="T30" s="342">
        <v>31680</v>
      </c>
      <c r="U30" s="352" t="s">
        <v>7358</v>
      </c>
      <c r="AB30" s="373"/>
    </row>
    <row r="31" spans="1:30" ht="22.5" customHeight="1" x14ac:dyDescent="0.25">
      <c r="A31" s="328">
        <v>11</v>
      </c>
      <c r="B31" s="329" t="s">
        <v>7137</v>
      </c>
      <c r="C31" s="330">
        <v>77000</v>
      </c>
      <c r="D31" s="331" t="s">
        <v>214</v>
      </c>
      <c r="E31" s="346" t="s">
        <v>7474</v>
      </c>
      <c r="L31" s="426"/>
      <c r="M31" s="426"/>
      <c r="N31" s="426"/>
      <c r="O31" s="426"/>
      <c r="P31" s="426"/>
      <c r="R31" s="334">
        <v>45139</v>
      </c>
      <c r="S31" s="13">
        <v>31680</v>
      </c>
      <c r="T31" s="342">
        <v>31680</v>
      </c>
      <c r="U31" s="352" t="s">
        <v>7410</v>
      </c>
      <c r="AB31" s="373"/>
    </row>
    <row r="32" spans="1:30" ht="18.75" x14ac:dyDescent="0.25">
      <c r="L32" s="426"/>
      <c r="M32" s="426"/>
      <c r="N32" s="426"/>
      <c r="O32" s="426"/>
      <c r="P32" s="426"/>
      <c r="R32" s="334">
        <v>45170</v>
      </c>
      <c r="S32" s="13">
        <v>31680</v>
      </c>
      <c r="T32" s="342">
        <v>31680</v>
      </c>
      <c r="U32" s="352" t="s">
        <v>7478</v>
      </c>
      <c r="AB32" s="373"/>
    </row>
    <row r="33" spans="1:31" ht="18.75" x14ac:dyDescent="0.25">
      <c r="L33" s="426"/>
      <c r="M33" s="426"/>
      <c r="N33" s="426"/>
      <c r="O33" s="426"/>
      <c r="P33" s="426"/>
      <c r="R33" s="334">
        <v>45200</v>
      </c>
      <c r="S33" s="13">
        <v>31680</v>
      </c>
      <c r="T33" s="342">
        <v>31680</v>
      </c>
      <c r="U33" s="352" t="s">
        <v>7498</v>
      </c>
      <c r="AB33" s="373"/>
    </row>
    <row r="34" spans="1:31" ht="18.75" x14ac:dyDescent="0.25">
      <c r="L34" s="426"/>
      <c r="M34" s="426"/>
      <c r="N34" s="426"/>
      <c r="O34" s="426"/>
      <c r="P34" s="426"/>
      <c r="R34" s="334">
        <v>45231</v>
      </c>
      <c r="S34" s="13">
        <v>31680</v>
      </c>
      <c r="T34" s="342">
        <v>31680</v>
      </c>
      <c r="U34" s="352" t="s">
        <v>7543</v>
      </c>
    </row>
    <row r="35" spans="1:31" ht="32.25" thickBot="1" x14ac:dyDescent="0.3"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34">
        <v>45261</v>
      </c>
      <c r="S35" s="13">
        <v>31680</v>
      </c>
      <c r="T35" s="342">
        <v>31680</v>
      </c>
      <c r="U35" s="352" t="s">
        <v>7609</v>
      </c>
      <c r="AB35" s="373"/>
    </row>
    <row r="36" spans="1:31" x14ac:dyDescent="0.25">
      <c r="A36" s="827" t="s">
        <v>6983</v>
      </c>
      <c r="B36" s="828"/>
      <c r="C36" s="828"/>
      <c r="D36" s="828"/>
      <c r="E36" s="829"/>
      <c r="L36" s="338">
        <v>44501</v>
      </c>
      <c r="M36" s="339">
        <v>78650</v>
      </c>
      <c r="N36" s="340">
        <v>78650</v>
      </c>
      <c r="O36" s="340"/>
      <c r="P36" s="341"/>
      <c r="W36">
        <v>26200</v>
      </c>
    </row>
    <row r="37" spans="1:31" x14ac:dyDescent="0.25">
      <c r="A37" s="830"/>
      <c r="B37" s="831"/>
      <c r="C37" s="831"/>
      <c r="D37" s="831"/>
      <c r="E37" s="832"/>
      <c r="L37" s="338">
        <v>44531</v>
      </c>
      <c r="M37" s="339">
        <v>78650</v>
      </c>
      <c r="N37" s="340">
        <v>78650</v>
      </c>
      <c r="O37" s="340"/>
      <c r="P37" s="341"/>
      <c r="W37">
        <f>W36*10%</f>
        <v>2620</v>
      </c>
    </row>
    <row r="38" spans="1:31" ht="15.75" x14ac:dyDescent="0.25">
      <c r="A38" s="6" t="s">
        <v>6987</v>
      </c>
      <c r="B38" s="325" t="s">
        <v>6988</v>
      </c>
      <c r="C38" s="325" t="s">
        <v>3</v>
      </c>
      <c r="D38" s="325" t="s">
        <v>214</v>
      </c>
      <c r="E38" s="325" t="s">
        <v>5</v>
      </c>
      <c r="L38" s="338">
        <v>44562</v>
      </c>
      <c r="M38" s="339">
        <v>78650</v>
      </c>
      <c r="N38" s="340">
        <v>78650</v>
      </c>
      <c r="O38" s="340"/>
      <c r="P38" s="341"/>
      <c r="R38" s="812" t="s">
        <v>6986</v>
      </c>
      <c r="S38" s="812"/>
      <c r="T38" s="812"/>
      <c r="U38" s="812"/>
      <c r="W38">
        <f>W37+W36</f>
        <v>28820</v>
      </c>
      <c r="AE38" s="374"/>
    </row>
    <row r="39" spans="1:31" x14ac:dyDescent="0.25">
      <c r="A39" s="328">
        <v>1</v>
      </c>
      <c r="B39" s="329" t="s">
        <v>6990</v>
      </c>
      <c r="C39" s="330">
        <v>70000</v>
      </c>
      <c r="D39" s="331" t="s">
        <v>214</v>
      </c>
      <c r="E39" s="332" t="s">
        <v>6991</v>
      </c>
      <c r="L39" s="338">
        <v>44593</v>
      </c>
      <c r="M39" s="339">
        <v>78650</v>
      </c>
      <c r="N39" s="340">
        <v>78650</v>
      </c>
      <c r="O39" s="340"/>
      <c r="P39" s="12"/>
      <c r="R39" s="812"/>
      <c r="S39" s="812"/>
      <c r="T39" s="812"/>
      <c r="U39" s="812"/>
      <c r="AE39" s="374"/>
    </row>
    <row r="40" spans="1:31" ht="31.5" x14ac:dyDescent="0.25">
      <c r="A40" s="328">
        <v>2</v>
      </c>
      <c r="B40" s="329" t="s">
        <v>6993</v>
      </c>
      <c r="C40" s="330">
        <v>70000</v>
      </c>
      <c r="D40" s="331" t="s">
        <v>214</v>
      </c>
      <c r="E40" s="332" t="s">
        <v>6991</v>
      </c>
      <c r="L40" s="338">
        <v>44621</v>
      </c>
      <c r="M40" s="339">
        <v>78650</v>
      </c>
      <c r="N40" s="340">
        <v>78650</v>
      </c>
      <c r="O40" s="340"/>
      <c r="P40" s="12"/>
      <c r="R40" s="325" t="s">
        <v>6988</v>
      </c>
      <c r="S40" s="325" t="s">
        <v>3</v>
      </c>
      <c r="T40" s="325" t="s">
        <v>214</v>
      </c>
      <c r="U40" s="325" t="s">
        <v>5</v>
      </c>
    </row>
    <row r="41" spans="1:31" ht="15.75" x14ac:dyDescent="0.25">
      <c r="A41" s="328">
        <v>3</v>
      </c>
      <c r="B41" s="329" t="s">
        <v>6994</v>
      </c>
      <c r="C41" s="330">
        <v>70000</v>
      </c>
      <c r="D41" s="331" t="s">
        <v>214</v>
      </c>
      <c r="E41" s="346" t="s">
        <v>6995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44501</v>
      </c>
      <c r="S41" s="13">
        <v>28820</v>
      </c>
      <c r="T41" s="342">
        <v>28800</v>
      </c>
      <c r="U41" s="343" t="s">
        <v>6992</v>
      </c>
    </row>
    <row r="42" spans="1:31" x14ac:dyDescent="0.25">
      <c r="A42" s="328">
        <v>4</v>
      </c>
      <c r="B42" s="329" t="s">
        <v>6997</v>
      </c>
      <c r="C42" s="330">
        <v>70000</v>
      </c>
      <c r="D42" s="331" t="s">
        <v>214</v>
      </c>
      <c r="E42" s="348"/>
      <c r="L42" s="338">
        <v>44682</v>
      </c>
      <c r="M42" s="339">
        <v>78650</v>
      </c>
      <c r="N42" s="340">
        <v>78650</v>
      </c>
      <c r="O42" s="340"/>
      <c r="P42" s="12"/>
      <c r="R42" s="334">
        <v>44531</v>
      </c>
      <c r="S42" s="13">
        <v>28820</v>
      </c>
      <c r="T42" s="342">
        <v>28800</v>
      </c>
      <c r="U42" s="343" t="s">
        <v>6992</v>
      </c>
    </row>
    <row r="43" spans="1:31" ht="15.75" x14ac:dyDescent="0.25">
      <c r="A43" s="328">
        <v>5</v>
      </c>
      <c r="B43" s="329" t="s">
        <v>6998</v>
      </c>
      <c r="C43" s="330">
        <v>70000</v>
      </c>
      <c r="D43" s="331" t="s">
        <v>214</v>
      </c>
      <c r="E43" s="346" t="s">
        <v>6999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44562</v>
      </c>
      <c r="S43" s="13">
        <v>28820</v>
      </c>
      <c r="T43" s="342">
        <v>28800</v>
      </c>
      <c r="U43" s="347" t="s">
        <v>6996</v>
      </c>
    </row>
    <row r="44" spans="1:31" ht="30" x14ac:dyDescent="0.25">
      <c r="A44" s="328">
        <v>6</v>
      </c>
      <c r="B44" s="329" t="s">
        <v>7000</v>
      </c>
      <c r="C44" s="330">
        <v>70000</v>
      </c>
      <c r="D44" s="331" t="s">
        <v>214</v>
      </c>
      <c r="E44" s="346" t="s">
        <v>6999</v>
      </c>
      <c r="G44" s="812" t="s">
        <v>7022</v>
      </c>
      <c r="H44" s="812"/>
      <c r="I44" s="812"/>
      <c r="J44" s="812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44593</v>
      </c>
      <c r="S44" s="13">
        <v>28820</v>
      </c>
      <c r="T44" s="342">
        <v>28800</v>
      </c>
      <c r="U44" s="346" t="s">
        <v>6995</v>
      </c>
    </row>
    <row r="45" spans="1:31" ht="15.75" x14ac:dyDescent="0.25">
      <c r="A45" s="328">
        <v>7</v>
      </c>
      <c r="B45" s="329" t="s">
        <v>7001</v>
      </c>
      <c r="C45" s="330">
        <v>70000</v>
      </c>
      <c r="D45" s="331" t="s">
        <v>214</v>
      </c>
      <c r="E45" s="346" t="s">
        <v>6999</v>
      </c>
      <c r="G45" s="812"/>
      <c r="H45" s="812"/>
      <c r="I45" s="812"/>
      <c r="J45" s="812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44621</v>
      </c>
      <c r="S45" s="13">
        <v>28820</v>
      </c>
      <c r="T45" s="342">
        <v>28800</v>
      </c>
      <c r="U45" s="351"/>
    </row>
    <row r="46" spans="1:31" ht="75" x14ac:dyDescent="0.25">
      <c r="A46" s="328">
        <v>8</v>
      </c>
      <c r="B46" s="329" t="s">
        <v>7002</v>
      </c>
      <c r="C46" s="330">
        <v>70000</v>
      </c>
      <c r="D46" s="331" t="s">
        <v>214</v>
      </c>
      <c r="E46" s="346" t="s">
        <v>6999</v>
      </c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44652</v>
      </c>
      <c r="S46" s="13">
        <v>28820</v>
      </c>
      <c r="T46" s="342">
        <v>28800</v>
      </c>
      <c r="U46" s="352"/>
    </row>
    <row r="47" spans="1:31" ht="18.75" x14ac:dyDescent="0.25">
      <c r="A47" s="328">
        <v>9</v>
      </c>
      <c r="B47" s="329" t="s">
        <v>7004</v>
      </c>
      <c r="C47" s="330">
        <v>70000</v>
      </c>
      <c r="D47" s="331" t="s">
        <v>214</v>
      </c>
      <c r="E47" s="346" t="s">
        <v>6999</v>
      </c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44682</v>
      </c>
      <c r="S47" s="13">
        <v>28820</v>
      </c>
      <c r="T47" s="342">
        <v>28800</v>
      </c>
      <c r="U47" s="349"/>
    </row>
    <row r="48" spans="1:31" ht="18.75" x14ac:dyDescent="0.25">
      <c r="A48" s="328">
        <v>10</v>
      </c>
      <c r="B48" s="329" t="s">
        <v>7005</v>
      </c>
      <c r="C48" s="330">
        <v>70000</v>
      </c>
      <c r="D48" s="331" t="s">
        <v>214</v>
      </c>
      <c r="E48" s="346" t="s">
        <v>6999</v>
      </c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44713</v>
      </c>
      <c r="S48" s="13">
        <v>28820</v>
      </c>
      <c r="T48" s="342">
        <v>28800</v>
      </c>
      <c r="U48" s="349" t="s">
        <v>7003</v>
      </c>
    </row>
    <row r="49" spans="1:21" x14ac:dyDescent="0.25">
      <c r="A49" s="328">
        <v>11</v>
      </c>
      <c r="B49" s="329" t="s">
        <v>7007</v>
      </c>
      <c r="C49" s="330">
        <v>70000</v>
      </c>
      <c r="D49" s="331" t="s">
        <v>214</v>
      </c>
      <c r="E49" s="358" t="s">
        <v>7008</v>
      </c>
      <c r="I49" s="404" t="s">
        <v>7030</v>
      </c>
      <c r="J49" s="351">
        <f>SUM(J47:J48)</f>
        <v>11264</v>
      </c>
      <c r="K49" s="405"/>
      <c r="R49" s="334">
        <v>44743</v>
      </c>
      <c r="S49" s="13">
        <v>28820</v>
      </c>
      <c r="T49" s="342">
        <v>28800</v>
      </c>
      <c r="U49" s="349" t="s">
        <v>7003</v>
      </c>
    </row>
    <row r="50" spans="1:21" x14ac:dyDescent="0.25">
      <c r="K50" s="406"/>
      <c r="L50" s="812" t="s">
        <v>6985</v>
      </c>
      <c r="M50" s="812"/>
      <c r="N50" s="812"/>
      <c r="O50" s="812"/>
      <c r="P50" s="812"/>
      <c r="R50" s="334">
        <v>44774</v>
      </c>
      <c r="S50" s="13">
        <v>28820</v>
      </c>
      <c r="T50" s="342">
        <v>28800</v>
      </c>
      <c r="U50" s="349" t="s">
        <v>7033</v>
      </c>
    </row>
    <row r="51" spans="1:21" x14ac:dyDescent="0.25">
      <c r="G51" s="813" t="s">
        <v>7031</v>
      </c>
      <c r="H51" s="813"/>
      <c r="I51" s="813"/>
      <c r="J51" s="407">
        <f>J49+I48</f>
        <v>73164</v>
      </c>
      <c r="K51" s="406"/>
      <c r="L51" s="812"/>
      <c r="M51" s="812"/>
      <c r="N51" s="812"/>
      <c r="O51" s="812"/>
      <c r="P51" s="812"/>
      <c r="R51" s="334">
        <v>44805</v>
      </c>
      <c r="S51" s="13">
        <v>28820</v>
      </c>
      <c r="T51" s="342">
        <v>28800</v>
      </c>
      <c r="U51" s="349" t="s">
        <v>7050</v>
      </c>
    </row>
    <row r="52" spans="1:21" ht="32.25" thickBot="1" x14ac:dyDescent="0.3"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  <c r="R52" s="334">
        <v>44835</v>
      </c>
      <c r="S52" s="13">
        <v>28820</v>
      </c>
      <c r="T52" s="342">
        <v>28800</v>
      </c>
      <c r="U52" s="349" t="s">
        <v>7078</v>
      </c>
    </row>
    <row r="53" spans="1:21" x14ac:dyDescent="0.25">
      <c r="A53" s="827" t="s">
        <v>7009</v>
      </c>
      <c r="B53" s="828"/>
      <c r="C53" s="828"/>
      <c r="D53" s="828"/>
      <c r="E53" s="829"/>
      <c r="L53" s="338">
        <v>44166</v>
      </c>
      <c r="M53" s="339">
        <v>71500</v>
      </c>
      <c r="N53" s="340" t="s">
        <v>214</v>
      </c>
      <c r="O53" s="340"/>
      <c r="P53" s="341"/>
      <c r="R53" s="334">
        <v>44866</v>
      </c>
      <c r="S53" s="13">
        <v>28820</v>
      </c>
      <c r="T53" s="342">
        <v>28800</v>
      </c>
      <c r="U53" s="349" t="s">
        <v>7112</v>
      </c>
    </row>
    <row r="54" spans="1:21" x14ac:dyDescent="0.25">
      <c r="A54" s="830"/>
      <c r="B54" s="831"/>
      <c r="C54" s="831"/>
      <c r="D54" s="831"/>
      <c r="E54" s="832"/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362"/>
      <c r="S54" s="365"/>
      <c r="T54" s="365"/>
      <c r="U54" s="350"/>
    </row>
    <row r="55" spans="1:21" ht="15.75" x14ac:dyDescent="0.25">
      <c r="A55" s="6" t="s">
        <v>6987</v>
      </c>
      <c r="B55" s="325" t="s">
        <v>6988</v>
      </c>
      <c r="C55" s="325" t="s">
        <v>3</v>
      </c>
      <c r="D55" s="325" t="s">
        <v>214</v>
      </c>
      <c r="E55" s="325" t="s">
        <v>5</v>
      </c>
      <c r="L55" s="338">
        <v>44228</v>
      </c>
      <c r="M55" s="339">
        <v>71500</v>
      </c>
      <c r="N55" s="340" t="s">
        <v>214</v>
      </c>
      <c r="O55" s="340"/>
      <c r="P55" s="341"/>
      <c r="R55" s="366"/>
      <c r="S55" s="369"/>
      <c r="T55" s="369"/>
      <c r="U55" s="370"/>
    </row>
    <row r="56" spans="1:21" ht="31.5" x14ac:dyDescent="0.25">
      <c r="A56" s="328">
        <v>1</v>
      </c>
      <c r="B56" s="375">
        <v>44501</v>
      </c>
      <c r="C56" s="330">
        <v>65100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25" t="s">
        <v>6988</v>
      </c>
      <c r="S56" s="325" t="s">
        <v>3</v>
      </c>
      <c r="T56" s="325" t="s">
        <v>214</v>
      </c>
      <c r="U56" s="325" t="s">
        <v>5</v>
      </c>
    </row>
    <row r="57" spans="1:21" x14ac:dyDescent="0.25">
      <c r="A57" s="328">
        <v>2</v>
      </c>
      <c r="B57" s="375">
        <v>44531</v>
      </c>
      <c r="C57" s="330"/>
      <c r="D57" s="331"/>
      <c r="E57" s="348"/>
      <c r="L57" s="338">
        <v>44287</v>
      </c>
      <c r="M57" s="339">
        <v>71500</v>
      </c>
      <c r="N57" s="340" t="s">
        <v>214</v>
      </c>
      <c r="O57" s="340"/>
      <c r="P57" s="12"/>
      <c r="R57" s="334">
        <v>44166</v>
      </c>
      <c r="S57" s="13">
        <v>26200</v>
      </c>
      <c r="T57" s="342">
        <v>24000</v>
      </c>
      <c r="U57" s="349" t="s">
        <v>7010</v>
      </c>
    </row>
    <row r="58" spans="1:21" ht="30" x14ac:dyDescent="0.25">
      <c r="A58" s="328">
        <v>3</v>
      </c>
      <c r="B58" s="375">
        <v>44562</v>
      </c>
      <c r="C58" s="330"/>
      <c r="D58" s="331"/>
      <c r="E58" s="348"/>
      <c r="L58" s="338">
        <v>44317</v>
      </c>
      <c r="M58" s="339">
        <v>71500</v>
      </c>
      <c r="N58" s="340" t="s">
        <v>214</v>
      </c>
      <c r="O58" s="340"/>
      <c r="P58" s="12"/>
      <c r="R58" s="334">
        <v>44197</v>
      </c>
      <c r="S58" s="13">
        <v>26200</v>
      </c>
      <c r="T58" s="342">
        <v>26000</v>
      </c>
      <c r="U58" s="349" t="s">
        <v>7011</v>
      </c>
    </row>
    <row r="59" spans="1:21" ht="45" x14ac:dyDescent="0.25">
      <c r="A59" s="328">
        <v>4</v>
      </c>
      <c r="B59" s="375">
        <v>44593</v>
      </c>
      <c r="C59" s="330"/>
      <c r="D59" s="331"/>
      <c r="E59" s="348"/>
      <c r="L59" s="338">
        <v>44348</v>
      </c>
      <c r="M59" s="339">
        <v>71500</v>
      </c>
      <c r="N59" s="340" t="s">
        <v>214</v>
      </c>
      <c r="O59" s="340"/>
      <c r="P59" s="12"/>
      <c r="R59" s="334">
        <v>44228</v>
      </c>
      <c r="S59" s="13">
        <v>26200</v>
      </c>
      <c r="T59" s="342">
        <v>30000</v>
      </c>
      <c r="U59" s="349" t="s">
        <v>7012</v>
      </c>
    </row>
    <row r="60" spans="1:21" ht="15.75" x14ac:dyDescent="0.25">
      <c r="A60" s="328">
        <v>5</v>
      </c>
      <c r="B60" s="375">
        <v>44621</v>
      </c>
      <c r="C60" s="330"/>
      <c r="D60" s="331"/>
      <c r="E60" s="346"/>
      <c r="L60" s="338">
        <v>44378</v>
      </c>
      <c r="M60" s="339">
        <v>71500</v>
      </c>
      <c r="N60" s="340" t="s">
        <v>214</v>
      </c>
      <c r="O60" s="340"/>
      <c r="P60" s="12"/>
      <c r="R60" s="334">
        <v>44256</v>
      </c>
      <c r="S60" s="342">
        <v>26200</v>
      </c>
      <c r="T60" s="342">
        <v>24800</v>
      </c>
      <c r="U60" s="349" t="s">
        <v>7013</v>
      </c>
    </row>
    <row r="61" spans="1:21" x14ac:dyDescent="0.25">
      <c r="A61" s="328">
        <v>6</v>
      </c>
      <c r="B61" s="375">
        <v>44652</v>
      </c>
      <c r="C61" s="330"/>
      <c r="D61" s="353"/>
      <c r="E61" s="331"/>
      <c r="L61" s="338">
        <v>44409</v>
      </c>
      <c r="M61" s="339">
        <v>71500</v>
      </c>
      <c r="N61" s="340" t="s">
        <v>214</v>
      </c>
      <c r="O61" s="340"/>
      <c r="P61" s="12"/>
      <c r="R61" s="334">
        <v>44287</v>
      </c>
      <c r="S61" s="342">
        <v>26200</v>
      </c>
      <c r="T61" s="377">
        <v>26200</v>
      </c>
      <c r="U61" s="351" t="s">
        <v>7014</v>
      </c>
    </row>
    <row r="62" spans="1:21" ht="15.75" x14ac:dyDescent="0.25">
      <c r="A62" s="328">
        <v>7</v>
      </c>
      <c r="B62" s="375">
        <v>44682</v>
      </c>
      <c r="C62" s="330"/>
      <c r="D62" s="353"/>
      <c r="E62" s="381"/>
      <c r="L62" s="338">
        <v>44440</v>
      </c>
      <c r="M62" s="339">
        <v>71500</v>
      </c>
      <c r="N62" s="340" t="s">
        <v>214</v>
      </c>
      <c r="O62" s="340"/>
      <c r="P62" s="12"/>
      <c r="R62" s="334">
        <v>44317</v>
      </c>
      <c r="S62" s="342">
        <v>26000</v>
      </c>
      <c r="T62" s="12"/>
      <c r="U62" s="352" t="s">
        <v>7015</v>
      </c>
    </row>
    <row r="63" spans="1:21" x14ac:dyDescent="0.25">
      <c r="A63" s="328">
        <v>8</v>
      </c>
      <c r="B63" s="375">
        <v>44713</v>
      </c>
      <c r="C63" s="330"/>
      <c r="D63" s="353"/>
      <c r="E63" s="354"/>
      <c r="L63" s="338">
        <v>44470</v>
      </c>
      <c r="M63" s="339">
        <v>71500</v>
      </c>
      <c r="N63" s="340" t="s">
        <v>214</v>
      </c>
      <c r="O63" s="340"/>
      <c r="P63" s="12"/>
      <c r="R63" s="334">
        <v>44348</v>
      </c>
      <c r="S63" s="342">
        <v>26000</v>
      </c>
      <c r="T63" s="12"/>
      <c r="U63" s="349" t="s">
        <v>7003</v>
      </c>
    </row>
    <row r="64" spans="1:21" x14ac:dyDescent="0.25">
      <c r="A64" s="328">
        <v>9</v>
      </c>
      <c r="B64" s="375">
        <v>44743</v>
      </c>
      <c r="C64" s="330"/>
      <c r="D64" s="353"/>
      <c r="E64" s="354"/>
      <c r="L64" s="389"/>
      <c r="M64" s="390"/>
      <c r="N64" s="390"/>
      <c r="O64" s="390"/>
      <c r="P64" s="323"/>
      <c r="R64" s="334">
        <v>44378</v>
      </c>
      <c r="S64" s="378">
        <v>24000</v>
      </c>
      <c r="T64" s="379"/>
      <c r="U64" s="380" t="s">
        <v>7016</v>
      </c>
    </row>
    <row r="65" spans="1:21" x14ac:dyDescent="0.25">
      <c r="A65" s="328">
        <v>10</v>
      </c>
      <c r="B65" s="375">
        <v>44774</v>
      </c>
      <c r="C65" s="330"/>
      <c r="D65" s="353"/>
      <c r="E65" s="354"/>
      <c r="L65" s="392"/>
      <c r="R65" s="334">
        <v>44409</v>
      </c>
      <c r="S65" s="342">
        <v>26000</v>
      </c>
      <c r="T65" s="12"/>
      <c r="U65" s="343" t="s">
        <v>7003</v>
      </c>
    </row>
    <row r="66" spans="1:21" x14ac:dyDescent="0.25">
      <c r="A66" s="328">
        <v>11</v>
      </c>
      <c r="B66" s="375">
        <v>44805</v>
      </c>
      <c r="C66" s="330"/>
      <c r="D66" s="353"/>
      <c r="E66" s="354"/>
      <c r="L66" s="826" t="s">
        <v>6985</v>
      </c>
      <c r="M66" s="826"/>
      <c r="N66" s="826"/>
      <c r="O66" s="826"/>
      <c r="P66" s="826"/>
      <c r="R66" s="382">
        <v>44440</v>
      </c>
      <c r="S66" s="383">
        <v>26000</v>
      </c>
      <c r="T66" s="384"/>
      <c r="U66" s="343" t="s">
        <v>7003</v>
      </c>
    </row>
    <row r="67" spans="1:21" ht="18.75" x14ac:dyDescent="0.25">
      <c r="A67" s="388"/>
      <c r="B67" s="388"/>
      <c r="C67" s="388"/>
      <c r="D67" s="388"/>
      <c r="E67" s="388"/>
      <c r="L67" s="812"/>
      <c r="M67" s="812"/>
      <c r="N67" s="812"/>
      <c r="O67" s="812"/>
      <c r="P67" s="812"/>
      <c r="R67" s="334">
        <v>44470</v>
      </c>
      <c r="S67" s="342">
        <v>26000</v>
      </c>
      <c r="T67" s="12"/>
      <c r="U67" s="385" t="s">
        <v>7017</v>
      </c>
    </row>
    <row r="68" spans="1:21" ht="19.5" thickBot="1" x14ac:dyDescent="0.3">
      <c r="A68" s="391"/>
      <c r="B68" s="391"/>
      <c r="C68" s="391"/>
      <c r="D68" s="391"/>
      <c r="E68" s="391"/>
      <c r="L68" s="334">
        <v>43862</v>
      </c>
      <c r="M68" s="335">
        <v>61900</v>
      </c>
      <c r="N68" s="336" t="s">
        <v>214</v>
      </c>
      <c r="O68" s="336"/>
      <c r="P68" s="330"/>
      <c r="R68" s="366"/>
      <c r="S68" s="386"/>
      <c r="U68" s="387"/>
    </row>
    <row r="69" spans="1:21" x14ac:dyDescent="0.25">
      <c r="A69" s="814" t="s">
        <v>7018</v>
      </c>
      <c r="B69" s="815"/>
      <c r="C69" s="815"/>
      <c r="D69" s="815"/>
      <c r="E69" s="816"/>
      <c r="L69" s="334">
        <v>43891</v>
      </c>
      <c r="M69" s="335">
        <v>61900</v>
      </c>
      <c r="N69" s="336" t="s">
        <v>214</v>
      </c>
      <c r="O69" s="336"/>
      <c r="P69" s="330"/>
      <c r="R69" s="366"/>
      <c r="S69" s="386"/>
      <c r="U69" s="387"/>
    </row>
    <row r="70" spans="1:21" x14ac:dyDescent="0.25">
      <c r="A70" s="817"/>
      <c r="B70" s="818"/>
      <c r="C70" s="818"/>
      <c r="D70" s="818"/>
      <c r="E70" s="819"/>
      <c r="L70" s="334">
        <v>43922</v>
      </c>
      <c r="M70" s="335">
        <v>61900</v>
      </c>
      <c r="N70" s="336" t="s">
        <v>214</v>
      </c>
      <c r="O70" s="336"/>
      <c r="P70" s="349"/>
      <c r="R70" s="812" t="s">
        <v>6986</v>
      </c>
      <c r="S70" s="812"/>
      <c r="T70" s="812"/>
      <c r="U70" s="812"/>
    </row>
    <row r="71" spans="1:21" x14ac:dyDescent="0.25">
      <c r="A71" s="328">
        <v>1</v>
      </c>
      <c r="B71" s="375">
        <v>44136</v>
      </c>
      <c r="C71" s="330">
        <v>62000</v>
      </c>
      <c r="D71" s="331" t="s">
        <v>214</v>
      </c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812"/>
      <c r="S71" s="812"/>
      <c r="T71" s="812"/>
      <c r="U71" s="812"/>
    </row>
    <row r="72" spans="1:21" x14ac:dyDescent="0.25">
      <c r="A72" s="328">
        <v>2</v>
      </c>
      <c r="B72" s="375">
        <v>44166</v>
      </c>
      <c r="C72" s="330">
        <v>62000</v>
      </c>
      <c r="D72" s="331" t="s">
        <v>214</v>
      </c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43831</v>
      </c>
      <c r="S72" s="393">
        <v>24000</v>
      </c>
      <c r="T72" s="394">
        <v>24000</v>
      </c>
      <c r="U72" s="349">
        <f>S72-T72</f>
        <v>0</v>
      </c>
    </row>
    <row r="73" spans="1:21" x14ac:dyDescent="0.25">
      <c r="A73" s="328">
        <v>3</v>
      </c>
      <c r="B73" s="375">
        <v>44197</v>
      </c>
      <c r="C73" s="330">
        <v>62000</v>
      </c>
      <c r="D73" s="331" t="s">
        <v>214</v>
      </c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43862</v>
      </c>
      <c r="S73" s="393">
        <v>24000</v>
      </c>
      <c r="T73" s="394">
        <v>24000</v>
      </c>
      <c r="U73" s="349">
        <f>S73-T73</f>
        <v>0</v>
      </c>
    </row>
    <row r="74" spans="1:21" x14ac:dyDescent="0.25">
      <c r="A74" s="328">
        <v>4</v>
      </c>
      <c r="B74" s="375">
        <v>44228</v>
      </c>
      <c r="C74" s="330">
        <v>62000</v>
      </c>
      <c r="D74" s="331" t="s">
        <v>214</v>
      </c>
      <c r="E74" s="348"/>
      <c r="L74" s="338">
        <v>44044</v>
      </c>
      <c r="M74" s="335">
        <v>64995</v>
      </c>
      <c r="N74" s="336" t="s">
        <v>214</v>
      </c>
      <c r="O74" s="336"/>
      <c r="P74" s="330"/>
      <c r="R74" s="334">
        <v>43891</v>
      </c>
      <c r="S74" s="393">
        <v>24000</v>
      </c>
      <c r="T74" s="820">
        <v>30000</v>
      </c>
      <c r="U74" s="823">
        <f>72000-T74-15000-10000-12000</f>
        <v>5000</v>
      </c>
    </row>
    <row r="75" spans="1:21" ht="15.75" x14ac:dyDescent="0.25">
      <c r="A75" s="328">
        <v>5</v>
      </c>
      <c r="B75" s="375">
        <v>44256</v>
      </c>
      <c r="C75" s="349">
        <v>62000</v>
      </c>
      <c r="D75" s="331" t="s">
        <v>214</v>
      </c>
      <c r="E75" s="346" t="s">
        <v>7015</v>
      </c>
      <c r="L75" s="338">
        <v>44075</v>
      </c>
      <c r="M75" s="335">
        <v>64995</v>
      </c>
      <c r="N75" s="336" t="s">
        <v>214</v>
      </c>
      <c r="O75" s="336"/>
      <c r="P75" s="330"/>
      <c r="R75" s="334">
        <v>43922</v>
      </c>
      <c r="S75" s="393">
        <v>24000</v>
      </c>
      <c r="T75" s="821"/>
      <c r="U75" s="824"/>
    </row>
    <row r="76" spans="1:21" x14ac:dyDescent="0.25">
      <c r="A76" s="328">
        <v>6</v>
      </c>
      <c r="B76" s="375">
        <v>44287</v>
      </c>
      <c r="C76" s="330">
        <v>62000</v>
      </c>
      <c r="D76" s="353" t="s">
        <v>214</v>
      </c>
      <c r="E76" s="331"/>
      <c r="L76" s="355">
        <v>44105</v>
      </c>
      <c r="M76" s="398">
        <v>64995</v>
      </c>
      <c r="N76" s="399" t="s">
        <v>214</v>
      </c>
      <c r="O76" s="399"/>
      <c r="P76" s="357"/>
      <c r="R76" s="334">
        <v>43952</v>
      </c>
      <c r="S76" s="393">
        <v>24000</v>
      </c>
      <c r="T76" s="822"/>
      <c r="U76" s="825"/>
    </row>
    <row r="77" spans="1:21" x14ac:dyDescent="0.25">
      <c r="A77" s="328">
        <v>7</v>
      </c>
      <c r="B77" s="375">
        <v>44317</v>
      </c>
      <c r="C77" s="330">
        <v>62000</v>
      </c>
      <c r="D77" s="353" t="s">
        <v>214</v>
      </c>
      <c r="E77" s="381" t="s">
        <v>7019</v>
      </c>
      <c r="L77" s="338">
        <v>44136</v>
      </c>
      <c r="M77" s="335">
        <v>64995</v>
      </c>
      <c r="N77" s="336" t="s">
        <v>214</v>
      </c>
      <c r="O77" s="336"/>
      <c r="P77" s="330"/>
      <c r="R77" s="334">
        <v>43983</v>
      </c>
      <c r="S77" s="393">
        <v>24000</v>
      </c>
      <c r="T77" s="394">
        <f t="shared" ref="T77:T82" si="1">S77</f>
        <v>24000</v>
      </c>
      <c r="U77" s="349">
        <f>S77-T77</f>
        <v>0</v>
      </c>
    </row>
    <row r="78" spans="1:21" ht="30" x14ac:dyDescent="0.25">
      <c r="A78" s="328">
        <v>8</v>
      </c>
      <c r="B78" s="375">
        <v>44348</v>
      </c>
      <c r="C78" s="330">
        <v>62000</v>
      </c>
      <c r="D78" s="353" t="s">
        <v>214</v>
      </c>
      <c r="E78" s="354" t="s">
        <v>7020</v>
      </c>
      <c r="L78" s="392"/>
      <c r="M78" s="367"/>
      <c r="N78" s="367"/>
      <c r="O78" s="367"/>
      <c r="P78" s="344"/>
      <c r="R78" s="334">
        <v>44013</v>
      </c>
      <c r="S78" s="393">
        <v>24000</v>
      </c>
      <c r="T78" s="394">
        <f t="shared" si="1"/>
        <v>24000</v>
      </c>
      <c r="U78" s="349"/>
    </row>
    <row r="79" spans="1:21" ht="30" x14ac:dyDescent="0.25">
      <c r="A79" s="328">
        <v>9</v>
      </c>
      <c r="B79" s="375">
        <v>44378</v>
      </c>
      <c r="C79" s="330">
        <v>62000</v>
      </c>
      <c r="D79" s="353" t="s">
        <v>214</v>
      </c>
      <c r="E79" s="354" t="s">
        <v>7021</v>
      </c>
      <c r="R79" s="334">
        <v>44044</v>
      </c>
      <c r="S79" s="393">
        <v>24000</v>
      </c>
      <c r="T79" s="394">
        <f t="shared" si="1"/>
        <v>24000</v>
      </c>
      <c r="U79" s="349"/>
    </row>
    <row r="80" spans="1:21" x14ac:dyDescent="0.25">
      <c r="A80" s="328">
        <v>10</v>
      </c>
      <c r="B80" s="375">
        <v>44409</v>
      </c>
      <c r="C80" s="330">
        <v>62000</v>
      </c>
      <c r="D80" s="353" t="s">
        <v>214</v>
      </c>
      <c r="E80" s="354" t="s">
        <v>7023</v>
      </c>
      <c r="R80" s="334">
        <v>44075</v>
      </c>
      <c r="S80" s="393">
        <v>24000</v>
      </c>
      <c r="T80" s="394">
        <f t="shared" si="1"/>
        <v>24000</v>
      </c>
      <c r="U80" s="349"/>
    </row>
    <row r="81" spans="1:21" x14ac:dyDescent="0.25">
      <c r="A81" s="328">
        <v>11</v>
      </c>
      <c r="B81" s="375">
        <v>44440</v>
      </c>
      <c r="C81" s="330">
        <v>62000</v>
      </c>
      <c r="D81" s="353" t="s">
        <v>214</v>
      </c>
      <c r="E81" s="354" t="s">
        <v>7024</v>
      </c>
      <c r="R81" s="382">
        <v>44105</v>
      </c>
      <c r="S81" s="395">
        <v>24000</v>
      </c>
      <c r="T81" s="396">
        <f t="shared" si="1"/>
        <v>24000</v>
      </c>
      <c r="U81" s="397"/>
    </row>
    <row r="82" spans="1:21" x14ac:dyDescent="0.25">
      <c r="A82" s="328">
        <v>12</v>
      </c>
      <c r="B82" s="375">
        <v>44470</v>
      </c>
      <c r="C82" s="330">
        <v>62000</v>
      </c>
      <c r="D82" s="353" t="s">
        <v>214</v>
      </c>
      <c r="E82" s="401"/>
      <c r="R82" s="334">
        <v>44136</v>
      </c>
      <c r="S82" s="393">
        <v>24000</v>
      </c>
      <c r="T82" s="394">
        <f t="shared" si="1"/>
        <v>24000</v>
      </c>
      <c r="U82" s="349"/>
    </row>
    <row r="97" spans="3:16" x14ac:dyDescent="0.25">
      <c r="C97" s="373"/>
    </row>
    <row r="98" spans="3:16" x14ac:dyDescent="0.25">
      <c r="C98" s="373"/>
    </row>
    <row r="109" spans="3:16" x14ac:dyDescent="0.25">
      <c r="L109" s="812" t="s">
        <v>7022</v>
      </c>
      <c r="M109" s="812"/>
      <c r="N109" s="812"/>
      <c r="O109" s="812"/>
      <c r="P109" s="812"/>
    </row>
    <row r="110" spans="3:16" x14ac:dyDescent="0.25">
      <c r="L110" s="812"/>
      <c r="M110" s="812"/>
      <c r="N110" s="812"/>
      <c r="O110" s="812"/>
      <c r="P110" s="812"/>
    </row>
    <row r="111" spans="3:16" ht="75" x14ac:dyDescent="0.25"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16" x14ac:dyDescent="0.25"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13" t="s">
        <v>7031</v>
      </c>
      <c r="M116" s="813"/>
      <c r="N116" s="813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  <mergeCell ref="L109:P110"/>
    <mergeCell ref="L116:N116"/>
    <mergeCell ref="R70:U71"/>
    <mergeCell ref="A69:E70"/>
    <mergeCell ref="T74:T76"/>
    <mergeCell ref="U74:U76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8171</v>
      </c>
      <c r="G10" s="9">
        <v>73928</v>
      </c>
    </row>
    <row r="11" spans="6:11" x14ac:dyDescent="0.25">
      <c r="F11" t="s">
        <v>8172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8173</v>
      </c>
      <c r="G17" s="9">
        <v>80000</v>
      </c>
      <c r="K17">
        <v>13300</v>
      </c>
      <c r="M17">
        <v>130700</v>
      </c>
    </row>
    <row r="18" spans="6:13" x14ac:dyDescent="0.25">
      <c r="F18" t="s">
        <v>8174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8242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2024-09-28T11:07:51Z</dcterms:modified>
</cp:coreProperties>
</file>