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7130859-F79B-44F3-9D73-F7F15332FB1B}"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Cash!$A$1:$O$11667</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Cash!$J$10187:$M$10197</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I10474" i="12" l="1"/>
  <c r="I10475" i="12" s="1"/>
  <c r="F1196" i="54" l="1"/>
  <c r="F1195" i="54"/>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E2" i="69" l="1"/>
  <c r="D2" i="69"/>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E33" i="69" l="1"/>
  <c r="F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47" i="47" l="1"/>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K9" i="69"/>
  <c r="K10" i="69"/>
  <c r="L10" i="69" s="1"/>
  <c r="K11" i="69"/>
  <c r="L11" i="69" s="1"/>
  <c r="K12" i="69"/>
  <c r="K13" i="69"/>
  <c r="L13" i="69" s="1"/>
  <c r="K14" i="69"/>
  <c r="L14" i="69" s="1"/>
  <c r="K15" i="69"/>
  <c r="L15" i="69" s="1"/>
  <c r="K16" i="69"/>
  <c r="K17" i="69"/>
  <c r="L17" i="69" s="1"/>
  <c r="K18" i="69"/>
  <c r="L18" i="69" s="1"/>
  <c r="K19" i="69"/>
  <c r="K20" i="69"/>
  <c r="L20" i="69" s="1"/>
  <c r="K21" i="69"/>
  <c r="L21" i="69" s="1"/>
  <c r="K22" i="69"/>
  <c r="L22" i="69" s="1"/>
  <c r="K23" i="69"/>
  <c r="L23" i="69" s="1"/>
  <c r="K24" i="69"/>
  <c r="L24" i="69" s="1"/>
  <c r="K25" i="69"/>
  <c r="L25" i="69" s="1"/>
  <c r="K26" i="69"/>
  <c r="L26" i="69" s="1"/>
  <c r="K27" i="69"/>
  <c r="L27" i="69" s="1"/>
  <c r="K28" i="69"/>
  <c r="L28" i="69" s="1"/>
  <c r="K29" i="69"/>
  <c r="L29" i="69" s="1"/>
  <c r="K30" i="69"/>
  <c r="L30" i="69" s="1"/>
  <c r="K31" i="69"/>
  <c r="L31" i="69" s="1"/>
  <c r="K8" i="69"/>
  <c r="L8" i="69" s="1"/>
  <c r="L9" i="69"/>
  <c r="L12" i="69"/>
  <c r="L16" i="69"/>
  <c r="L19" i="69"/>
  <c r="L10127" i="12" l="1"/>
  <c r="L10128" i="12" s="1"/>
  <c r="M32" i="69" l="1"/>
  <c r="T8" i="69"/>
  <c r="S9" i="69"/>
  <c r="O7" i="69"/>
  <c r="O9" i="69" s="1"/>
  <c r="K7" i="69"/>
  <c r="L7" i="69" s="1"/>
  <c r="K6" i="69"/>
  <c r="L6" i="69" s="1"/>
  <c r="T9" i="69" l="1"/>
  <c r="K10106" i="12" l="1"/>
  <c r="J10106" i="12"/>
  <c r="K10048" i="12" l="1"/>
  <c r="K5" i="69" l="1"/>
  <c r="L5" i="69" s="1"/>
  <c r="K4" i="69"/>
  <c r="L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K3" i="69" l="1"/>
  <c r="L3" i="69" s="1"/>
  <c r="L32" i="69" s="1"/>
  <c r="E10037" i="12" l="1"/>
  <c r="E10036" i="12"/>
  <c r="J10126" i="12" s="1"/>
  <c r="J10127" i="12" l="1"/>
  <c r="K5" i="57" l="1"/>
  <c r="J9989" i="12" l="1"/>
  <c r="I9977" i="12" l="1"/>
  <c r="I9978" i="12" s="1"/>
  <c r="E9915" i="12" l="1"/>
  <c r="E9914" i="12"/>
  <c r="J9920" i="12" l="1"/>
  <c r="J9921" i="12" s="1"/>
  <c r="J9889" i="12" l="1"/>
  <c r="J9849" i="12" l="1"/>
  <c r="J9875" i="12" l="1"/>
  <c r="E9884" i="12"/>
  <c r="C24" i="64" l="1"/>
  <c r="D19"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2"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1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2" i="60" l="1"/>
  <c r="J8489" i="12"/>
  <c r="E8487" i="12"/>
  <c r="E8486" i="12"/>
  <c r="J8447" i="12" l="1"/>
  <c r="I51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47"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1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17" i="60" l="1"/>
  <c r="E5545" i="12" l="1"/>
  <c r="E60" i="60" l="1"/>
  <c r="L513" i="60" s="1"/>
  <c r="M513" i="60" s="1"/>
  <c r="L512" i="60" l="1"/>
  <c r="D1037" i="53"/>
  <c r="J521" i="60" l="1"/>
  <c r="J512" i="60"/>
  <c r="J513" i="60"/>
  <c r="J522" i="60"/>
  <c r="K522" i="60" s="1"/>
  <c r="E5485" i="12"/>
  <c r="H515" i="60" s="1"/>
  <c r="J514" i="60" l="1"/>
  <c r="J515" i="60"/>
  <c r="J517" i="60"/>
  <c r="J518" i="60"/>
  <c r="J519" i="60"/>
  <c r="L515" i="60" l="1"/>
  <c r="E5369" i="12" l="1"/>
  <c r="E5373" i="12" l="1"/>
  <c r="E5372" i="12"/>
  <c r="H516" i="60" s="1"/>
  <c r="H512" i="60" l="1"/>
  <c r="H513" i="60"/>
  <c r="H517" i="60"/>
  <c r="H518" i="60"/>
  <c r="H514" i="60"/>
  <c r="Q16" i="60"/>
  <c r="Q18" i="60" s="1"/>
  <c r="I518" i="60" l="1"/>
  <c r="I514" i="60" l="1"/>
  <c r="K514" i="60" s="1"/>
  <c r="I515" i="60"/>
  <c r="K515" i="60" s="1"/>
  <c r="M515" i="60" s="1"/>
  <c r="I516" i="60"/>
  <c r="K516" i="60" s="1"/>
  <c r="K517" i="60"/>
  <c r="K518" i="60"/>
  <c r="D1027" i="53" l="1"/>
  <c r="L519" i="60" l="1"/>
  <c r="L521" i="60"/>
  <c r="L514" i="60"/>
  <c r="M514" i="60" s="1"/>
  <c r="L516" i="60"/>
  <c r="M516" i="60" s="1"/>
  <c r="L517" i="60"/>
  <c r="M517" i="60" s="1"/>
  <c r="L518" i="60"/>
  <c r="M518"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1" i="60"/>
  <c r="M521" i="60" s="1"/>
  <c r="K519" i="60"/>
  <c r="M51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48"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7" i="54" s="1"/>
  <c r="F1198" i="54" s="1"/>
  <c r="F1199" i="54" s="1"/>
  <c r="F1200" i="54" s="1"/>
  <c r="F1201" i="54" s="1"/>
  <c r="F1202"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3" i="54" l="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2" i="60"/>
  <c r="M512" i="60" s="1"/>
  <c r="M523"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M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l="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D10" i="57" s="1"/>
  <c r="D14" i="57" s="1"/>
  <c r="E27" i="57" s="1"/>
  <c r="E29" i="57"/>
  <c r="D17" i="57" l="1"/>
  <c r="S54" i="57" l="1"/>
  <c r="N9" i="57" s="1"/>
  <c r="N3" i="57" s="1"/>
  <c r="M5" i="57" s="1"/>
  <c r="E30" i="57" l="1"/>
  <c r="D18" i="57" l="1"/>
  <c r="D21" i="57" s="1"/>
  <c r="E34" i="57"/>
  <c r="E36" i="57" l="1"/>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<sst xmlns="http://schemas.openxmlformats.org/spreadsheetml/2006/main" count="77858" uniqueCount="14777">
  <si>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</si>
  <si>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</si>
  <si>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</si>
  <si>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</si>
  <si>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</si>
  <si>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</si>
  <si>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</si>
  <si>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</si>
  <si>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</si>
  <si>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</si>
  <si>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</si>
  <si>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</si>
  <si>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</si>
  <si>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</si>
  <si>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</si>
  <si>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</si>
  <si>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</si>
  <si>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</si>
  <si>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</si>
  <si>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</si>
  <si>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</si>
  <si>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</si>
  <si>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</si>
  <si>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</si>
  <si>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</si>
  <si>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</si>
  <si>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</si>
  <si>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</si>
  <si>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</si>
  <si>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</si>
  <si>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</si>
  <si>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</si>
  <si>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</si>
  <si>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</si>
  <si>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</si>
  <si>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</si>
  <si>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</si>
  <si>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</si>
  <si>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</si>
  <si>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</si>
  <si>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</si>
  <si>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</si>
  <si>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</si>
  <si>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</si>
  <si>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</si>
  <si>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</si>
  <si>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</si>
  <si>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</si>
  <si>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</si>
  <si>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</si>
  <si>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</si>
  <si>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</si>
  <si>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</si>
  <si>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</si>
  <si>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</si>
  <si>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</si>
  <si>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</si>
  <si>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</si>
  <si>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</si>
  <si>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</si>
  <si>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</si>
  <si>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</si>
  <si>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</si>
  <si>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</si>
  <si>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</si>
  <si>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</si>
  <si>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</si>
  <si>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</si>
  <si>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</si>
  <si>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</si>
  <si>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</si>
  <si>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</si>
  <si>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</si>
  <si>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</si>
  <si>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</si>
  <si>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</si>
  <si>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</si>
  <si>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</si>
  <si>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</si>
  <si>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</si>
  <si>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</si>
  <si>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</si>
  <si>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</si>
  <si>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</si>
  <si>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</si>
  <si>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</si>
  <si>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</si>
  <si>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</si>
  <si>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</si>
  <si>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</si>
  <si>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</si>
  <si>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</si>
  <si>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</si>
  <si>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</si>
  <si>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</si>
  <si>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</si>
  <si>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</si>
  <si>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</si>
  <si>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</si>
  <si>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</si>
  <si>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</si>
  <si>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</si>
  <si>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</si>
  <si>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</si>
  <si>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</si>
  <si>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</si>
  <si>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</si>
  <si>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</si>
  <si>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</si>
  <si>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</si>
  <si>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</si>
  <si>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</si>
  <si>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</si>
  <si>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</si>
  <si>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</si>
  <si>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</si>
  <si>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</si>
  <si>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</si>
  <si>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</si>
  <si>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</si>
  <si>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</si>
  <si>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</si>
  <si>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</si>
  <si>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</si>
  <si>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</si>
  <si>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</si>
  <si>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</si>
  <si>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</si>
  <si>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</si>
  <si>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</si>
  <si>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</si>
  <si>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</si>
  <si>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</si>
  <si>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</si>
  <si>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</si>
  <si>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</si>
  <si>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</si>
  <si>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</si>
  <si>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</si>
  <si>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</si>
  <si>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</si>
  <si>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</si>
  <si>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</si>
  <si>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</si>
  <si>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</si>
  <si>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</si>
  <si>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</si>
  <si>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</si>
  <si>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</si>
  <si>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</si>
  <si>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</si>
  <si>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</si>
  <si>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</si>
  <si>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</si>
  <si>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</si>
  <si>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</si>
  <si>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</si>
  <si>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</si>
  <si>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</si>
  <si>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</si>
  <si>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</si>
  <si>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</si>
  <si>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</si>
  <si>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</si>
  <si>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</si>
  <si>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</si>
  <si>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</si>
  <si>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</si>
  <si>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</si>
  <si>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</si>
  <si>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</si>
  <si>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</si>
  <si>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</si>
  <si>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</si>
  <si>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</si>
  <si>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</si>
  <si>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</si>
  <si>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</si>
  <si>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</si>
  <si>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</si>
  <si>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</si>
  <si>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</si>
  <si>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</si>
  <si>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</si>
  <si>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</si>
  <si>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</si>
  <si>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</si>
  <si>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</si>
  <si>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</si>
  <si>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</si>
  <si>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</si>
  <si>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</si>
  <si>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</si>
  <si>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</si>
  <si>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</si>
  <si>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</si>
  <si>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</si>
  <si>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</si>
  <si>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</si>
  <si>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</si>
  <si>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</si>
  <si>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</si>
  <si>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</si>
  <si>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</si>
  <si>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</si>
  <si>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</si>
  <si>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</si>
  <si>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</si>
  <si>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</si>
  <si>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</si>
  <si>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</si>
  <si>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</si>
  <si>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</si>
  <si>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</si>
  <si>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</si>
  <si>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</si>
  <si>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</si>
  <si>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</si>
  <si>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</si>
  <si>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</si>
  <si>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</si>
  <si>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</si>
  <si>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</si>
  <si>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</si>
  <si>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</si>
  <si>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</si>
  <si>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</si>
  <si>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</si>
  <si>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</si>
  <si>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</si>
  <si>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</si>
  <si>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</si>
  <si>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</si>
  <si>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</si>
  <si>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</si>
  <si>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</si>
  <si>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</si>
  <si>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</si>
  <si>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</si>
  <si>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</si>
  <si>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</si>
  <si>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</si>
  <si>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</si>
  <si>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</si>
  <si>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</si>
  <si>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</si>
  <si>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</si>
  <si>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</si>
  <si>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</si>
  <si>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</si>
  <si>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</si>
  <si>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</si>
  <si>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</si>
  <si>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</si>
  <si>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</si>
  <si>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</si>
  <si>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</si>
  <si>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</si>
  <si>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</si>
  <si>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</si>
  <si>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</si>
  <si>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</si>
  <si>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</si>
  <si>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</si>
  <si>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</si>
  <si>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</si>
  <si>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</si>
  <si>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</si>
  <si>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</si>
  <si>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</si>
  <si>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</si>
  <si>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</si>
  <si>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</si>
  <si>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</si>
  <si>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</si>
  <si>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</si>
  <si>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</si>
  <si>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</si>
  <si>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</si>
  <si>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</si>
  <si>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</si>
  <si>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</si>
  <si>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</si>
  <si>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</si>
  <si>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</si>
  <si>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</si>
  <si>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</si>
  <si>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</si>
  <si>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</si>
  <si>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</si>
  <si>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</si>
  <si>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</si>
  <si>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</si>
  <si>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</si>
  <si>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</si>
  <si>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</si>
  <si>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</si>
  <si>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</si>
  <si>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</si>
  <si>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</si>
  <si>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</si>
  <si>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</si>
  <si>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</si>
  <si>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</si>
  <si>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</si>
  <si>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</si>
  <si>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</si>
  <si>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</si>
  <si>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</si>
  <si>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</si>
  <si>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</si>
  <si>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</si>
  <si>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</si>
  <si>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</si>
  <si>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</si>
  <si>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</si>
  <si>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</si>
  <si>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</si>
  <si>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</si>
  <si>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</si>
  <si>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</si>
  <si>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</si>
  <si>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</si>
  <si>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</si>
  <si>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</si>
  <si>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</si>
  <si>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</si>
  <si>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</si>
  <si>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</si>
  <si>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</si>
  <si>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</si>
  <si>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</si>
  <si>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</si>
  <si>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</si>
  <si>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</si>
  <si>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</si>
  <si>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</si>
  <si>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</si>
  <si>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</si>
  <si>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</si>
  <si>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</si>
  <si>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</si>
  <si>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</si>
  <si>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</si>
  <si>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</si>
  <si>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</si>
  <si>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</si>
  <si>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</si>
  <si>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</si>
  <si>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</si>
  <si>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</si>
  <si>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</si>
  <si>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</si>
  <si>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</si>
  <si>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</si>
  <si>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</si>
  <si>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</si>
  <si>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</si>
  <si>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</si>
  <si>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</si>
  <si>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</si>
  <si>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</si>
  <si>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</si>
  <si>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</si>
  <si>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</si>
  <si>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</si>
  <si>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</si>
  <si>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</si>
  <si>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</si>
  <si>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</si>
  <si>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</si>
  <si>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</si>
  <si>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</si>
  <si>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</si>
  <si>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</si>
  <si>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</si>
  <si>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</si>
  <si>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</si>
  <si>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</si>
  <si>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</si>
  <si>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</si>
  <si>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</si>
  <si>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</si>
  <si>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</si>
  <si>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</si>
  <si>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</si>
  <si>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</si>
  <si>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</si>
  <si>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</si>
  <si>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</si>
  <si>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</si>
  <si>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</si>
  <si>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</si>
  <si>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</si>
  <si>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</si>
  <si>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</si>
  <si>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</si>
  <si>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</si>
  <si>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</si>
  <si>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</si>
  <si>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</si>
  <si>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</si>
  <si>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</si>
  <si>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</si>
  <si>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</si>
  <si>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</si>
  <si>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</si>
  <si>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</si>
  <si>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</si>
  <si>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</si>
  <si>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</si>
  <si>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</si>
  <si>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</si>
  <si>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</si>
  <si>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</si>
  <si>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</si>
  <si>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</si>
  <si>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</si>
  <si>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</si>
  <si>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</si>
  <si>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</si>
  <si>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</si>
  <si>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</si>
  <si>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</si>
  <si>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</si>
  <si>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</si>
  <si>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</si>
  <si>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</si>
  <si>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</si>
  <si>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</si>
  <si>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</si>
  <si>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</si>
  <si>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</si>
  <si>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</si>
  <si>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</si>
  <si>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</si>
  <si>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</si>
  <si>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</si>
  <si>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</si>
  <si>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</si>
  <si>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</si>
  <si>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</si>
  <si>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</si>
  <si>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</si>
  <si>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</si>
  <si>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</si>
  <si>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</si>
  <si>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</si>
  <si>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</si>
  <si>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</si>
  <si>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</si>
  <si>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</si>
  <si>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</si>
  <si>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</si>
  <si>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</si>
  <si>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</si>
  <si>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</si>
  <si>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</si>
  <si>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</si>
  <si>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</si>
  <si>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</si>
  <si>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</si>
  <si>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</si>
  <si>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</si>
  <si>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</si>
  <si>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</si>
  <si>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</si>
  <si>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</si>
  <si>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</si>
  <si>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</si>
  <si>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</si>
  <si>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</si>
  <si>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</si>
  <si>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</si>
  <si>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</si>
  <si>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</si>
  <si>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</si>
  <si>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</si>
  <si>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</si>
  <si>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</si>
  <si>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</si>
  <si>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</si>
  <si>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</si>
  <si>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</si>
  <si>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</si>
  <si>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</si>
  <si>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</si>
  <si>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</si>
  <si>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</si>
  <si>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</si>
  <si>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</si>
  <si>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</si>
  <si>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</si>
  <si>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</si>
  <si>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</si>
  <si>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</si>
  <si>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</si>
  <si>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</si>
  <si>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</si>
  <si>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</si>
  <si>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</si>
  <si>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</si>
  <si>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</si>
  <si>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</si>
  <si>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</si>
  <si>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</si>
  <si>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</si>
  <si>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</si>
  <si>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</si>
  <si>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</si>
  <si>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</si>
  <si>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</si>
  <si>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</si>
  <si>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</si>
  <si>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</si>
  <si>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</si>
  <si>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</si>
  <si>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</si>
  <si>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</si>
  <si>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</si>
  <si>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</si>
  <si>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</si>
  <si>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</si>
  <si>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</si>
  <si>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</si>
  <si>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</si>
  <si>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</si>
  <si>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</si>
  <si>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</si>
  <si>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</si>
  <si>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</si>
  <si>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</si>
  <si>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</si>
  <si>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</si>
  <si>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</si>
  <si>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</si>
  <si>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</si>
  <si>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</si>
  <si>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</si>
  <si>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</si>
  <si>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</si>
  <si>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</si>
  <si>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</si>
  <si>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</si>
  <si>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</si>
  <si>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</si>
  <si>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</si>
  <si>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</si>
  <si>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</si>
  <si>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</si>
  <si>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</si>
  <si>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</si>
  <si>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</si>
  <si>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</si>
  <si>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</si>
  <si>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</si>
  <si>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</si>
  <si>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</si>
  <si>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</si>
  <si>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</si>
  <si>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</si>
  <si>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</si>
  <si>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</si>
  <si>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</si>
  <si>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</si>
  <si>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</si>
  <si>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</si>
  <si>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</si>
  <si>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</si>
  <si>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</si>
  <si>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</si>
  <si>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</si>
  <si>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</si>
  <si>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</si>
  <si>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</si>
  <si>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</si>
  <si>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</si>
  <si>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</si>
  <si>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</si>
  <si>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</si>
  <si>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</si>
  <si>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</si>
  <si>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</si>
  <si>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</si>
  <si>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</si>
  <si>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</si>
  <si>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</si>
  <si>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</si>
  <si>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</si>
  <si>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</si>
  <si>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</si>
  <si>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</si>
  <si>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</si>
  <si>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</si>
  <si>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</si>
  <si>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</si>
  <si>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</si>
  <si>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</si>
  <si>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</si>
  <si>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</si>
  <si>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</si>
  <si>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</si>
  <si>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</si>
  <si>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</si>
  <si>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</si>
  <si>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</si>
  <si>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</si>
  <si>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</si>
  <si>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</si>
  <si>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</si>
  <si>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</si>
  <si>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</si>
  <si>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</si>
  <si>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</si>
  <si>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</si>
  <si>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</si>
  <si>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</si>
  <si>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</si>
  <si>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</si>
  <si>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</si>
  <si>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</si>
  <si>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</si>
  <si>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</si>
  <si>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</si>
  <si>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</si>
  <si>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</si>
  <si>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</si>
  <si>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</si>
  <si>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</si>
  <si>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</si>
  <si>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</si>
  <si>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</si>
  <si>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</si>
  <si>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</si>
  <si>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</si>
  <si>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</si>
  <si>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</si>
  <si>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</si>
  <si>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</si>
  <si>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</si>
  <si>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</si>
  <si>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</si>
  <si>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</si>
  <si>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</si>
  <si>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</si>
  <si>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</si>
  <si>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</si>
  <si>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</si>
  <si>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</si>
  <si>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</si>
  <si>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</si>
  <si>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</si>
  <si>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</si>
  <si>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</si>
  <si>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</si>
  <si>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</si>
  <si>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</si>
  <si>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</si>
  <si>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</si>
  <si>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</si>
  <si>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</si>
  <si>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</si>
  <si>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</si>
  <si>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</si>
  <si>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</si>
  <si>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</si>
  <si>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</si>
  <si>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</si>
  <si>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</si>
  <si>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</si>
  <si>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</si>
  <si>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</si>
  <si>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</si>
  <si>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</si>
  <si>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</si>
  <si>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</si>
  <si>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</si>
  <si>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</si>
  <si>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</si>
  <si>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</si>
  <si>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</si>
  <si>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</si>
  <si>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</si>
  <si>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</si>
  <si>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</si>
  <si>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</si>
  <si>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</si>
  <si>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</si>
  <si>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</si>
  <si>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</si>
  <si>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</si>
  <si>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</si>
  <si>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</si>
  <si>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</si>
  <si>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</si>
  <si>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</si>
  <si>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</si>
  <si>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</si>
  <si>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</si>
  <si>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</si>
  <si>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</si>
  <si>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</si>
  <si>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</si>
  <si>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</si>
  <si>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</si>
  <si>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</si>
  <si>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</si>
  <si>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</si>
  <si>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</si>
  <si>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</si>
  <si>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</si>
  <si>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</si>
  <si>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</si>
  <si>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</si>
  <si>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</si>
  <si>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</si>
  <si>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</si>
  <si>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</si>
  <si>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</si>
  <si>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</si>
  <si>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</si>
  <si>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</si>
  <si>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</si>
  <si>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</si>
  <si>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</si>
  <si>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</si>
  <si>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</si>
  <si>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</si>
  <si>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</si>
  <si>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</si>
  <si>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</si>
  <si>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</si>
  <si>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</si>
  <si>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</si>
  <si>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</si>
  <si>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</si>
  <si>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</si>
  <si>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</si>
  <si>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</si>
  <si>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</si>
  <si>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</si>
  <si>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</si>
  <si>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</si>
  <si>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</si>
  <si>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</si>
  <si>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</si>
  <si>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</si>
  <si>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</si>
  <si>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</si>
  <si>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</si>
  <si>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</si>
  <si>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</si>
  <si>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</si>
  <si>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</si>
  <si>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</si>
  <si>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</si>
  <si>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</si>
  <si>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</si>
  <si>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</si>
  <si>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</si>
  <si>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</si>
  <si>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</si>
  <si>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</si>
  <si>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</si>
  <si>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</si>
  <si>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</si>
  <si>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</si>
  <si>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</si>
  <si>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</si>
  <si>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</si>
  <si>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</si>
  <si>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</si>
  <si>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</si>
  <si>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</si>
  <si>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</si>
  <si>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</si>
  <si>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</si>
  <si>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</si>
  <si>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</si>
  <si>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</si>
  <si>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</si>
  <si>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</si>
  <si>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</si>
  <si>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</si>
  <si>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</si>
  <si>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</si>
  <si>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</si>
  <si>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</si>
  <si>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</si>
  <si>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</si>
  <si>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</si>
  <si>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</si>
  <si>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</si>
  <si>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</si>
  <si>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</si>
  <si>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</si>
  <si>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</si>
  <si>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</si>
  <si>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</si>
  <si>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</si>
  <si>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</si>
  <si>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</si>
  <si>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</si>
  <si>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</si>
  <si>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</si>
  <si>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</si>
  <si>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</si>
  <si>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</si>
  <si>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</si>
  <si>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</si>
  <si>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</si>
  <si>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</si>
  <si>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</si>
  <si>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</si>
  <si>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</si>
  <si>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</si>
  <si>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</si>
  <si>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</si>
  <si>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</si>
  <si>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</si>
  <si>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</si>
  <si>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</si>
  <si>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</si>
  <si>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</si>
  <si>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</si>
  <si>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</si>
  <si>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</si>
  <si>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</si>
  <si>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</si>
  <si>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</si>
  <si>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</si>
  <si>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</si>
  <si>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</si>
  <si>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</si>
  <si>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</si>
  <si>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</si>
  <si>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</si>
  <si>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</si>
  <si>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</si>
  <si>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</si>
  <si>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</si>
  <si>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</si>
  <si>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</si>
  <si>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</si>
  <si>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</si>
  <si>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</si>
  <si>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</si>
  <si>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</si>
  <si>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</si>
  <si>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</si>
  <si>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</si>
  <si>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</si>
  <si>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</si>
  <si>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</si>
  <si>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</si>
  <si>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</si>
  <si>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</si>
  <si>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</si>
  <si>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</si>
  <si>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</si>
  <si>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</si>
  <si>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</si>
  <si>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</si>
  <si>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</si>
  <si>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</si>
  <si>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</si>
  <si>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</si>
  <si>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</si>
  <si>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</si>
  <si>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</si>
  <si>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</si>
  <si>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</si>
  <si>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</si>
  <si>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</si>
  <si>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</si>
  <si>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</si>
  <si>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</si>
  <si>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</si>
  <si>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</si>
  <si>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</si>
  <si>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</si>
  <si>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</si>
  <si>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</si>
  <si>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</si>
  <si>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</si>
  <si>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</si>
  <si>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</si>
  <si>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</si>
  <si>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</si>
  <si>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</si>
  <si>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</si>
  <si>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</si>
  <si>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</si>
  <si>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</si>
  <si>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</si>
  <si>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</si>
  <si>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</si>
  <si>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</si>
  <si>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</si>
  <si>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</si>
  <si>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</si>
  <si>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</si>
  <si>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</si>
  <si>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</si>
  <si>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</si>
  <si>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</si>
  <si>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</si>
  <si>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</si>
  <si>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</si>
  <si>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</si>
  <si>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</si>
  <si>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</si>
  <si>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</si>
  <si>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</si>
  <si>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</si>
  <si>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</si>
  <si>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</si>
  <si>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</si>
  <si>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</si>
  <si>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</si>
  <si>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</si>
  <si>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</si>
  <si>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</si>
  <si>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</si>
  <si>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</si>
  <si>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</si>
  <si>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</si>
  <si>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</si>
  <si>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</si>
  <si>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</si>
  <si>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</si>
  <si>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</si>
  <si>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</si>
  <si>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</si>
  <si>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</si>
  <si>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</si>
  <si>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</si>
  <si>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</si>
  <si>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</si>
  <si>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</si>
  <si>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</si>
  <si>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</si>
  <si>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</si>
  <si>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</si>
  <si>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</si>
  <si>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</si>
  <si>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</si>
  <si>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</si>
  <si>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</si>
  <si>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</si>
  <si>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</si>
  <si>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</si>
  <si>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</si>
  <si>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</si>
  <si>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</si>
  <si>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</si>
  <si>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</si>
  <si>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</si>
  <si>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</si>
  <si>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</si>
  <si>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</si>
  <si>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</si>
  <si>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</si>
  <si>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</si>
  <si>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</si>
  <si>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</si>
  <si>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</si>
  <si>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</si>
  <si>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</si>
  <si>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</si>
  <si>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</si>
  <si>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</si>
  <si>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</si>
  <si>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</si>
  <si>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</si>
  <si>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</si>
  <si>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</si>
  <si>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</si>
  <si>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</si>
  <si>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</si>
  <si>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</si>
  <si>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</si>
  <si>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</si>
  <si>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</si>
  <si>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</si>
  <si>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</si>
  <si>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</si>
  <si>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</si>
  <si>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</si>
  <si>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</si>
  <si>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</si>
  <si>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</si>
  <si>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</si>
  <si>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</si>
  <si>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</si>
  <si>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</si>
  <si>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</si>
  <si>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</si>
  <si>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</si>
  <si>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</si>
  <si>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</si>
  <si>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</si>
  <si>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</si>
  <si>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</si>
  <si>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</si>
  <si>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</si>
  <si>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</si>
  <si>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</si>
  <si>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</si>
  <si>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</si>
  <si>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</si>
  <si>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</si>
  <si>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</si>
  <si>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</si>
  <si>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</si>
  <si>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</si>
  <si>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</si>
  <si>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</si>
  <si>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</si>
  <si>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</si>
  <si>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</si>
  <si>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</si>
  <si>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</si>
  <si>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</si>
  <si>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</si>
  <si>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</si>
  <si>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</si>
  <si>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</si>
  <si>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</si>
  <si>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</si>
  <si>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</si>
  <si>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</si>
  <si>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</si>
  <si>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</si>
  <si>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</si>
  <si>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</si>
  <si>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</si>
  <si>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</si>
  <si>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</si>
  <si>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</si>
  <si>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</si>
  <si>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</si>
  <si>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</si>
  <si>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</si>
  <si>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</si>
  <si>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</si>
  <si>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</si>
  <si>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</si>
  <si>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</si>
  <si>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</si>
  <si>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</si>
  <si>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</si>
  <si>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</si>
  <si>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</si>
  <si>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</si>
  <si>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</si>
  <si>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</si>
  <si>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</si>
  <si>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</si>
  <si>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</si>
  <si>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</si>
  <si>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</si>
  <si>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</si>
  <si>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</si>
  <si>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</si>
  <si>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</si>
  <si>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</si>
  <si>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</si>
  <si>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</si>
  <si>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</si>
  <si>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</si>
  <si>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</si>
  <si>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</si>
  <si>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</si>
  <si>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</si>
  <si>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</si>
  <si>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</si>
  <si>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</si>
  <si>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</si>
  <si>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</si>
  <si>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</si>
  <si>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</si>
  <si>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</si>
  <si>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</si>
  <si>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</si>
  <si>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</si>
  <si>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</si>
  <si>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</si>
  <si>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</si>
  <si>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</si>
  <si>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</si>
  <si>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</si>
  <si>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</si>
  <si>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</si>
  <si>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</si>
  <si>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</si>
  <si>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</si>
  <si>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</si>
  <si>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</si>
  <si>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</si>
  <si>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</si>
  <si>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</si>
  <si>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</si>
  <si>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</si>
  <si>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</si>
  <si>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</si>
  <si>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</si>
  <si>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</si>
  <si>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</si>
  <si>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</si>
  <si>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</si>
  <si>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</si>
  <si>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</si>
  <si>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</si>
  <si>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</si>
  <si>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</si>
  <si>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</si>
  <si>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</si>
  <si>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</si>
  <si>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</si>
  <si>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</si>
  <si>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</si>
  <si>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</si>
  <si>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</si>
  <si>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</si>
  <si>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</si>
  <si>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</si>
  <si>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</si>
  <si>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</si>
  <si>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</si>
  <si>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</si>
  <si>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</si>
  <si>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</si>
  <si>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</si>
  <si>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</si>
  <si>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</si>
  <si>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</si>
  <si>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</si>
  <si>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</si>
  <si>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</si>
  <si>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</si>
  <si>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</si>
  <si>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</si>
  <si>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</si>
  <si>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</si>
  <si>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</si>
  <si>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</si>
  <si>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</si>
  <si>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</si>
  <si>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</si>
  <si>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</si>
  <si>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</si>
  <si>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</si>
  <si>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</si>
  <si>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</si>
  <si>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</si>
  <si>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</si>
  <si>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</si>
  <si>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</si>
  <si>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</si>
  <si>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</si>
  <si>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</si>
  <si>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</si>
  <si>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</si>
  <si>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</si>
  <si>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</si>
  <si>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</si>
  <si>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</si>
  <si>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</si>
  <si>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</si>
  <si>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</si>
  <si>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</si>
  <si>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</si>
  <si>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</si>
  <si>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</si>
  <si>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</si>
  <si>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</si>
  <si>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</si>
  <si>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</si>
  <si>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</si>
  <si>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</si>
  <si>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</si>
  <si>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</si>
  <si>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</si>
  <si>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</si>
  <si>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</si>
  <si>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</si>
  <si>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</si>
  <si>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</si>
  <si>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</si>
  <si>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</si>
  <si>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</si>
  <si>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</si>
  <si>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</si>
  <si>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</si>
  <si>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</si>
  <si>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</si>
  <si>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</si>
  <si>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</si>
  <si>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</si>
  <si>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</si>
  <si>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</si>
  <si>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</si>
  <si>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</si>
  <si>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</si>
  <si>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</si>
  <si>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</si>
  <si>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</si>
  <si>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</si>
  <si>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</si>
  <si>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</si>
  <si>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</si>
  <si>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</si>
  <si>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</si>
  <si>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</si>
  <si>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</si>
  <si>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</si>
  <si>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</si>
  <si>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</si>
  <si>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</si>
  <si>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</si>
  <si>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</si>
  <si>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</si>
  <si>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</si>
  <si>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</si>
  <si>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</si>
  <si>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</si>
  <si>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</si>
  <si>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</si>
  <si>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</si>
  <si>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</si>
  <si>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</si>
  <si>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</si>
  <si>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</si>
  <si>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</si>
  <si>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</si>
  <si>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</si>
  <si>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</si>
  <si>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</si>
  <si>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</si>
  <si>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</si>
  <si>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</si>
  <si>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</si>
  <si>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</si>
  <si>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</si>
  <si>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</si>
  <si>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</si>
  <si>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</si>
  <si>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</si>
  <si>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</si>
  <si>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</si>
  <si>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</si>
  <si>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</si>
  <si>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</si>
  <si>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</si>
  <si>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</si>
  <si>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</si>
  <si>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</si>
  <si>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</si>
  <si>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</si>
  <si>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</si>
  <si>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</si>
  <si>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</si>
  <si>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</si>
  <si>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</si>
  <si>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</si>
  <si>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</si>
  <si>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</si>
  <si>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</si>
  <si>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</si>
  <si>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</si>
  <si>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</si>
  <si>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</si>
  <si>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</si>
  <si>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</si>
  <si>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</si>
  <si>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</si>
  <si>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</si>
  <si>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</si>
  <si>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</si>
  <si>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</si>
  <si>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</si>
  <si>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</si>
  <si>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</si>
  <si>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</si>
  <si>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</si>
  <si>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</si>
  <si>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</si>
  <si>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</si>
  <si>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</si>
  <si>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</si>
  <si>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</si>
  <si>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</si>
  <si>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</si>
  <si>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</si>
  <si>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</si>
  <si>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</si>
  <si>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</si>
  <si>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</si>
  <si>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</si>
  <si>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</si>
  <si>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</si>
  <si>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</si>
  <si>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</si>
  <si>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</si>
  <si>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</si>
  <si>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</si>
  <si>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</si>
  <si>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</si>
  <si>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</si>
  <si>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</si>
  <si>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</si>
  <si>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</si>
  <si>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</si>
  <si>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</si>
  <si>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</si>
  <si>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</si>
  <si>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</si>
  <si>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</si>
  <si>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</si>
  <si>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</si>
  <si>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</si>
  <si>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</si>
  <si>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</si>
  <si>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</si>
  <si>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</si>
  <si>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</si>
  <si>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</si>
  <si>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</si>
  <si>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</si>
  <si>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</si>
  <si>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</si>
  <si>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</si>
  <si>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</si>
  <si>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</si>
  <si>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</si>
  <si>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</si>
  <si>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</si>
  <si>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</si>
  <si>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</si>
  <si>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</si>
  <si>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</si>
  <si>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</si>
  <si>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</si>
  <si>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</si>
  <si>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</si>
  <si>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</si>
  <si>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</si>
  <si>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</si>
  <si>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</si>
  <si>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</si>
  <si>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</si>
  <si>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</si>
  <si>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</si>
  <si>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</si>
  <si>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</si>
  <si>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</si>
  <si>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</si>
  <si>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</si>
  <si>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</si>
  <si>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</si>
  <si>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</si>
  <si>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</si>
  <si>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</si>
  <si>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</si>
  <si>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</si>
  <si>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</si>
  <si>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</si>
  <si>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</si>
  <si>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</si>
  <si>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</si>
  <si>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</si>
  <si>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</si>
  <si>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</si>
  <si>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</si>
  <si>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</si>
  <si>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</si>
  <si>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</si>
  <si>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</si>
  <si>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</si>
  <si>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</si>
  <si>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</si>
  <si>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</si>
  <si>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</si>
  <si>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</si>
  <si>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</si>
  <si>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</si>
  <si>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</si>
  <si>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</si>
  <si>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</si>
  <si>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</si>
  <si>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</si>
  <si>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</si>
  <si>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</si>
  <si>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</si>
  <si>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</si>
  <si>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</si>
  <si>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</si>
  <si>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</si>
  <si>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</si>
  <si>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</si>
  <si>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</si>
  <si>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</si>
  <si>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</si>
  <si>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</si>
  <si>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</si>
  <si>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</si>
  <si>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</si>
  <si>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</si>
  <si>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</si>
  <si>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</si>
  <si>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</si>
  <si>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</si>
  <si>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</si>
  <si>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</si>
  <si>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</si>
  <si>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</si>
  <si>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</si>
  <si>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</si>
  <si>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</si>
  <si>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</si>
  <si>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</si>
  <si>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</si>
  <si>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</si>
  <si>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</si>
  <si>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</si>
  <si>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</si>
  <si>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</si>
  <si>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</si>
  <si>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</si>
  <si>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</si>
  <si>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</si>
  <si>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</si>
  <si>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</si>
  <si>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</si>
  <si>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</si>
  <si>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</si>
  <si>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</si>
  <si>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</si>
  <si>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</si>
  <si>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</si>
  <si>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</si>
  <si>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</si>
  <si>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</si>
  <si>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</si>
  <si>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</si>
  <si>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</si>
  <si>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</si>
  <si>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</si>
  <si>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</si>
  <si>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</si>
  <si>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</si>
  <si>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</si>
  <si>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</si>
  <si>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</si>
  <si>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</si>
  <si>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</si>
  <si>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</si>
  <si>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</si>
  <si>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</si>
  <si>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</si>
  <si>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</si>
  <si>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</si>
  <si>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</si>
  <si>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</si>
  <si>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</si>
  <si>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</si>
  <si>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</si>
  <si>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</si>
  <si>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</si>
  <si>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</si>
  <si>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</si>
  <si>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</si>
  <si>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</si>
  <si>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</si>
  <si>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</si>
  <si>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</si>
  <si>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</si>
  <si>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</si>
  <si>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</si>
  <si>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</si>
  <si>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</si>
  <si>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</si>
  <si>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</si>
  <si>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</si>
  <si>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</si>
  <si>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</si>
  <si>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</si>
  <si>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</si>
  <si>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</si>
  <si>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</si>
  <si>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</si>
  <si>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</si>
  <si>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</si>
  <si>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</si>
  <si>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</si>
  <si>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</si>
  <si>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</si>
  <si>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</si>
  <si>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</si>
  <si>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</si>
  <si>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</si>
  <si>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</si>
  <si>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</si>
  <si>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</si>
  <si>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</si>
  <si>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</si>
  <si>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</si>
  <si>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</si>
  <si>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</si>
  <si>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</si>
  <si>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</si>
  <si>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</si>
  <si>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</si>
  <si>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</si>
  <si>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</si>
  <si>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</si>
  <si>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</si>
  <si>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</si>
  <si>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</si>
  <si>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</si>
  <si>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</si>
  <si>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</si>
  <si>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</si>
  <si>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</si>
  <si>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</si>
  <si>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</si>
  <si>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</si>
  <si>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</si>
  <si>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</si>
  <si>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</si>
  <si>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</si>
  <si>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</si>
  <si>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</si>
  <si>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</si>
  <si>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</si>
  <si>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</si>
  <si>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</si>
  <si>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</si>
  <si>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</si>
  <si>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</si>
  <si>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</si>
  <si>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</si>
  <si>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</si>
  <si>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</si>
  <si>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</si>
  <si>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</si>
  <si>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</si>
  <si>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</si>
  <si>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</si>
  <si>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</si>
  <si>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</si>
  <si>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</si>
  <si>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</si>
  <si>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</si>
  <si>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</si>
  <si>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</si>
  <si>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</si>
  <si>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</si>
  <si>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</si>
  <si>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</si>
  <si>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</si>
  <si>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</si>
  <si>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</si>
  <si>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</si>
  <si>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</si>
  <si>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</si>
  <si>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</si>
  <si>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</si>
  <si>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</si>
  <si>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</si>
  <si>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</si>
  <si>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</si>
  <si>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</si>
  <si>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</si>
  <si>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</si>
  <si>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</si>
  <si>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</si>
  <si>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</si>
  <si>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</si>
  <si>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</si>
  <si>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</si>
  <si>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</si>
  <si>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</si>
  <si>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</si>
  <si>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</si>
  <si>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</si>
  <si>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</si>
  <si>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</si>
  <si>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</si>
  <si>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</si>
  <si>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</si>
  <si>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</si>
  <si>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</si>
  <si>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</si>
  <si>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</si>
  <si>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</si>
  <si>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</si>
  <si>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</si>
  <si>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</si>
  <si>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</si>
  <si>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</si>
  <si>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</si>
  <si>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</si>
  <si>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</si>
  <si>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</si>
  <si>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</si>
  <si>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</si>
  <si>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</si>
  <si>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</si>
  <si>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</si>
  <si>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</si>
  <si>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</si>
  <si>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</si>
  <si>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</si>
  <si>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</si>
  <si>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</si>
  <si>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</si>
  <si>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</si>
  <si>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</si>
  <si>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</si>
  <si>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</si>
  <si>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</si>
  <si>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</si>
  <si>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</si>
  <si>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</si>
  <si>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</si>
  <si>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</si>
  <si>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</si>
  <si>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</si>
  <si>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</si>
  <si>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</si>
  <si>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</si>
  <si>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</si>
  <si>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</si>
  <si>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</si>
  <si>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</si>
  <si>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</si>
  <si>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</si>
  <si>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</si>
  <si>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</si>
  <si>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</si>
  <si>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</si>
  <si>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</si>
  <si>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</si>
  <si>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</si>
  <si>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</si>
  <si>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</si>
  <si>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</si>
  <si>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</si>
  <si>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</si>
  <si>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</si>
  <si>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</si>
  <si>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</si>
  <si>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</si>
  <si>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</si>
  <si>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</si>
  <si>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</si>
  <si>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</si>
  <si>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</si>
  <si>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</si>
  <si>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</si>
  <si>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</si>
  <si>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</si>
  <si>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</si>
  <si>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</si>
  <si>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</si>
  <si>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</si>
  <si>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</si>
  <si>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</si>
  <si>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</si>
  <si>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</si>
  <si>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</si>
  <si>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</si>
  <si>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</si>
  <si>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</si>
  <si>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</si>
  <si>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</si>
  <si>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</si>
  <si>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</si>
  <si>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</si>
  <si>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</si>
  <si>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</si>
  <si>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</si>
  <si>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</si>
  <si>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</si>
  <si>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</si>
  <si>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</si>
  <si>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</si>
  <si>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</si>
  <si>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</si>
  <si>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</si>
  <si>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</si>
  <si>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</si>
  <si>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</si>
  <si>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</si>
  <si>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</si>
  <si>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</si>
  <si>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</si>
  <si>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</si>
  <si>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</si>
  <si>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</si>
  <si>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</si>
  <si>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</si>
  <si>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</si>
  <si>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</si>
  <si>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</si>
  <si>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</si>
  <si>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</si>
  <si>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</si>
  <si>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</si>
  <si>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</si>
  <si>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</si>
  <si>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</si>
  <si>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</si>
  <si>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</si>
  <si>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</si>
  <si>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</si>
  <si>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</si>
  <si>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</si>
  <si>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</si>
  <si>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</si>
  <si>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</si>
  <si>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</si>
  <si>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</si>
  <si>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</si>
  <si>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</si>
  <si>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</si>
  <si>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</si>
  <si>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</si>
  <si>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</si>
  <si>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</si>
  <si>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</si>
  <si>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</si>
  <si>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</si>
  <si>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</si>
  <si>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</si>
  <si>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</si>
  <si>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</si>
  <si>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</si>
  <si>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</si>
  <si>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</si>
  <si>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</si>
  <si>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</si>
  <si>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</si>
  <si>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</si>
  <si>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</si>
  <si>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</si>
  <si>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</si>
  <si>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</si>
  <si>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</si>
  <si>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</si>
  <si>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</si>
  <si>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</si>
  <si>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</si>
  <si>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</si>
  <si>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</si>
  <si>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</si>
  <si>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</si>
  <si>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</si>
  <si>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</si>
  <si>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</si>
  <si>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</si>
  <si>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</si>
  <si>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</si>
  <si>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</si>
  <si>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</si>
  <si>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</si>
  <si>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</si>
  <si>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</si>
  <si>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</si>
  <si>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</si>
  <si>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</si>
  <si>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</si>
  <si>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</si>
  <si>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</si>
  <si>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</si>
  <si>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</si>
  <si>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</si>
  <si>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</si>
  <si>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</si>
  <si>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</si>
  <si>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</si>
  <si>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</si>
  <si>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</si>
  <si>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</si>
  <si>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</si>
  <si>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</si>
  <si>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</si>
  <si>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</si>
  <si>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</si>
  <si>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</si>
  <si>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</si>
  <si>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</si>
  <si>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</si>
  <si>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</si>
  <si>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</si>
  <si>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</si>
  <si>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</si>
  <si>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</si>
  <si>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</si>
  <si>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</si>
  <si>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</si>
  <si>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</si>
  <si>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</si>
  <si>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</si>
  <si>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</si>
  <si>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</si>
  <si>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</si>
  <si>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</si>
  <si>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</si>
  <si>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</si>
  <si>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</si>
  <si>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</si>
  <si>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</si>
  <si>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</si>
  <si>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</si>
  <si>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</si>
  <si>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</si>
  <si>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</si>
  <si>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</si>
  <si>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</si>
  <si>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</si>
  <si>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</si>
  <si>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</si>
  <si>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</si>
  <si>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</si>
  <si>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</si>
  <si>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</si>
  <si>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</si>
  <si>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</si>
  <si>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</si>
  <si>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</si>
  <si>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</si>
  <si>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</si>
  <si>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</si>
  <si>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</si>
  <si>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</si>
  <si>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</si>
  <si>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</si>
  <si>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</si>
  <si>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</si>
  <si>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</si>
  <si>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</si>
  <si>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</si>
  <si>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</si>
  <si>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</si>
  <si>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</si>
  <si>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</si>
  <si>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</si>
  <si>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</si>
  <si>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</si>
  <si>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</si>
  <si>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</si>
  <si>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</si>
  <si>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</si>
  <si>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</si>
  <si>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</si>
  <si>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</si>
  <si>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</si>
  <si>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</si>
  <si>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</si>
  <si>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</si>
  <si>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</si>
  <si>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</si>
  <si>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</si>
  <si>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</si>
  <si>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</si>
  <si>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</si>
  <si>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</si>
  <si>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</si>
  <si>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</si>
  <si>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</si>
  <si>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</si>
  <si>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</si>
  <si>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</si>
  <si>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</si>
  <si>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</si>
  <si>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</si>
  <si>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</si>
  <si>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</si>
  <si>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</si>
  <si>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</si>
  <si>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</si>
  <si>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</si>
  <si>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</si>
  <si>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</si>
  <si>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</si>
  <si>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</si>
  <si>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</si>
  <si>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</si>
  <si>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</si>
  <si>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</si>
  <si>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</si>
  <si>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</si>
  <si>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</si>
  <si>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</si>
  <si>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</si>
  <si>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</si>
  <si>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</si>
  <si>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</si>
  <si>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</si>
  <si>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</si>
  <si>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</si>
  <si>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</si>
  <si>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</si>
  <si>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</si>
  <si>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</si>
  <si>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</si>
  <si>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</si>
  <si>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</si>
  <si>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</si>
  <si>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</si>
  <si>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</si>
  <si>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</si>
  <si>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</si>
  <si>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</si>
  <si>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</si>
  <si>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</si>
  <si>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</si>
  <si>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</si>
  <si>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</si>
  <si>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</si>
  <si>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</si>
  <si>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</si>
  <si>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</si>
  <si>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</si>
  <si>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</si>
  <si>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</si>
  <si>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</si>
  <si>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</si>
  <si>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</si>
  <si>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</si>
  <si>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</si>
  <si>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</si>
  <si>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</si>
  <si>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</si>
  <si>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</si>
  <si>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</si>
  <si>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</si>
  <si>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</si>
  <si>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</si>
  <si>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</si>
  <si>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</si>
  <si>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</si>
  <si>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</si>
  <si>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</si>
  <si>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</si>
  <si>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</si>
  <si>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</si>
  <si>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</si>
  <si>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</si>
  <si>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</si>
  <si>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</si>
  <si>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</si>
  <si>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</si>
  <si>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</si>
  <si>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</si>
  <si>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</si>
  <si>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</si>
  <si>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</si>
  <si>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</si>
  <si>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</si>
  <si>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</si>
  <si>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</si>
  <si>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</si>
  <si>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</si>
  <si>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</si>
  <si>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</si>
  <si>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</si>
  <si>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</si>
  <si>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</si>
  <si>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</si>
  <si>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</si>
  <si>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</si>
  <si>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</si>
  <si>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</si>
  <si>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</si>
  <si>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</si>
  <si>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</si>
  <si>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</si>
  <si>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</si>
  <si>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</si>
  <si>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</si>
  <si>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</si>
  <si>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</si>
  <si>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</si>
  <si>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</si>
  <si>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</si>
  <si>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</si>
  <si>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</si>
  <si>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</si>
  <si>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</si>
  <si>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</si>
  <si>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</si>
  <si>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</si>
  <si>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</si>
  <si>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</si>
  <si>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</si>
  <si>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</si>
  <si>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</si>
  <si>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</si>
  <si>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</si>
  <si>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</si>
  <si>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</si>
  <si>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</si>
  <si>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</si>
  <si>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</si>
  <si>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</si>
  <si>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</si>
  <si>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</si>
  <si>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</si>
  <si>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</si>
  <si>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</si>
  <si>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</si>
  <si>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</si>
  <si>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</si>
  <si>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</si>
  <si>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</si>
  <si>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</si>
  <si>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</si>
  <si>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</si>
  <si>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</si>
  <si>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</si>
  <si>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</si>
  <si>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</si>
  <si>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</si>
  <si>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</si>
  <si>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</si>
  <si>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</si>
  <si>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</si>
  <si>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</si>
  <si>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</si>
  <si>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</si>
  <si>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</si>
  <si>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</si>
  <si>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</si>
  <si>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</si>
  <si>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</si>
  <si>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</si>
  <si>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</si>
  <si>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</si>
  <si>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</si>
  <si>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</si>
  <si>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</si>
  <si>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</si>
  <si>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</si>
  <si>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</si>
  <si>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</si>
  <si>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</si>
  <si>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</si>
  <si>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</si>
  <si>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</si>
  <si>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</si>
  <si>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</si>
  <si>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</si>
  <si>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</si>
  <si>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</si>
  <si>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</si>
  <si>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</si>
  <si>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</si>
  <si>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</si>
  <si>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</si>
  <si>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</si>
  <si>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</si>
  <si>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</si>
  <si>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</si>
  <si>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</si>
  <si>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</si>
  <si>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</si>
  <si>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</si>
  <si>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</si>
  <si>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</si>
  <si>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</si>
  <si>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</si>
  <si>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</si>
  <si>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</si>
  <si>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</si>
  <si>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</si>
  <si>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</si>
  <si>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</si>
  <si>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</si>
  <si>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</si>
  <si>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</si>
  <si>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</si>
  <si>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</si>
  <si>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</si>
  <si>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</si>
  <si>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</si>
  <si>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</si>
  <si>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</si>
  <si>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</si>
  <si>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</si>
  <si>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</si>
  <si>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</si>
  <si>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</si>
  <si>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</si>
  <si>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</si>
  <si>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</si>
  <si>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</si>
  <si>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</si>
  <si>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</si>
  <si>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</si>
  <si>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</si>
  <si>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</si>
  <si>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</si>
  <si>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</si>
  <si>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</si>
  <si>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</si>
  <si>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</si>
  <si>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</si>
  <si>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</si>
  <si>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</si>
  <si>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</si>
  <si>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</si>
  <si>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</si>
  <si>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</si>
  <si>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</si>
  <si>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</si>
  <si>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</si>
  <si>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</si>
  <si>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</si>
  <si>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</si>
  <si>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</si>
  <si>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</si>
  <si>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</si>
  <si>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</si>
  <si>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</si>
  <si>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</si>
  <si>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</si>
  <si>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</si>
  <si>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</si>
  <si>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</si>
  <si>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</si>
  <si>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</si>
  <si>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</si>
  <si>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</si>
  <si>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</si>
  <si>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</si>
  <si>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</si>
  <si>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</si>
  <si>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</si>
  <si>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</si>
  <si>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</si>
  <si>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</si>
  <si>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</si>
  <si>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</si>
  <si>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</si>
  <si>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</si>
  <si>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</si>
  <si>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</si>
  <si>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</si>
  <si>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</si>
  <si>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</si>
  <si>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</si>
  <si>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</si>
  <si>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</si>
  <si>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</si>
  <si>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</si>
  <si>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</si>
  <si>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</si>
  <si>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</si>
  <si>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</si>
  <si>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</si>
  <si>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</si>
  <si>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</si>
  <si>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</si>
  <si>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</si>
  <si>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</si>
  <si>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</si>
  <si>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</si>
  <si>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</si>
  <si>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</si>
  <si>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</si>
  <si>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</si>
  <si>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</si>
  <si>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</si>
  <si>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</si>
  <si>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</si>
  <si>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</si>
  <si>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</si>
  <si>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</si>
  <si>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</si>
  <si>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</si>
  <si>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</si>
  <si>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</si>
  <si>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</si>
  <si>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</si>
  <si>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</si>
  <si>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</si>
  <si>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</si>
  <si>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</si>
  <si>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</si>
  <si>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</si>
  <si>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</si>
  <si>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</si>
  <si>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</si>
  <si>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</si>
  <si>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</si>
  <si>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</si>
  <si>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</si>
  <si>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</si>
  <si>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</si>
  <si>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</si>
  <si>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</si>
  <si>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</si>
  <si>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</si>
  <si>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</si>
  <si>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</si>
  <si>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</si>
  <si>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</si>
  <si>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</si>
  <si>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</si>
  <si>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</si>
  <si>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</si>
  <si>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</si>
  <si>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</si>
  <si>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</si>
  <si>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</si>
  <si>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</si>
  <si>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</si>
  <si>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</si>
  <si>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</si>
  <si>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</si>
  <si>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</si>
  <si>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</si>
  <si>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</si>
  <si>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</si>
  <si>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</si>
  <si>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</si>
  <si>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</si>
  <si>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</si>
  <si>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</si>
  <si>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</si>
  <si>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</si>
  <si>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</si>
  <si>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</si>
  <si>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</si>
  <si>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</si>
  <si>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</si>
  <si>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</si>
  <si>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</si>
  <si>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</si>
  <si>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</si>
  <si>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</si>
  <si>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</si>
  <si>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</si>
  <si>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</si>
  <si>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</si>
  <si>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</si>
  <si>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</si>
  <si>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</si>
  <si>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</si>
  <si>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</si>
  <si>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</si>
  <si>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</si>
  <si>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</si>
  <si>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</si>
  <si>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</si>
  <si>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</si>
  <si>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</si>
  <si>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</si>
  <si>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</si>
  <si>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</si>
  <si>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</si>
  <si>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</si>
  <si>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</si>
  <si>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</si>
  <si>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</si>
  <si>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</si>
  <si>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</si>
  <si>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</si>
  <si>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</si>
  <si>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</si>
  <si>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</si>
  <si>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</si>
  <si>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</si>
  <si>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</si>
  <si>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</si>
  <si>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</si>
  <si>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</si>
  <si>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</si>
  <si>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</si>
  <si>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</si>
  <si>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</si>
  <si>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</si>
  <si>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</si>
  <si>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</si>
  <si>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</si>
  <si>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</si>
  <si>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</si>
  <si>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</si>
  <si>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</si>
  <si>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</si>
  <si>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</si>
  <si>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</si>
  <si>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</si>
  <si>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</si>
  <si>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</si>
  <si>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</si>
  <si>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</si>
  <si>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</si>
  <si>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</si>
  <si>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</si>
  <si>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</si>
  <si>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</si>
  <si>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</si>
  <si>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</si>
  <si>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</si>
  <si>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</si>
  <si>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</si>
  <si>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</si>
  <si>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</si>
  <si>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</si>
  <si>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</si>
  <si>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</si>
  <si>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</si>
  <si>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</si>
  <si>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</si>
  <si>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</si>
  <si>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</si>
  <si>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</si>
  <si>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</si>
  <si>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</si>
  <si>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</si>
  <si>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</si>
  <si>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</si>
  <si>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</si>
  <si>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</si>
  <si>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</si>
  <si>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</si>
  <si>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</si>
  <si>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</si>
  <si>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</si>
  <si>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</si>
  <si>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</si>
  <si>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</si>
  <si>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</si>
  <si>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</si>
  <si>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</si>
  <si>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</si>
  <si>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</si>
  <si>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</si>
  <si>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</si>
  <si>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</si>
  <si>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</si>
  <si>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</si>
  <si>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</si>
  <si>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</si>
  <si>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</si>
  <si>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</si>
  <si>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</si>
  <si>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</si>
  <si>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</si>
  <si>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</si>
  <si>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</si>
  <si>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</si>
  <si>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</si>
  <si>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</si>
  <si>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</si>
  <si>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</si>
  <si>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</si>
  <si>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</si>
  <si>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</si>
  <si>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</si>
  <si>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</si>
  <si>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</si>
  <si>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</si>
  <si>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</si>
  <si>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</si>
  <si>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</si>
  <si>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</si>
  <si>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</si>
  <si>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</si>
  <si>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</si>
  <si>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</si>
  <si>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</si>
  <si>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</si>
  <si>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</si>
  <si>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</si>
  <si>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</si>
  <si>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</si>
  <si>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</si>
  <si>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</si>
  <si>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</si>
  <si>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</si>
  <si>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</si>
  <si>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</si>
  <si>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</si>
  <si>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</si>
  <si>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</si>
  <si>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</si>
  <si>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</si>
  <si>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</si>
  <si>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</si>
  <si>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</si>
  <si>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</si>
  <si>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</si>
  <si>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</si>
  <si>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</si>
  <si>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</si>
  <si>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</si>
  <si>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</si>
  <si>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</si>
  <si>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</si>
  <si>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</si>
  <si>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</si>
  <si>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</si>
  <si>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</si>
  <si>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</si>
  <si>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</si>
  <si>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</si>
  <si>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</si>
  <si>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</si>
  <si>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</si>
  <si>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</si>
  <si>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</si>
  <si>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</si>
  <si>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</si>
  <si>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</si>
  <si>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</si>
  <si>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</si>
  <si>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</si>
  <si>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</si>
  <si>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</si>
  <si>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</si>
  <si>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</si>
  <si>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</si>
  <si>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</si>
  <si>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</si>
  <si>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</si>
  <si>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</si>
  <si>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</si>
  <si>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</si>
  <si>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</si>
  <si>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</si>
  <si>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</si>
  <si>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</si>
  <si>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</si>
  <si>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</si>
  <si>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</si>
  <si>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</si>
  <si>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</si>
  <si>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</si>
  <si>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</si>
  <si>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</si>
  <si>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</si>
  <si>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</si>
  <si>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</si>
  <si>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</si>
  <si>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</si>
  <si>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</si>
  <si>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</si>
  <si>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</si>
  <si>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</si>
  <si>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</si>
  <si>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</si>
  <si>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</si>
  <si>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</si>
  <si>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</si>
  <si>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</si>
  <si>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</si>
  <si>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</si>
  <si>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</si>
  <si>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</si>
  <si>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</si>
  <si>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</si>
  <si>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</si>
  <si>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</si>
  <si>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</si>
  <si>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</si>
  <si>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</si>
  <si>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</si>
  <si>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</si>
  <si>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</si>
  <si>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</si>
  <si>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</si>
  <si>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</si>
  <si>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</si>
  <si>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</si>
  <si>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</si>
  <si>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</si>
  <si>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</si>
  <si>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</si>
  <si>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</si>
  <si>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</si>
  <si>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</si>
  <si>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</si>
  <si>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</si>
  <si>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</si>
  <si>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</si>
  <si>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</si>
  <si>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</si>
  <si>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</si>
  <si>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</si>
  <si>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</si>
  <si>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</si>
  <si>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</si>
  <si>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</si>
  <si>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</si>
  <si>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</si>
  <si>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</si>
  <si>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</si>
  <si>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</si>
  <si>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</si>
  <si>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</si>
  <si>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</si>
  <si>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</si>
  <si>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</si>
  <si>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</si>
  <si>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</si>
  <si>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</si>
  <si>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</si>
  <si>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</si>
  <si>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</si>
  <si>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</si>
  <si>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</si>
  <si>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</si>
  <si>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</si>
  <si>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</si>
  <si>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</si>
  <si>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</si>
  <si>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</si>
  <si>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</si>
  <si>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</si>
  <si>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</si>
  <si>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</si>
  <si>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</si>
  <si>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</si>
  <si>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</si>
  <si>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</si>
  <si>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</si>
  <si>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</si>
  <si>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</si>
  <si>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</si>
  <si>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</si>
  <si>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</si>
  <si>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</si>
  <si>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</si>
  <si>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</si>
  <si>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</si>
  <si>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</si>
  <si>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</si>
  <si>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</si>
  <si>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</si>
  <si>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</si>
  <si>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</si>
  <si>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</si>
  <si>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</si>
  <si>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</si>
  <si>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</si>
  <si>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</si>
  <si>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</si>
  <si>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</si>
  <si>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</si>
  <si>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</si>
  <si>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</si>
  <si>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</si>
  <si>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</si>
  <si>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</si>
  <si>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</si>
  <si>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</si>
  <si>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</si>
  <si>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</si>
  <si>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</si>
  <si>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</si>
  <si>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</si>
  <si>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</si>
  <si>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</si>
  <si>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</si>
  <si>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</si>
  <si>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</si>
  <si>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</si>
  <si>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</si>
  <si>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</si>
  <si>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</si>
  <si>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</si>
  <si>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</si>
  <si>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</si>
  <si>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</si>
  <si>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</si>
  <si>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</si>
  <si>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</si>
  <si>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</si>
  <si>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</si>
  <si>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</si>
  <si>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</si>
  <si>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</si>
  <si>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</si>
  <si>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</si>
  <si>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</si>
  <si>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</si>
  <si>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</si>
  <si>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</si>
  <si>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</si>
  <si>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</si>
  <si>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</si>
  <si>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</si>
  <si>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</si>
  <si>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</si>
  <si>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</si>
  <si>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</si>
  <si>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</si>
  <si>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</si>
  <si>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</si>
  <si>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</si>
  <si>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</si>
  <si>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</si>
  <si>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</si>
  <si>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</si>
  <si>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</si>
  <si>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</si>
  <si>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</si>
  <si>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</si>
  <si>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</si>
  <si>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</si>
  <si>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</si>
  <si>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</si>
  <si>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</si>
  <si>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</si>
  <si>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</si>
  <si>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</si>
  <si>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</si>
  <si>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</si>
  <si>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</si>
  <si>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</si>
  <si>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</si>
  <si>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</si>
  <si>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</si>
  <si>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</si>
  <si>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</si>
  <si>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</si>
  <si>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</si>
  <si>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</si>
  <si>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</si>
  <si>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</si>
  <si>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</si>
  <si>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</si>
  <si>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</si>
  <si>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</si>
  <si>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</si>
  <si>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</si>
  <si>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</si>
  <si>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</si>
  <si>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</si>
  <si>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</si>
  <si>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</si>
  <si>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</si>
  <si>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</si>
  <si>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</si>
  <si>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</si>
  <si>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</si>
  <si>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</si>
  <si>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</si>
  <si>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</si>
  <si>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</si>
  <si>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</si>
  <si>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</si>
  <si>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</si>
  <si>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</si>
  <si>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</si>
  <si>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</si>
  <si>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</si>
  <si>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</si>
  <si>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</si>
  <si>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</si>
  <si>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</si>
  <si>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</si>
  <si>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</si>
  <si>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</si>
  <si>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</si>
  <si>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</si>
  <si>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</si>
  <si>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</si>
  <si>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</si>
  <si>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</si>
  <si>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</si>
  <si>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</si>
  <si>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</si>
  <si>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</si>
  <si>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</si>
  <si>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</si>
  <si>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</si>
  <si>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</si>
  <si>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</si>
  <si>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</si>
  <si>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</si>
  <si>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</si>
  <si>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</si>
  <si>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</si>
  <si>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</si>
  <si>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</si>
  <si>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</si>
  <si>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</si>
  <si>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</si>
  <si>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</si>
  <si>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</si>
  <si>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</si>
  <si>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</si>
  <si>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</si>
  <si>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</si>
  <si>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</si>
  <si>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</si>
  <si>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</si>
  <si>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</si>
  <si>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</si>
  <si>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</si>
  <si>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</si>
  <si>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</si>
  <si>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</si>
  <si>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</si>
  <si>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</si>
  <si>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</si>
  <si>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</si>
  <si>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</si>
  <si>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</si>
  <si>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</si>
  <si>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</si>
  <si>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</si>
  <si>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</si>
  <si>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</si>
  <si>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</si>
  <si>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</si>
  <si>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</si>
  <si>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</si>
  <si>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</si>
  <si>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</si>
  <si>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</si>
  <si>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</si>
  <si>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</si>
  <si>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</si>
  <si>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</si>
  <si>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</si>
  <si>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</si>
  <si>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</si>
  <si>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</si>
  <si>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</si>
  <si>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</si>
  <si>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</si>
  <si>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</si>
  <si>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</si>
  <si>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</si>
  <si>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</si>
  <si>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</si>
  <si>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</si>
  <si>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</si>
  <si>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</si>
  <si>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</si>
  <si>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</si>
  <si>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</si>
  <si>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</si>
  <si>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</si>
  <si>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</si>
  <si>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</si>
  <si>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</si>
  <si>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</si>
  <si>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</si>
  <si>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</si>
  <si>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</si>
  <si>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</si>
  <si>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</si>
  <si>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</si>
  <si>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</si>
  <si>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</si>
  <si>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</si>
  <si>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</si>
  <si>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</si>
  <si>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</si>
  <si>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</si>
  <si>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</si>
  <si>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</si>
  <si>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</si>
  <si>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</si>
  <si>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</si>
  <si>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</si>
  <si>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</si>
  <si>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</si>
  <si>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</si>
  <si>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</si>
  <si>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</si>
  <si>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</si>
  <si>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</si>
  <si>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</si>
  <si>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</si>
  <si>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</si>
  <si>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</si>
  <si>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</si>
  <si>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</si>
  <si>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</si>
  <si>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</si>
  <si>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</si>
  <si>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</si>
  <si>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</si>
  <si>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</si>
  <si>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</si>
  <si>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</si>
  <si>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</si>
  <si>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</si>
  <si>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</si>
  <si>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</si>
  <si>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</si>
  <si>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</si>
  <si>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</si>
  <si>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</si>
  <si>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</si>
  <si>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</si>
  <si>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</si>
  <si>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</si>
  <si>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</si>
  <si>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</si>
  <si>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</si>
  <si>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</si>
  <si>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</si>
  <si>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</si>
  <si>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</si>
  <si>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</si>
  <si>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</si>
  <si>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</si>
  <si>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</si>
  <si>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</si>
  <si>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</si>
  <si>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</si>
  <si>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</si>
  <si>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</si>
  <si>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</si>
  <si>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</si>
  <si>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</si>
  <si>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</si>
  <si>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</si>
  <si>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</si>
  <si>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</si>
  <si>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</si>
  <si>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</si>
  <si>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</si>
  <si>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</si>
  <si>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</si>
  <si>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</si>
  <si>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</si>
  <si>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</si>
  <si>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</si>
  <si>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</si>
  <si>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</si>
  <si>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</si>
  <si>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</si>
  <si>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</si>
  <si>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</si>
  <si>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</si>
  <si>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</si>
  <si>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</si>
  <si>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</si>
  <si>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</si>
  <si>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</si>
  <si>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</si>
  <si>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</si>
  <si>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</si>
  <si>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</si>
  <si>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</si>
  <si>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</si>
  <si>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</si>
  <si>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</si>
  <si>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</si>
  <si>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</si>
  <si>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</si>
  <si>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</si>
  <si>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</si>
  <si>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</si>
  <si>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</si>
  <si>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</si>
  <si>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</si>
  <si>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</si>
  <si>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</si>
  <si>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</si>
  <si>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</si>
  <si>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</si>
  <si>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</si>
  <si>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</si>
  <si>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</si>
  <si>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</si>
  <si>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</si>
  <si>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</si>
  <si>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</si>
  <si>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</si>
  <si>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</si>
  <si>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</si>
  <si>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</si>
  <si>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</si>
  <si>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</si>
  <si>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</si>
  <si>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</si>
  <si>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</si>
  <si>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</si>
  <si>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</si>
  <si>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</si>
  <si>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</si>
  <si>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</si>
  <si>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</si>
  <si>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</si>
  <si>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</si>
  <si>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</si>
  <si>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</si>
  <si>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</si>
  <si>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</si>
  <si>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</si>
  <si>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</si>
  <si>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</si>
  <si>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</si>
  <si>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</si>
  <si>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</si>
  <si>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</si>
  <si>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</si>
  <si>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</si>
  <si>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</si>
  <si>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</si>
  <si>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</si>
  <si>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</si>
  <si>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</si>
  <si>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</si>
  <si>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</si>
  <si>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</si>
  <si>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</si>
  <si>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</si>
  <si>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</si>
  <si>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</si>
  <si>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</si>
  <si>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</si>
  <si>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</si>
  <si>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</si>
  <si>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</si>
  <si>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</si>
  <si>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</si>
  <si>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</si>
  <si>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</si>
  <si>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</si>
  <si>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</si>
  <si>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</si>
  <si>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</si>
  <si>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</si>
  <si>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</si>
  <si>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</si>
  <si>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</si>
  <si>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</si>
  <si>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</si>
  <si>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</si>
  <si>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</si>
  <si>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</si>
  <si>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</si>
  <si>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</si>
  <si>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</si>
  <si>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</si>
  <si>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</si>
  <si>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</si>
  <si>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</si>
  <si>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</si>
  <si>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</si>
  <si>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</si>
  <si>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</si>
  <si>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</si>
  <si>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</si>
  <si>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</si>
  <si>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</si>
  <si>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</si>
  <si>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</si>
  <si>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</si>
  <si>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</si>
  <si>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</si>
  <si>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</si>
  <si>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</si>
  <si>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</si>
  <si>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</si>
  <si>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</si>
  <si>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</si>
  <si>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</si>
  <si>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</si>
  <si>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</si>
  <si>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</si>
  <si>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</si>
  <si>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</si>
  <si>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</si>
  <si>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</si>
  <si>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</si>
  <si>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</si>
  <si>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</si>
  <si>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</si>
  <si>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</si>
  <si>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</si>
  <si>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</si>
  <si>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</si>
  <si>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</si>
  <si>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</si>
  <si>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</si>
  <si>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</si>
  <si>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</si>
  <si>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</si>
  <si>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</si>
  <si>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</si>
  <si>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</si>
  <si>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</si>
  <si>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</si>
  <si>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</si>
  <si>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</si>
  <si>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</si>
  <si>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</si>
  <si>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</si>
  <si>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</si>
  <si>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</si>
  <si>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</si>
  <si>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</si>
  <si>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</si>
  <si>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</si>
  <si>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</si>
  <si>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</si>
  <si>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</si>
  <si>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</si>
  <si>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</si>
  <si>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</si>
  <si>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</si>
  <si>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</si>
  <si>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</si>
  <si>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</si>
  <si>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</si>
  <si>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</si>
  <si>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</si>
  <si>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</si>
  <si>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</si>
  <si>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</si>
  <si>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</si>
  <si>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</si>
  <si>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</si>
  <si>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</si>
  <si>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</si>
  <si>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</si>
  <si>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</si>
  <si>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</si>
  <si>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</si>
  <si>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</si>
  <si>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</si>
  <si>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</si>
  <si>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</si>
  <si>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</si>
  <si>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</si>
  <si>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</si>
  <si>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</si>
  <si>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</si>
  <si>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</si>
  <si>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</si>
  <si>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</si>
  <si>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</si>
  <si>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</si>
  <si>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</si>
  <si>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</si>
  <si>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</si>
  <si>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</si>
  <si>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</si>
  <si>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</si>
  <si>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</si>
  <si>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</si>
  <si>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</si>
  <si>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</si>
  <si>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</si>
  <si>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</si>
  <si>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</si>
  <si>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</si>
  <si>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</si>
  <si>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</si>
  <si>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</si>
  <si>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</si>
  <si>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</si>
  <si>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</si>
  <si>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</si>
  <si>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</si>
  <si>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</si>
  <si>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</si>
  <si>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</si>
  <si>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</si>
  <si>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</si>
  <si>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</si>
  <si>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</si>
  <si>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</si>
  <si>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</si>
  <si>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</si>
  <si>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</si>
  <si>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</si>
  <si>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</si>
  <si>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</si>
  <si>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</si>
  <si>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</si>
  <si>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</si>
  <si>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</si>
  <si>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</si>
  <si>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</si>
  <si>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</si>
  <si>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</si>
  <si>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</si>
  <si>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</si>
  <si>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</si>
  <si>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</si>
  <si>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</si>
  <si>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</si>
  <si>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</si>
  <si>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</si>
  <si>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</si>
  <si>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</si>
  <si>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</si>
  <si>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</si>
  <si>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</si>
  <si>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</si>
  <si>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</si>
  <si>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</si>
  <si>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</si>
  <si>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</si>
  <si>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</si>
  <si>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</si>
  <si>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</si>
  <si>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</si>
  <si>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</si>
  <si>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</si>
  <si>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</si>
  <si>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</si>
  <si>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</si>
  <si>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</si>
  <si>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</si>
  <si>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</si>
  <si>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</si>
  <si>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</si>
  <si>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</si>
  <si>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</si>
  <si>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</si>
  <si>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</si>
  <si>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</si>
  <si>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</si>
  <si>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</si>
  <si>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</si>
  <si>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</si>
  <si>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</si>
  <si>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</si>
  <si>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</si>
  <si>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</si>
  <si>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</si>
  <si>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</si>
  <si>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</si>
  <si>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</si>
  <si>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</si>
  <si>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</si>
  <si>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</si>
  <si>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</si>
  <si>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</si>
  <si>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</si>
  <si>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</si>
  <si>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</si>
  <si>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</si>
  <si>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</si>
  <si>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</si>
  <si>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</si>
  <si>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</si>
  <si>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</si>
  <si>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</si>
  <si>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</si>
  <si>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</si>
  <si>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</si>
  <si>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</si>
  <si>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</si>
  <si>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</si>
  <si>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</si>
  <si>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</si>
  <si>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</si>
  <si>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</si>
  <si>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</si>
  <si>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</si>
  <si>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</si>
  <si>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</si>
  <si>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</si>
  <si>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</si>
  <si>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</si>
  <si>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</si>
  <si>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</si>
  <si>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</si>
  <si>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</si>
  <si>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</si>
  <si>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</si>
  <si>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</si>
  <si>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</si>
  <si>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</si>
  <si>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</si>
  <si>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</si>
  <si>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</si>
  <si>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</si>
  <si>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</si>
  <si>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</si>
  <si>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</si>
  <si>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</si>
  <si>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</si>
  <si>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</si>
  <si>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</si>
  <si>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</si>
  <si>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</si>
  <si>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</si>
  <si>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</si>
  <si>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</si>
  <si>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</si>
  <si>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</si>
  <si>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</si>
  <si>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</si>
  <si>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</si>
  <si>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</si>
  <si>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</si>
  <si>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</si>
  <si>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</si>
  <si>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</si>
  <si>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</si>
  <si>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</si>
  <si>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</si>
  <si>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</si>
  <si>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</si>
  <si>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</si>
  <si>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</si>
  <si>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</si>
  <si>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</si>
  <si>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</si>
  <si>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</si>
  <si>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</si>
  <si>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</si>
  <si>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</si>
  <si>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</si>
  <si>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</si>
  <si>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</si>
  <si>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</si>
  <si>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</si>
  <si>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</si>
  <si>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</si>
  <si>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</si>
  <si>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</si>
  <si>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</si>
  <si>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</si>
  <si>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</si>
  <si>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</si>
  <si>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</si>
  <si>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</si>
  <si>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</si>
  <si>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</si>
  <si>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</si>
  <si>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</si>
  <si>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</si>
  <si>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</si>
  <si>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</si>
  <si>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</si>
  <si>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</si>
  <si>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</si>
  <si>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</si>
  <si>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</si>
  <si>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</si>
  <si>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</si>
  <si>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</si>
  <si>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</si>
  <si>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</si>
  <si>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</si>
  <si>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</si>
  <si>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</si>
  <si>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</si>
  <si>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</si>
  <si>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</si>
  <si>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</si>
  <si>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</si>
  <si>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</si>
  <si>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</si>
  <si>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</si>
  <si>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</si>
  <si>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</si>
  <si>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</si>
  <si>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</si>
  <si>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</si>
  <si>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</si>
  <si>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</si>
  <si>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</si>
  <si>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</si>
  <si>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</si>
  <si>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</si>
  <si>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</si>
  <si>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</si>
  <si>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</si>
  <si>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</si>
  <si>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</si>
  <si>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</si>
  <si>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</si>
  <si>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</si>
  <si>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</si>
  <si>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</si>
  <si>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</si>
  <si>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</si>
  <si>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</si>
  <si>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</si>
  <si>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</si>
  <si>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</si>
  <si>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</si>
  <si>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</si>
  <si>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</si>
  <si>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</si>
  <si>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</si>
  <si>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</si>
  <si>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</si>
  <si>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</si>
  <si>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</si>
  <si>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</si>
  <si>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</si>
  <si>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</si>
  <si>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</si>
  <si>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</si>
  <si>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</si>
  <si>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</si>
  <si>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</si>
  <si>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</si>
  <si>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</si>
  <si>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</si>
  <si>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</si>
  <si>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</si>
  <si>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</si>
  <si>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</si>
  <si>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</si>
  <si>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</si>
  <si>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</si>
  <si>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</si>
  <si>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</si>
  <si>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</si>
  <si>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</si>
  <si>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</si>
  <si>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</si>
  <si>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</si>
  <si>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</si>
  <si>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</si>
  <si>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</si>
  <si>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</si>
  <si>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</si>
  <si>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</si>
  <si>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</si>
  <si>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</si>
  <si>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</si>
  <si>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</si>
  <si>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</si>
  <si>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</si>
  <si>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</si>
  <si>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</si>
  <si>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</si>
  <si>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</si>
  <si>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</si>
  <si>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</si>
  <si>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</si>
  <si>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</si>
  <si>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</si>
  <si>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</si>
  <si>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</si>
  <si>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</si>
  <si>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</si>
  <si>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</si>
  <si>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</si>
  <si>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</si>
  <si>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</si>
  <si>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</si>
  <si>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</si>
  <si>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</si>
  <si>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</si>
  <si>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</si>
  <si>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</si>
  <si>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</si>
  <si>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</si>
  <si>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</si>
  <si>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</si>
  <si>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</si>
  <si>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</si>
  <si>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</si>
  <si>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</si>
  <si>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</si>
  <si>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</si>
  <si>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</si>
  <si>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</si>
  <si>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</si>
  <si>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</si>
  <si>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</si>
  <si>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</si>
  <si>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</si>
  <si>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</si>
  <si>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</si>
  <si>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</si>
  <si>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</si>
  <si>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</si>
  <si>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</si>
  <si>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</si>
  <si>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</si>
  <si>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</si>
  <si>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</si>
  <si>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</si>
  <si>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</si>
  <si>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</si>
  <si>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</si>
  <si>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</si>
  <si>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</si>
  <si>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</si>
  <si>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</si>
  <si>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</si>
  <si>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</si>
  <si>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</si>
  <si>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</si>
  <si>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</si>
  <si>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</si>
  <si>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</si>
  <si>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</si>
  <si>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</si>
  <si>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</si>
  <si>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</si>
  <si>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</si>
  <si>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</si>
  <si>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</si>
  <si>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</si>
  <si>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</si>
  <si>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</si>
  <si>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</si>
  <si>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</si>
  <si>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</si>
  <si>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</si>
  <si>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</si>
  <si>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</si>
  <si>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</si>
  <si>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</si>
  <si>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</si>
  <si>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</si>
  <si>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</si>
  <si>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</si>
  <si>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</si>
  <si>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</si>
  <si>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</si>
  <si>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</si>
  <si>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</si>
  <si>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</si>
  <si>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</si>
  <si>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</si>
  <si>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</si>
  <si>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</si>
  <si>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</si>
  <si>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</si>
  <si>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</si>
  <si>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</si>
  <si>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</si>
  <si>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</si>
  <si>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</si>
  <si>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</si>
  <si>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</si>
  <si>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</si>
  <si>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</si>
  <si>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</si>
  <si>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</si>
  <si>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</si>
  <si>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</si>
  <si>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</si>
  <si>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</si>
  <si>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</si>
  <si>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</si>
  <si>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</si>
  <si>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</si>
  <si>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</si>
  <si>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</si>
  <si>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</si>
  <si>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</si>
  <si>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</si>
  <si>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</si>
  <si>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</si>
  <si>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</si>
  <si>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</si>
  <si>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</si>
  <si>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</si>
  <si>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</si>
  <si>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</si>
  <si>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</si>
  <si>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</si>
  <si>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</si>
  <si>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</si>
  <si>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</si>
  <si>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</si>
  <si>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</si>
  <si>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</si>
  <si>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</si>
  <si>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</si>
  <si>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</si>
  <si>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</si>
  <si>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</si>
  <si>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</si>
  <si>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</si>
  <si>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</si>
  <si>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</si>
  <si>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</si>
  <si>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</si>
  <si>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</si>
  <si>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</si>
  <si>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</si>
  <si>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</si>
  <si>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</si>
  <si>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</si>
  <si>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</si>
  <si>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</si>
  <si>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</si>
  <si>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</si>
  <si>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</si>
  <si>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</si>
  <si>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</si>
  <si>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</si>
  <si>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</si>
  <si>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</si>
  <si>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</si>
  <si>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</si>
  <si>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</si>
  <si>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</si>
  <si>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</si>
  <si>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</si>
  <si>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</si>
  <si>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</si>
  <si>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</si>
  <si>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</si>
  <si>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</si>
  <si>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</si>
  <si>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</si>
  <si>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</si>
  <si>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</si>
  <si>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</si>
  <si>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</si>
  <si>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</si>
  <si>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</si>
  <si>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</si>
  <si>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</si>
  <si>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</si>
  <si>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</si>
  <si>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</si>
  <si>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</si>
  <si>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</si>
  <si>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</si>
  <si>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</si>
  <si>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</si>
  <si>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</si>
  <si>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</si>
  <si>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</si>
  <si>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</si>
  <si>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</si>
  <si>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</si>
  <si>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</si>
  <si>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</si>
  <si>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</si>
  <si>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</si>
  <si>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</si>
  <si>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</si>
  <si>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</si>
  <si>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</si>
  <si>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</si>
  <si>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</si>
  <si>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</si>
  <si>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</si>
  <si>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</si>
  <si>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</si>
  <si>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</si>
  <si>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</si>
  <si>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</si>
  <si>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</si>
  <si>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</si>
  <si>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</si>
  <si>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</si>
  <si>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</si>
  <si>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</si>
  <si>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</si>
  <si>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</si>
  <si>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</si>
  <si>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</si>
  <si>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</si>
  <si>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</si>
  <si>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</si>
  <si>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</si>
  <si>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</si>
  <si>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</si>
  <si>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</si>
  <si>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</si>
  <si>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</si>
  <si>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</si>
  <si>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</si>
  <si>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</si>
  <si>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</si>
  <si>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</si>
  <si>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</si>
  <si>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</si>
  <si>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</si>
  <si>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</si>
  <si>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</si>
  <si>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</si>
  <si>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</si>
  <si>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</si>
  <si>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</si>
  <si>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</si>
  <si>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</si>
  <si>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</si>
  <si>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</si>
  <si>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</si>
  <si>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</si>
  <si>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</si>
  <si>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</si>
  <si>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</si>
  <si>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</si>
  <si>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</si>
  <si>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</si>
  <si>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</si>
  <si>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</si>
  <si>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</si>
  <si>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</si>
  <si>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</si>
  <si>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</si>
  <si>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</si>
  <si>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</si>
  <si>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</si>
  <si>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</si>
  <si>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</si>
  <si>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</si>
  <si>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</si>
  <si>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</si>
  <si>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</si>
  <si>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</si>
  <si>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</si>
  <si>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</si>
  <si>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</si>
  <si>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</si>
  <si>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</si>
  <si>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</si>
  <si>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</si>
  <si>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</si>
  <si>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</si>
  <si>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</si>
  <si>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</si>
  <si>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</si>
  <si>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</si>
  <si>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</si>
  <si>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</si>
  <si>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</si>
  <si>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</si>
  <si>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</si>
  <si>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</si>
  <si>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</si>
  <si>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</si>
  <si>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</si>
  <si>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</si>
  <si>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</si>
  <si>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</si>
  <si>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</si>
  <si>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</si>
  <si>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</si>
  <si>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</si>
  <si>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</si>
  <si>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</si>
  <si>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</si>
  <si>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</si>
  <si>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</si>
  <si>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</si>
  <si>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</si>
  <si>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</si>
  <si>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</si>
  <si>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</si>
  <si>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</si>
  <si>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</si>
  <si>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</si>
  <si>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</si>
  <si>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</si>
  <si>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</si>
  <si>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</si>
  <si>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</si>
  <si>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</si>
  <si>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</si>
  <si>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</si>
  <si>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</si>
  <si>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</si>
  <si>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</si>
  <si>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</si>
  <si>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</si>
  <si>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</si>
  <si>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</si>
  <si>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</si>
  <si>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</si>
  <si>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</si>
  <si>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</si>
  <si>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</si>
  <si>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</si>
  <si>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</si>
  <si>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</si>
  <si>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</si>
  <si>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</si>
  <si>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</si>
  <si>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</si>
  <si>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</si>
  <si>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</si>
  <si>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</si>
  <si>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</si>
  <si>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</si>
  <si>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</si>
  <si>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</si>
  <si>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</si>
  <si>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</si>
  <si>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</si>
  <si>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</si>
  <si>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</si>
  <si>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</si>
  <si>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</si>
  <si>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</si>
  <si>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</si>
  <si>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</si>
  <si>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</si>
  <si>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</si>
  <si>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</si>
  <si>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</si>
  <si>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</si>
  <si>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</si>
  <si>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</si>
  <si>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</si>
  <si>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</si>
  <si>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</si>
  <si>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</si>
  <si>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</si>
  <si>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</si>
  <si>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</si>
  <si>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</si>
  <si>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</si>
  <si>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</si>
  <si>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</si>
  <si>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</si>
  <si>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</si>
  <si>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</si>
  <si>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</si>
  <si>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</si>
  <si>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</si>
  <si>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</si>
  <si>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</si>
  <si>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</si>
  <si>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</si>
  <si>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</si>
  <si>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</si>
  <si>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</si>
  <si>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</si>
  <si>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</si>
  <si>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</si>
  <si>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</si>
  <si>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</si>
  <si>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</si>
  <si>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</si>
  <si>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</si>
  <si>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</si>
  <si>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</si>
  <si>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</si>
  <si>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</si>
  <si>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</si>
  <si>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</si>
  <si>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</si>
  <si>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</si>
  <si>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</si>
  <si>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</si>
  <si>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</si>
  <si>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</si>
  <si>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</si>
  <si>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</si>
  <si>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</si>
  <si>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</si>
  <si>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</si>
  <si>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</si>
  <si>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</si>
  <si>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</si>
  <si>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</si>
  <si>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</si>
  <si>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</si>
  <si>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</si>
  <si>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</si>
  <si>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</si>
  <si>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</si>
  <si>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</si>
  <si>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</si>
  <si>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</si>
  <si>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</si>
  <si>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</si>
  <si>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</si>
  <si>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</si>
  <si>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</si>
  <si>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</si>
  <si>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</si>
  <si>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</si>
  <si>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</si>
  <si>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</si>
  <si>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</si>
  <si>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</si>
  <si>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</si>
  <si>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</si>
  <si>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</si>
  <si>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</si>
  <si>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</si>
  <si>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</si>
  <si>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</si>
  <si>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</si>
  <si>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</si>
  <si>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</si>
  <si>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</si>
  <si>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</si>
  <si>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</si>
  <si>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</si>
  <si>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</si>
  <si>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</si>
  <si>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</si>
  <si>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</si>
  <si>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</si>
  <si>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</si>
  <si>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</si>
  <si>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</si>
  <si>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</si>
  <si>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</si>
  <si>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</si>
  <si>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</si>
  <si>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</si>
  <si>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</si>
  <si>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</si>
  <si>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</si>
  <si>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</si>
  <si>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</si>
  <si>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</si>
  <si>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</si>
  <si>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</si>
  <si>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</si>
  <si>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</si>
  <si>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</si>
  <si>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</si>
  <si>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</si>
  <si>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</si>
  <si>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</si>
  <si>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</si>
  <si>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</si>
  <si>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</si>
  <si>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</si>
  <si>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</si>
  <si>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</si>
  <si>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</si>
  <si>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</si>
  <si>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</si>
  <si>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</si>
  <si>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</si>
  <si>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</si>
  <si>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</si>
  <si>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</si>
  <si>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</si>
  <si>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</si>
  <si>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</si>
  <si>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</si>
  <si>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</si>
  <si>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</si>
  <si>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</si>
  <si>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</si>
  <si>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</si>
  <si>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</si>
  <si>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</si>
  <si>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</si>
  <si>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</si>
  <si>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</si>
  <si>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</si>
  <si>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</si>
  <si>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</si>
  <si>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</si>
  <si>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</si>
  <si>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</si>
  <si>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</si>
  <si>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</si>
  <si>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</si>
  <si>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</si>
  <si>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</si>
  <si>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</si>
  <si>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</si>
  <si>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</si>
  <si>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</si>
  <si>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</si>
  <si>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</si>
  <si>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</si>
  <si>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</si>
  <si>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</si>
  <si>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</si>
  <si>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</si>
  <si>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</si>
  <si>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</si>
  <si>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</si>
  <si>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</si>
  <si>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</si>
  <si>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</si>
  <si>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</si>
  <si>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</si>
  <si>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</si>
  <si>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</si>
  <si>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</si>
  <si>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</si>
  <si>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</si>
  <si>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</si>
  <si>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</si>
  <si>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</si>
  <si>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</si>
  <si>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</si>
  <si>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</si>
  <si>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</si>
  <si>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</si>
  <si>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</si>
  <si>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</si>
  <si>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</si>
  <si>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</si>
  <si>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</si>
  <si>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</si>
  <si>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</si>
  <si>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</si>
  <si>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</si>
  <si>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</si>
  <si>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</si>
  <si>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</si>
  <si>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</si>
  <si>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</si>
  <si>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</si>
  <si>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</si>
  <si>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</si>
  <si>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</si>
  <si>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</si>
  <si>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</si>
  <si>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</si>
  <si>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</si>
  <si>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</si>
  <si>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</si>
  <si>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</si>
  <si>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</si>
  <si>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</si>
  <si>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</si>
  <si>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</si>
  <si>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</si>
  <si>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</si>
  <si>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</si>
  <si>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</si>
  <si>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</si>
  <si>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</si>
  <si>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</si>
  <si>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</si>
  <si>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</si>
  <si>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</si>
  <si>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</si>
  <si>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</si>
  <si>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</si>
  <si>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</si>
  <si>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</si>
  <si>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</si>
  <si>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</si>
  <si>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</si>
  <si>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</si>
  <si>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</si>
  <si>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</si>
  <si>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</si>
  <si>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</si>
  <si>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</si>
  <si>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</si>
  <si>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</si>
  <si>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</si>
  <si>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</si>
  <si>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</si>
  <si>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</si>
  <si>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</si>
  <si>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</si>
  <si>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</si>
  <si>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</si>
  <si>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</si>
  <si>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</si>
  <si>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</si>
  <si>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</si>
  <si>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</si>
  <si>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</si>
  <si>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</si>
  <si>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</si>
  <si>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</si>
  <si>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</si>
  <si>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</si>
  <si>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</si>
  <si>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</si>
  <si>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</si>
  <si>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</si>
  <si>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</si>
  <si>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</si>
  <si>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</si>
  <si>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</si>
  <si>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</si>
  <si>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</si>
  <si>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</si>
  <si>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</si>
  <si>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</si>
  <si>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</si>
  <si>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</si>
  <si>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</si>
  <si>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</si>
  <si>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</si>
  <si>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</si>
  <si>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</si>
  <si>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</si>
  <si>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</si>
  <si>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</si>
  <si>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</si>
  <si>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</si>
  <si>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</si>
  <si>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</si>
  <si>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</si>
  <si>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</si>
  <si>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</si>
  <si>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</si>
  <si>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</si>
  <si>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</si>
  <si>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</si>
  <si>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</si>
  <si>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</si>
  <si>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</si>
  <si>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</si>
  <si>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</si>
  <si>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</si>
  <si>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</si>
  <si>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</si>
  <si>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</si>
  <si>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</si>
  <si>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</si>
  <si>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</si>
  <si>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</si>
  <si>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</si>
  <si>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</si>
  <si>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</si>
  <si>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</si>
  <si>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</si>
  <si>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</si>
  <si>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</si>
  <si>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</si>
  <si>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</si>
  <si>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</si>
  <si>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</si>
  <si>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</si>
  <si>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</si>
  <si>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</si>
  <si>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</si>
  <si>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</si>
  <si>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</si>
  <si>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</si>
  <si>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</si>
  <si>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</si>
  <si>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</si>
  <si>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</si>
  <si>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</si>
  <si>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</si>
  <si>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</si>
  <si>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</si>
  <si>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</si>
  <si>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</si>
  <si>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</si>
  <si>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</si>
  <si>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</si>
  <si>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</si>
  <si>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</si>
  <si>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</si>
  <si>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</si>
  <si>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</si>
  <si>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</si>
  <si>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</si>
  <si>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</si>
  <si>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</si>
  <si>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</si>
  <si>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</si>
  <si>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</si>
  <si>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</si>
  <si>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</si>
  <si>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</si>
  <si>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</si>
  <si>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</si>
  <si>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</si>
  <si>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</si>
  <si>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</si>
  <si>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</si>
  <si>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</si>
  <si>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</si>
  <si>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</si>
  <si>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</si>
  <si>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</si>
  <si>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</si>
  <si>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</si>
  <si>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</si>
  <si>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</si>
  <si>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</si>
  <si>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</si>
  <si>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</si>
  <si>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</si>
  <si>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</si>
  <si>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</si>
  <si>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</si>
  <si>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</si>
  <si>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</si>
  <si>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</si>
  <si>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</si>
  <si>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</si>
  <si>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</si>
  <si>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</si>
  <si>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</si>
  <si>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</si>
  <si>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</si>
  <si>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</si>
  <si>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</si>
  <si>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</si>
  <si>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</si>
  <si>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</si>
  <si>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</si>
  <si>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</si>
  <si>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</si>
  <si>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</si>
  <si>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</si>
  <si>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</si>
  <si>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</si>
  <si>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</si>
  <si>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</si>
  <si>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</si>
  <si>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</si>
  <si>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</si>
  <si>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</si>
  <si>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</si>
  <si>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</si>
  <si>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</si>
  <si>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</si>
  <si>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</si>
  <si>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</si>
  <si>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</si>
  <si>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</si>
  <si>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</si>
  <si>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</si>
  <si>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</si>
  <si>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</si>
  <si>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</si>
  <si>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</si>
  <si>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</si>
  <si>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</si>
  <si>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</si>
  <si>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</si>
  <si>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</si>
  <si>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</si>
  <si>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</si>
  <si>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</si>
  <si>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</si>
  <si>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</si>
  <si>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</si>
  <si>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</si>
  <si>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</si>
  <si>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</si>
  <si>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</si>
  <si>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</si>
  <si>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</si>
  <si>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</si>
  <si>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</si>
  <si>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</si>
  <si>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</si>
  <si>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</si>
  <si>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</si>
  <si>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</si>
  <si>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</si>
  <si>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</si>
  <si>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</si>
  <si>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</si>
  <si>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</si>
  <si>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</si>
  <si>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</si>
  <si>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</si>
  <si>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</si>
  <si>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</si>
  <si>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</si>
  <si>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</si>
  <si>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</si>
  <si>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</si>
  <si>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</si>
  <si>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</si>
  <si>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</si>
  <si>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</si>
  <si>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</si>
  <si>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</si>
  <si>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</si>
  <si>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</si>
  <si>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</si>
  <si>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</si>
  <si>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</si>
  <si>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</si>
  <si>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</si>
  <si>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</si>
  <si>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</si>
  <si>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</si>
  <si>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</si>
  <si>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</si>
  <si>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</si>
  <si>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</si>
  <si>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</si>
  <si>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</si>
  <si>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</si>
  <si>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</si>
  <si>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</si>
  <si>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</si>
  <si>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</si>
  <si>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</si>
  <si>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</si>
  <si>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</si>
  <si>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</si>
  <si>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</si>
  <si>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</si>
  <si>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</si>
  <si>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</si>
  <si>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</si>
  <si>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</si>
  <si>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</si>
  <si>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</si>
  <si>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</si>
  <si>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</si>
  <si>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</si>
  <si>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</si>
  <si>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</si>
  <si>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</si>
  <si>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</si>
  <si>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</si>
  <si>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</si>
  <si>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</si>
  <si>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</si>
  <si>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</si>
  <si>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</si>
  <si>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</si>
  <si>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</si>
  <si>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</si>
  <si>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</si>
  <si>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</si>
  <si>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</si>
  <si>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</si>
  <si>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</si>
  <si>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</si>
  <si>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</si>
  <si>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</si>
  <si>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</si>
  <si>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</si>
  <si>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</si>
  <si>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</si>
  <si>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</si>
  <si>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</si>
  <si>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</si>
  <si>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</si>
  <si>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</si>
  <si>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</si>
  <si>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</si>
  <si>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</si>
  <si>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</si>
  <si>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</si>
  <si>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</si>
  <si>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</si>
  <si>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</si>
  <si>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</si>
  <si>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</si>
  <si>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</si>
  <si>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</si>
  <si>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</si>
  <si>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</si>
  <si>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</si>
  <si>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</si>
  <si>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</si>
  <si>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</si>
  <si>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</si>
  <si>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</si>
  <si>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</si>
  <si>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</si>
  <si>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</si>
  <si>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</si>
  <si>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</si>
  <si>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</si>
  <si>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</si>
  <si>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</si>
  <si>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</si>
  <si>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</si>
  <si>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</si>
  <si>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</si>
  <si>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</si>
  <si>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</si>
  <si>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</si>
  <si>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</si>
  <si>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</si>
  <si>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</si>
  <si>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</si>
  <si>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</si>
  <si>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</si>
  <si>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</si>
  <si>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</si>
  <si>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</si>
  <si>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</si>
  <si>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</si>
  <si>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</si>
  <si>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</si>
  <si>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</si>
  <si>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</si>
  <si>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</si>
  <si>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</si>
  <si>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</si>
  <si>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</si>
  <si>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</si>
  <si>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</si>
  <si>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</si>
  <si>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</si>
  <si>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</si>
  <si>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</si>
  <si>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</si>
  <si>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</si>
  <si>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</si>
  <si>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</si>
  <si>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</si>
  <si>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</si>
  <si>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</si>
  <si>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</si>
  <si>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</si>
  <si>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</si>
  <si>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</si>
  <si>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</si>
  <si>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</si>
  <si>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</si>
  <si>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</si>
  <si>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</si>
  <si>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</si>
  <si>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</si>
  <si>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</si>
  <si>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</si>
  <si>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</si>
  <si>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</si>
  <si>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</si>
  <si>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</si>
  <si>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</si>
  <si>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</si>
  <si>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</si>
  <si>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</si>
  <si>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</si>
  <si>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</si>
  <si>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</si>
  <si>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</si>
  <si>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</si>
  <si>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</si>
  <si>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</si>
  <si>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</si>
  <si>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</si>
  <si>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</si>
  <si>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</si>
  <si>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</si>
  <si>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</si>
  <si>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</si>
  <si>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</si>
  <si>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</si>
  <si>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</si>
  <si>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</si>
  <si>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</si>
  <si>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</si>
  <si>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</si>
  <si>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</si>
  <si>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</si>
  <si>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</si>
  <si>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</si>
  <si>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</si>
  <si>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</si>
  <si>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</si>
  <si>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</si>
  <si>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</si>
  <si>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</si>
  <si>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</si>
  <si>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</si>
  <si>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</si>
  <si>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</si>
  <si>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</si>
  <si>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</si>
  <si>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</si>
  <si>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</si>
  <si>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</si>
  <si>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</si>
  <si>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</si>
  <si>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</si>
  <si>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</si>
  <si>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</si>
  <si>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</si>
  <si>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</si>
  <si>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</si>
  <si>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</si>
  <si>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</si>
  <si>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</si>
  <si>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</si>
  <si>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</si>
  <si>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</si>
  <si>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</si>
  <si>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</si>
  <si>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</si>
  <si>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</si>
  <si>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</si>
  <si>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</si>
  <si>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</si>
  <si>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</si>
  <si>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</si>
  <si>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</si>
  <si>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</si>
  <si>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</si>
  <si>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</si>
  <si>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</si>
  <si>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</si>
  <si>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</si>
  <si>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</si>
  <si>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</si>
  <si>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</si>
  <si>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</si>
  <si>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</si>
  <si>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</si>
  <si>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</si>
  <si>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</si>
  <si>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</si>
  <si>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</si>
  <si>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</si>
  <si>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</si>
  <si>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</si>
  <si>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</si>
  <si>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</si>
  <si>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</si>
  <si>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</si>
  <si>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</si>
  <si>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</si>
  <si>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</si>
  <si>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</si>
  <si>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</si>
  <si>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</si>
  <si>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</si>
  <si>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</si>
  <si>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</si>
  <si>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</si>
  <si>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</si>
  <si>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</si>
  <si>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</si>
  <si>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</si>
  <si>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</si>
  <si>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</si>
  <si>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</si>
  <si>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</si>
  <si>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</si>
  <si>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</si>
  <si>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</si>
  <si>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</si>
  <si>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</si>
  <si>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</si>
  <si>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</si>
  <si>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</si>
  <si>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</si>
  <si>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</si>
  <si>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</si>
  <si>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</si>
  <si>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</si>
  <si>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</si>
  <si>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</si>
  <si>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</si>
  <si>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</si>
  <si>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</si>
  <si>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</si>
  <si>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</si>
  <si>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</si>
  <si>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</si>
  <si>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</si>
  <si>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</si>
  <si>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</si>
  <si>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</si>
  <si>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</si>
  <si>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</si>
  <si>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</si>
  <si>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</si>
  <si>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</si>
  <si>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</si>
  <si>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</si>
  <si>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</si>
  <si>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</si>
  <si>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</si>
  <si>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</si>
  <si>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</si>
  <si>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</si>
  <si>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</si>
  <si>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</si>
  <si>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</si>
  <si>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</si>
  <si>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</si>
  <si>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</si>
  <si>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</si>
  <si>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</si>
  <si>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</si>
  <si>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</si>
  <si>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</si>
  <si>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</si>
  <si>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</si>
  <si>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</si>
  <si>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</si>
  <si>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</si>
  <si>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</si>
  <si>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</si>
  <si>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</si>
  <si>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</si>
  <si>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</si>
  <si>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</si>
  <si>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</si>
  <si>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</si>
  <si>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</si>
  <si>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</si>
  <si>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</si>
  <si>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</si>
  <si>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</si>
  <si>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</si>
  <si>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</si>
  <si>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</si>
  <si>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</si>
  <si>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</si>
  <si>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</si>
  <si>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</si>
  <si>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</si>
  <si>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</si>
  <si>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</si>
  <si>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</si>
  <si>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</si>
  <si>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</si>
  <si>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</si>
  <si>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</si>
  <si>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</si>
  <si>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</si>
  <si>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</si>
  <si>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</si>
  <si>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</si>
  <si>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</si>
  <si>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</si>
  <si>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</si>
  <si>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</si>
  <si>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</si>
  <si>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</si>
  <si>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</si>
  <si>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</si>
  <si>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</si>
  <si>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</si>
  <si>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</si>
  <si>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</si>
  <si>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</si>
  <si>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</si>
  <si>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</si>
  <si>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</si>
  <si>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</si>
  <si>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</si>
  <si>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</si>
  <si>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</si>
  <si>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</si>
  <si>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</si>
  <si>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</si>
  <si>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</si>
  <si>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</si>
  <si>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</si>
  <si>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</si>
  <si>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</si>
  <si>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</si>
  <si>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</si>
  <si>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</si>
  <si>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</si>
  <si>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</si>
  <si>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</si>
  <si>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</si>
  <si>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</si>
  <si>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</si>
  <si>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</si>
  <si>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</si>
  <si>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</si>
  <si>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</si>
  <si>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</si>
  <si>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</si>
  <si>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</si>
  <si>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</si>
  <si>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</si>
  <si>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</si>
  <si>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</si>
  <si>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</si>
  <si>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</si>
  <si>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</si>
  <si>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</si>
  <si>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</si>
  <si>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</si>
  <si>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</si>
  <si>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</si>
  <si>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</si>
  <si>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</si>
  <si>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</si>
  <si>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</si>
  <si>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</si>
  <si>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</si>
  <si>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</si>
  <si>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</si>
  <si>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</si>
  <si>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</si>
  <si>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</si>
  <si>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</si>
  <si>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</si>
  <si>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</si>
  <si>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</si>
  <si>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</si>
  <si>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</si>
  <si>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</si>
  <si>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</si>
  <si>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</si>
  <si>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</si>
  <si>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</si>
  <si>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</si>
  <si>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</si>
  <si>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</si>
  <si>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</si>
  <si>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</si>
  <si>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</si>
  <si>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</si>
  <si>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</si>
  <si>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</si>
  <si>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</si>
  <si>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</si>
  <si>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</si>
  <si>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</si>
  <si>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</si>
  <si>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</si>
  <si>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</si>
  <si>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</si>
  <si>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</si>
  <si>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</si>
  <si>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</si>
  <si>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</si>
  <si>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</si>
  <si>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</si>
  <si>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</si>
  <si>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</si>
  <si>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</si>
  <si>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</si>
  <si>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</si>
  <si>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</si>
  <si>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</si>
  <si>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</si>
  <si>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</si>
  <si>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</si>
  <si>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</si>
  <si>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</si>
  <si>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</si>
  <si>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</si>
  <si>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</si>
  <si>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</si>
  <si>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</si>
  <si>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</si>
  <si>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</si>
  <si>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</si>
  <si>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</si>
  <si>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</si>
  <si>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</si>
  <si>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</si>
  <si>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</si>
  <si>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</si>
  <si>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</si>
  <si>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</si>
  <si>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</si>
  <si>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</si>
  <si>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</si>
  <si>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</si>
  <si>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</si>
  <si>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</si>
  <si>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</si>
  <si>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</si>
  <si>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</si>
  <si>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</si>
  <si>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</si>
  <si>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</si>
  <si>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</si>
  <si>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</si>
  <si>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</si>
  <si>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</si>
  <si>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</si>
  <si>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</si>
  <si>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</si>
  <si>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</si>
  <si>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</si>
  <si>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</si>
  <si>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</si>
  <si>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</si>
  <si>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</si>
  <si>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</si>
  <si>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</si>
  <si>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</si>
  <si>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</si>
  <si>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</si>
  <si>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</si>
  <si>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</si>
  <si>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</si>
  <si>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</si>
  <si>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</si>
  <si>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</si>
  <si>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</si>
  <si>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</si>
  <si>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</si>
  <si>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</si>
  <si>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</si>
  <si>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</si>
  <si>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</si>
  <si>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</si>
  <si>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</si>
  <si>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</si>
  <si>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</si>
  <si>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</si>
  <si>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</si>
  <si>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</si>
  <si>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</si>
  <si>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</si>
  <si>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</si>
  <si>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</si>
  <si>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</si>
  <si>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</si>
  <si>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</si>
  <si>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</si>
  <si>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</si>
  <si>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</si>
  <si>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</si>
  <si>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</si>
  <si>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</si>
  <si>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</si>
  <si>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</si>
  <si>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</si>
  <si>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</si>
  <si>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</si>
  <si>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</si>
  <si>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</si>
  <si>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</si>
  <si>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</si>
  <si>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</si>
  <si>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</si>
  <si>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</si>
  <si>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</si>
  <si>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</si>
  <si>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</si>
  <si>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</si>
  <si>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</si>
  <si>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</si>
  <si>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</si>
  <si>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</si>
  <si>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</si>
  <si>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</si>
  <si>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</si>
  <si>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</si>
  <si>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</si>
  <si>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</si>
  <si>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</si>
  <si>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</si>
  <si>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</si>
  <si>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</si>
  <si>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</si>
  <si>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</si>
  <si>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</si>
  <si>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</si>
  <si>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</si>
  <si>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</si>
  <si>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</si>
  <si>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</si>
  <si>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</si>
  <si>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</si>
  <si>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</si>
  <si>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</si>
  <si>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</si>
  <si>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</si>
  <si>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</si>
  <si>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</si>
  <si>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</si>
  <si>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</si>
  <si>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</si>
  <si>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</si>
  <si>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</si>
  <si>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</si>
  <si>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</si>
  <si>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</si>
  <si>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</si>
  <si>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</si>
  <si>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</si>
  <si>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</si>
  <si>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</si>
  <si>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</si>
  <si>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</si>
  <si>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</si>
  <si>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</si>
  <si>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</si>
  <si>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</si>
  <si>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</si>
  <si>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</si>
  <si>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</si>
  <si>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</si>
  <si>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</si>
  <si>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</si>
  <si>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</si>
  <si>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</si>
  <si>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</si>
  <si>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</si>
  <si>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</si>
  <si>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</si>
  <si>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</si>
  <si>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</si>
  <si>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</si>
  <si>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</si>
  <si>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</si>
  <si>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</si>
  <si>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</si>
  <si>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</si>
  <si>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</si>
  <si>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</si>
  <si>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</si>
  <si>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</si>
  <si>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</si>
  <si>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</si>
  <si>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</si>
  <si>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</si>
  <si>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</si>
  <si>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</si>
  <si>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</si>
  <si>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</si>
  <si>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</si>
  <si>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</si>
  <si>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</si>
  <si>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</si>
  <si>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</si>
  <si>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</si>
  <si>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</si>
  <si>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</si>
  <si>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</si>
  <si>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</si>
  <si>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</si>
  <si>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</si>
  <si>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</si>
  <si>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</si>
  <si>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</si>
  <si>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</si>
  <si>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</si>
  <si>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</si>
  <si>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</si>
  <si>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</si>
  <si>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</si>
  <si>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</si>
  <si>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</si>
  <si>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</si>
  <si>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</si>
  <si>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</si>
  <si>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</si>
  <si>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</si>
  <si>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</si>
  <si>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</si>
  <si>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</si>
  <si>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</si>
  <si>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</si>
  <si>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</si>
  <si>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</si>
  <si>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</si>
  <si>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</si>
  <si>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</si>
  <si>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</si>
  <si>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</si>
  <si>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</si>
  <si>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</si>
  <si>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</si>
  <si>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</si>
  <si>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</si>
  <si>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</si>
  <si>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</si>
  <si>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</si>
  <si>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</si>
  <si>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</si>
  <si>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</si>
  <si>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</si>
  <si>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</si>
  <si>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</si>
  <si>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</si>
  <si>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</si>
  <si>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</si>
  <si>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</si>
  <si>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</si>
  <si>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</si>
  <si>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</si>
  <si>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</si>
  <si>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</si>
  <si>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</si>
  <si>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</si>
  <si>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</si>
  <si>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</si>
  <si>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</si>
  <si>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</si>
  <si>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</si>
  <si>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</si>
  <si>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</si>
  <si>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</si>
  <si>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</si>
  <si>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</si>
  <si>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</si>
  <si>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</si>
  <si>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</si>
  <si>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</si>
  <si>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</si>
  <si>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</si>
  <si>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</si>
  <si>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</si>
  <si>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</si>
  <si>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</si>
  <si>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</si>
  <si>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</si>
  <si>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</si>
  <si>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</si>
  <si>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</si>
  <si>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</si>
  <si>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</si>
  <si>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</si>
  <si>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</si>
  <si>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</si>
  <si>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</si>
  <si>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</si>
  <si>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</si>
  <si>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</si>
  <si>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</si>
  <si>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</si>
  <si>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</si>
  <si>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</si>
  <si>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</si>
  <si>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</si>
  <si>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</si>
  <si>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</si>
  <si>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</si>
  <si>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</si>
  <si>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</si>
  <si>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</si>
  <si>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</si>
  <si>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</si>
  <si>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</si>
  <si>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</si>
  <si>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</si>
  <si>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</si>
  <si>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</si>
  <si>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</si>
  <si>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</si>
  <si>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</si>
  <si>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</si>
  <si>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</si>
  <si>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</si>
  <si>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</si>
  <si>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</si>
  <si>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</si>
  <si>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</si>
  <si>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</si>
  <si>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</si>
  <si>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</si>
  <si>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</si>
  <si>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</si>
  <si>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</si>
  <si>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</si>
  <si>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</si>
  <si>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</si>
  <si>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</si>
  <si>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</si>
  <si>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</si>
  <si>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</si>
  <si>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</si>
  <si>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</si>
  <si>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</si>
  <si>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</si>
  <si>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</si>
  <si>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</si>
  <si>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</si>
  <si>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</si>
  <si>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</si>
  <si>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</si>
  <si>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</si>
  <si>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</si>
  <si>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</si>
  <si>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</si>
  <si>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</si>
  <si>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</si>
  <si>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</si>
  <si>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</si>
  <si>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</si>
  <si>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</si>
  <si>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</si>
  <si>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</si>
  <si>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</si>
  <si>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</si>
  <si>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</si>
  <si>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</si>
  <si>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</si>
  <si>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</si>
  <si>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</si>
  <si>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</si>
  <si>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</si>
  <si>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</si>
  <si>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</si>
  <si>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</si>
  <si>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</si>
  <si>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</si>
  <si>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</si>
  <si>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</si>
  <si>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</si>
  <si>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</si>
  <si>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</si>
  <si>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</si>
  <si>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</si>
  <si>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</si>
  <si>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</si>
  <si>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</si>
  <si>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</si>
  <si>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</si>
  <si>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</si>
  <si>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</si>
  <si>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</si>
  <si>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</si>
  <si>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</si>
  <si>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</si>
  <si>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</si>
  <si>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</si>
  <si>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</si>
  <si>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</si>
  <si>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</si>
  <si>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</si>
  <si>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</si>
  <si>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</si>
  <si>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</si>
  <si>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</si>
  <si>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</si>
  <si>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</si>
  <si>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</si>
  <si>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</si>
  <si>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</si>
  <si>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</si>
  <si>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</si>
  <si>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</si>
  <si>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</si>
  <si>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</si>
  <si>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</si>
  <si>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</si>
  <si>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</si>
  <si>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</si>
  <si>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</si>
  <si>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</si>
  <si>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</si>
  <si>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</si>
  <si>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</si>
  <si>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</si>
  <si>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</si>
  <si>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</si>
  <si>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</si>
  <si>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</si>
  <si>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</si>
  <si>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</si>
  <si>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</si>
  <si>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</si>
  <si>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</si>
  <si>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</si>
  <si>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</si>
  <si>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</si>
  <si>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</si>
  <si>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</si>
  <si>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</si>
  <si>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</si>
  <si>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</si>
  <si>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</si>
  <si>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</si>
  <si>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</si>
  <si>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</si>
  <si>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</si>
  <si>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</si>
  <si>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</si>
  <si>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</si>
  <si>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</si>
  <si>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</si>
  <si>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</si>
  <si>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</si>
  <si>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</si>
  <si>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</si>
  <si>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</si>
  <si>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</si>
  <si>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</si>
  <si>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</si>
  <si>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</si>
  <si>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</si>
  <si>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</si>
  <si>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</si>
  <si>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</si>
  <si>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</si>
  <si>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</si>
  <si>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</si>
  <si>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</si>
  <si>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</si>
  <si>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</si>
  <si>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</si>
  <si>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</si>
  <si>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</si>
  <si>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</si>
  <si>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</si>
  <si>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</si>
  <si>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</si>
  <si>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</si>
  <si>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</si>
  <si>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</si>
  <si>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</si>
  <si>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</si>
  <si>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</si>
  <si>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</si>
  <si>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</si>
  <si>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</si>
  <si>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</si>
  <si>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</si>
  <si>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</si>
  <si>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</si>
  <si>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</si>
  <si>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</si>
  <si>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</si>
  <si>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</si>
  <si>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</si>
  <si>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</si>
  <si>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</si>
  <si>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</si>
  <si>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</si>
  <si>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</si>
  <si>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</si>
  <si>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</si>
  <si>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</si>
  <si>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</si>
  <si>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</si>
  <si>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</si>
  <si>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</si>
  <si>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</si>
  <si>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</si>
  <si>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</si>
  <si>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</si>
  <si>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</si>
  <si>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</si>
  <si>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</si>
  <si>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</si>
  <si>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</si>
  <si>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</si>
  <si>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</si>
  <si>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</si>
  <si>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</si>
  <si>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</si>
  <si>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</si>
  <si>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</si>
  <si>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</si>
  <si>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</si>
  <si>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</si>
  <si>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</si>
  <si>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</si>
  <si>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</si>
  <si>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</si>
  <si>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</si>
  <si>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</si>
  <si>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</si>
  <si>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</si>
  <si>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</si>
  <si>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</si>
  <si>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</si>
  <si>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</si>
  <si>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</si>
  <si>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</si>
  <si>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</si>
  <si>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</si>
  <si>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</si>
  <si>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</si>
  <si>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</si>
  <si>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</si>
  <si>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</si>
  <si>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</si>
  <si>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</si>
  <si>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</si>
  <si>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</si>
  <si>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</si>
  <si>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</si>
  <si>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</si>
  <si>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</si>
  <si>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</si>
  <si>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</si>
  <si>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</si>
  <si>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</si>
  <si>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</si>
  <si>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</si>
  <si>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</si>
  <si>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</si>
  <si>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</si>
  <si>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</si>
  <si>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</si>
  <si>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</si>
  <si>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</si>
  <si>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</si>
  <si>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</si>
  <si>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</si>
  <si>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</si>
  <si>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</si>
  <si>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</si>
  <si>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</si>
  <si>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</si>
  <si>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</si>
  <si>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</si>
  <si>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</si>
  <si>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</si>
  <si>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</si>
  <si>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</si>
  <si>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</si>
  <si>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</si>
  <si>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</si>
  <si>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</si>
  <si>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</si>
  <si>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</si>
  <si>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</si>
  <si>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</si>
  <si>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</si>
  <si>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</si>
  <si>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</si>
  <si>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</si>
  <si>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</si>
  <si>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</si>
  <si>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</si>
  <si>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</si>
  <si>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</si>
  <si>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</si>
  <si>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</si>
  <si>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</si>
  <si>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</si>
  <si>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</si>
  <si>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</si>
  <si>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</si>
  <si>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</si>
  <si>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</si>
  <si>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</si>
  <si>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</si>
  <si>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</si>
  <si>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</si>
  <si>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</si>
  <si>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</si>
  <si>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</si>
  <si>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</si>
  <si>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</si>
  <si>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</si>
  <si>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</si>
  <si>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</si>
  <si>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</si>
  <si>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</si>
  <si>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</si>
  <si>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</si>
  <si>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</si>
  <si>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</si>
  <si>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</si>
  <si>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</si>
  <si>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</si>
  <si>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</si>
  <si>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</si>
  <si>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</si>
  <si>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</si>
  <si>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</si>
  <si>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</si>
  <si>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</si>
  <si>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</si>
  <si>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</si>
  <si>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</si>
  <si>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</si>
  <si>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</si>
  <si>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</si>
  <si>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</si>
  <si>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</si>
  <si>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</si>
  <si>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</si>
  <si>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</si>
  <si>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</si>
  <si>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</si>
  <si>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</si>
  <si>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</si>
  <si>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</si>
  <si>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</si>
  <si>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</si>
  <si>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</si>
  <si>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</si>
  <si>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</si>
  <si>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</si>
  <si>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</si>
  <si>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</si>
  <si>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</si>
  <si>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</si>
  <si>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</si>
  <si>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</si>
  <si>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</si>
  <si>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</si>
  <si>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</si>
  <si>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</si>
  <si>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</si>
  <si>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</si>
  <si>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</si>
  <si>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</si>
  <si>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</si>
  <si>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</si>
  <si>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</si>
  <si>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</si>
  <si>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</si>
  <si>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</si>
  <si>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</si>
  <si>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</si>
  <si>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</si>
  <si>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</si>
  <si>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</si>
  <si>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</si>
  <si>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</si>
  <si>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</si>
  <si>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</si>
  <si>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</si>
  <si>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</si>
  <si>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</si>
  <si>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</si>
  <si>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</si>
  <si>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</si>
  <si>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</si>
  <si>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</si>
  <si>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</si>
  <si>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</si>
  <si>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</si>
  <si>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</si>
  <si>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</si>
  <si>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</si>
  <si>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</si>
  <si>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</si>
  <si>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</si>
  <si>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</si>
  <si>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</si>
  <si>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</si>
  <si>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</si>
  <si>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</si>
  <si>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</si>
  <si>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</si>
  <si>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</si>
  <si>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</si>
  <si>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</si>
  <si>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</si>
  <si>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</si>
  <si>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</si>
  <si>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</si>
  <si>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</si>
  <si>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</si>
  <si>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</si>
  <si>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</si>
  <si>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</si>
  <si>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</si>
  <si>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</si>
  <si>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</si>
  <si>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</si>
  <si>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</si>
  <si>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</si>
  <si>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</si>
  <si>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</si>
  <si>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</si>
  <si>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</si>
  <si>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</si>
  <si>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</si>
  <si>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</si>
  <si>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</si>
  <si>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</si>
  <si>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</si>
  <si>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</si>
  <si>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</si>
  <si>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</si>
  <si>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</si>
  <si>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</si>
  <si>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</si>
  <si>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</si>
  <si>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</si>
  <si>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</si>
  <si>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</si>
  <si>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</si>
  <si>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</si>
  <si>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</si>
  <si>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</si>
  <si>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</si>
  <si>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</si>
  <si>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</si>
  <si>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</si>
  <si>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</si>
  <si>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</si>
  <si>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</si>
  <si>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</si>
  <si>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</si>
  <si>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</si>
  <si>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</si>
  <si>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</si>
  <si>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</si>
  <si>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</si>
  <si>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</si>
  <si>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</si>
  <si>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</si>
  <si>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</si>
  <si>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</si>
  <si>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</si>
  <si>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</si>
  <si>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</si>
  <si>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</si>
  <si>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</si>
  <si>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</si>
  <si>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</si>
  <si>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</si>
  <si>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</si>
  <si>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</si>
  <si>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</si>
  <si>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</si>
  <si>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</si>
  <si>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</si>
  <si>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</si>
  <si>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</si>
  <si>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</si>
  <si>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</si>
  <si>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</si>
  <si>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</si>
  <si>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</si>
  <si>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</si>
  <si>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</si>
  <si>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</si>
  <si>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</si>
  <si>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</si>
  <si>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</si>
  <si>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</si>
  <si>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</si>
  <si>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</si>
  <si>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</si>
  <si>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</si>
  <si>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</si>
  <si>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</si>
  <si>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</si>
  <si>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</si>
  <si>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</si>
  <si>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</si>
  <si>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</si>
  <si>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</si>
  <si>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</si>
  <si>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</si>
  <si>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</si>
  <si>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</si>
  <si>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</si>
  <si>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</si>
  <si>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</si>
  <si>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</si>
  <si>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</si>
  <si>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</si>
  <si>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</si>
  <si>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</si>
  <si>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</si>
  <si>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</si>
  <si>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</si>
  <si>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</si>
  <si>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</si>
  <si>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</si>
  <si>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</si>
  <si>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</si>
  <si>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</si>
  <si>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</si>
  <si>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</si>
  <si>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</si>
  <si>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</si>
  <si>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</si>
  <si>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</si>
  <si>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</si>
  <si>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</si>
  <si>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</si>
  <si>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</si>
  <si>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</si>
  <si>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</si>
  <si>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</si>
  <si>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</si>
  <si>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</si>
  <si>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</si>
  <si>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</si>
  <si>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</si>
  <si>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</si>
  <si>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</si>
  <si>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</si>
  <si>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</si>
  <si>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</si>
  <si>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</si>
  <si>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</si>
  <si>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</si>
  <si>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</si>
  <si>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</si>
  <si>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</si>
  <si>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</si>
  <si>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</si>
  <si>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</si>
  <si>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</si>
  <si>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</si>
  <si>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</si>
  <si>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</si>
  <si>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</si>
  <si>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</si>
  <si>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</si>
  <si>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</si>
  <si>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</si>
  <si>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</si>
  <si>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</si>
  <si>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</si>
  <si>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</si>
  <si>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</si>
  <si>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</si>
  <si>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</si>
  <si>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</si>
  <si>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</si>
  <si>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</si>
  <si>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</si>
  <si>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</si>
  <si>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</si>
  <si>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</si>
  <si>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</si>
  <si>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</si>
  <si>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</si>
  <si>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</si>
  <si>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</si>
  <si>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</si>
  <si>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</si>
  <si>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</si>
  <si>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</si>
  <si>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</si>
  <si>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</si>
  <si>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</si>
  <si>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</si>
  <si>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</si>
  <si>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</si>
  <si>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</si>
  <si>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</si>
  <si>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</si>
  <si>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</si>
  <si>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</si>
  <si>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</si>
  <si>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</si>
  <si>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</si>
  <si>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</si>
  <si>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</si>
  <si>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</si>
  <si>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</si>
  <si>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</si>
  <si>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</si>
  <si>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</si>
  <si>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</si>
  <si>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</si>
  <si>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</si>
  <si>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</si>
  <si>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</si>
  <si>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</si>
  <si>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</si>
  <si>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</si>
  <si>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</si>
  <si>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</si>
  <si>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</si>
  <si>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</si>
  <si>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</si>
  <si>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</si>
  <si>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</si>
  <si>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</si>
  <si>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</si>
  <si>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</si>
  <si>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</si>
  <si>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</si>
  <si>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</si>
  <si>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</si>
  <si>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</si>
  <si>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</si>
  <si>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</si>
  <si>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</si>
  <si>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</si>
  <si>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</si>
  <si>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</si>
  <si>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</si>
  <si>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</si>
  <si>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</si>
  <si>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</si>
  <si>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</si>
  <si>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</si>
  <si>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</si>
  <si>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</si>
  <si>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</si>
  <si>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</si>
  <si>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</si>
  <si>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</si>
  <si>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</si>
  <si>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</si>
  <si>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</si>
  <si>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</si>
  <si>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</si>
  <si>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</si>
  <si>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</si>
  <si>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</si>
  <si>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</si>
  <si>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</si>
  <si>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</si>
  <si>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</si>
  <si>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</si>
  <si>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</si>
  <si>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</si>
  <si>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</si>
  <si>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</si>
  <si>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</si>
  <si>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</si>
  <si>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</si>
  <si>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</si>
  <si>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</si>
  <si>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</si>
  <si>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</si>
  <si>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</si>
  <si>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</si>
  <si>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</si>
  <si>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</si>
  <si>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</si>
  <si>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</si>
  <si>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</si>
  <si>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</si>
  <si>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</si>
  <si>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</si>
  <si>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</si>
  <si>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</si>
  <si>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</si>
  <si>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</si>
  <si>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</si>
  <si>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</si>
  <si>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</si>
  <si>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</si>
  <si>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</si>
  <si>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</si>
  <si>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</si>
  <si>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</si>
  <si>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</si>
  <si>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</si>
  <si>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</si>
  <si>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</si>
  <si>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</si>
  <si>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</si>
  <si>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</si>
  <si>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</si>
  <si>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</si>
  <si>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</si>
  <si>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</si>
  <si>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</si>
  <si>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</si>
  <si>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</si>
  <si>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</si>
  <si>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</si>
  <si>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</si>
  <si>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</si>
  <si>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</si>
  <si>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</si>
  <si>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</si>
  <si>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</si>
  <si>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</si>
  <si>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</si>
  <si>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</si>
  <si>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</si>
  <si>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</si>
  <si>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</si>
  <si>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</si>
  <si>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</si>
  <si>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</si>
  <si>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</si>
  <si>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</si>
  <si>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</si>
  <si>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</si>
  <si>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</si>
  <si>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</si>
  <si>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</si>
  <si>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</si>
  <si>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</si>
  <si>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</si>
  <si>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</si>
  <si>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</si>
  <si>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</si>
  <si>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</si>
  <si>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</si>
  <si>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</si>
  <si>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</si>
  <si>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</si>
  <si>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</si>
  <si>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</si>
  <si>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</si>
  <si>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</si>
  <si>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</si>
  <si>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</si>
  <si>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</si>
  <si>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</si>
  <si>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</si>
  <si>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</si>
  <si>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</si>
  <si>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</si>
  <si>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</si>
  <si>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</si>
  <si>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</si>
  <si>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</si>
  <si>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</si>
  <si>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</si>
  <si>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</si>
  <si>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</si>
  <si>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</si>
  <si>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</si>
  <si>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</si>
  <si>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</si>
  <si>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</si>
  <si>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</si>
  <si>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</si>
  <si>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</si>
  <si>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</si>
  <si>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</si>
  <si>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</si>
  <si>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</si>
  <si>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</si>
  <si>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</si>
  <si>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</si>
  <si>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</si>
  <si>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</si>
  <si>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</si>
  <si>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</si>
  <si>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</si>
  <si>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</si>
  <si>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</si>
  <si>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</si>
  <si>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</si>
  <si>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</si>
  <si>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</si>
  <si>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</si>
  <si>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</si>
  <si>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</si>
  <si>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</si>
  <si>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</si>
  <si>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</si>
  <si>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</si>
  <si>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</si>
  <si>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</si>
  <si>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</si>
  <si>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</si>
  <si>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</si>
  <si>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</si>
  <si>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</si>
  <si>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</si>
  <si>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</si>
  <si>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</si>
  <si>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</si>
  <si>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</si>
  <si>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</si>
  <si>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</si>
  <si>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</si>
  <si>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</si>
  <si>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</si>
  <si>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</si>
  <si>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</si>
  <si>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</si>
  <si>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</si>
  <si>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</si>
  <si>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</si>
  <si>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</si>
  <si>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</si>
  <si>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</si>
  <si>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</si>
  <si>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</si>
  <si>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</si>
  <si>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</si>
  <si>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</si>
  <si>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</si>
  <si>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</si>
  <si>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</si>
  <si>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</si>
  <si>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</si>
  <si>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</si>
  <si>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</si>
  <si>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</si>
  <si>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</si>
  <si>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</si>
  <si>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</si>
  <si>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</si>
  <si>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</si>
  <si>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</si>
  <si>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</si>
  <si>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</si>
  <si>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</si>
  <si>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</si>
  <si>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</si>
  <si>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</si>
  <si>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</si>
  <si>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</si>
  <si>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</si>
  <si>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</si>
  <si>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</si>
  <si>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</si>
  <si>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</si>
  <si>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</si>
  <si>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</si>
  <si>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</si>
  <si>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</si>
  <si>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</si>
  <si>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</si>
  <si>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</si>
  <si>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</si>
  <si>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</si>
  <si>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</si>
  <si>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</si>
  <si>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</si>
  <si>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</si>
  <si>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</si>
  <si>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</si>
  <si>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</si>
  <si>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</si>
  <si>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</si>
  <si>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</si>
  <si>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</si>
  <si>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</si>
  <si>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</si>
  <si>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</si>
  <si>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</si>
  <si>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</si>
  <si>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</si>
  <si>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</si>
  <si>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</si>
  <si>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</si>
  <si>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</si>
  <si>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</si>
  <si>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</si>
  <si>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</si>
  <si>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</si>
  <si>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</si>
  <si>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</si>
  <si>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</si>
  <si>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</si>
  <si>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</si>
  <si>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</si>
  <si>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</si>
  <si>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</si>
  <si>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</si>
  <si>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</si>
  <si>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</si>
  <si>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</si>
  <si>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</si>
  <si>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</si>
  <si>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</si>
  <si>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</si>
  <si>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</si>
  <si>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</si>
  <si>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</si>
  <si>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</si>
  <si>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</si>
  <si>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</si>
  <si>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</si>
  <si>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</si>
  <si>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</si>
  <si>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</si>
  <si>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</si>
  <si>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</si>
  <si>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</si>
  <si>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</si>
  <si>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</si>
  <si>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</si>
  <si>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</si>
  <si>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</si>
  <si>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</si>
  <si>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</si>
  <si>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</si>
  <si>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</si>
  <si>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</si>
  <si>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</si>
  <si>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</si>
  <si>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</si>
  <si>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</si>
  <si>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</si>
  <si>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</si>
  <si>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</si>
  <si>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</si>
  <si>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</si>
  <si>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</si>
  <si>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</si>
  <si>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</si>
  <si>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</si>
  <si>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</si>
  <si>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</si>
  <si>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</si>
  <si>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</si>
  <si>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</si>
  <si>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</si>
  <si>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</si>
  <si>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</si>
  <si>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</si>
  <si>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</si>
  <si>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</si>
  <si>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</si>
  <si>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</si>
  <si>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</si>
  <si>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</si>
  <si>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</si>
  <si>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</si>
  <si>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</si>
  <si>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</si>
  <si>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</si>
  <si>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</si>
  <si>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</si>
  <si>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</si>
  <si>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</si>
  <si>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</si>
  <si>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</si>
  <si>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</si>
  <si>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</si>
  <si>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</si>
  <si>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</si>
  <si>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</si>
  <si>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</si>
  <si>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</si>
  <si>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</si>
  <si>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</si>
  <si>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</si>
  <si>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</si>
  <si>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</si>
  <si>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</si>
  <si>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</si>
  <si>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</si>
  <si>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</si>
  <si>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</si>
  <si>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</si>
  <si>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</si>
  <si>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</si>
  <si>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</si>
  <si>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</si>
  <si>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</si>
  <si>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</si>
  <si>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</si>
  <si>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</si>
  <si>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</si>
  <si>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</si>
  <si>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</si>
  <si>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</si>
  <si>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</si>
  <si>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</si>
  <si>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</si>
  <si>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</si>
  <si>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</si>
  <si>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</si>
  <si>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</si>
  <si>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</si>
  <si>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</si>
  <si>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</si>
  <si>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</si>
  <si>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</si>
  <si>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</si>
  <si>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</si>
  <si>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</si>
  <si>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</si>
  <si>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</si>
  <si>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</si>
  <si>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</si>
  <si>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</si>
  <si>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</si>
  <si>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</si>
  <si>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</si>
  <si>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</si>
  <si>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</si>
  <si>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</si>
  <si>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</si>
  <si>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</si>
  <si>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</si>
  <si>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</si>
  <si>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</si>
  <si>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</si>
  <si>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</si>
  <si>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</si>
  <si>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</si>
  <si>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</si>
  <si>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</si>
  <si>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</si>
  <si>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</si>
  <si>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</si>
  <si>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</si>
  <si>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</si>
  <si>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</si>
  <si>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</si>
  <si>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</si>
  <si>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</si>
  <si>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</si>
  <si>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</si>
  <si>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</si>
  <si>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</si>
  <si>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</si>
  <si>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</si>
  <si>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</si>
  <si>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</si>
  <si>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</si>
  <si>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</si>
  <si>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</si>
  <si>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</si>
  <si>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</si>
  <si>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</si>
  <si>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</si>
  <si>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</si>
  <si>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</si>
  <si>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</si>
  <si>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</si>
  <si>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</si>
  <si>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</si>
  <si>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</si>
  <si>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</si>
  <si>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</si>
  <si>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</si>
  <si>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</si>
  <si>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</si>
  <si>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</si>
  <si>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</si>
  <si>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</si>
  <si>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</si>
  <si>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</si>
  <si>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</si>
  <si>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</si>
  <si>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</si>
  <si>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</si>
  <si>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</si>
  <si>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</si>
  <si>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</si>
  <si>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</si>
  <si>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</si>
  <si>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</si>
  <si>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</si>
  <si>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</si>
  <si>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</si>
  <si>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</si>
  <si>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</si>
  <si>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</si>
  <si>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</si>
  <si>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</si>
  <si>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</si>
  <si>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</si>
  <si>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</si>
  <si>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</si>
  <si>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</si>
  <si>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</si>
  <si>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</si>
  <si>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</si>
  <si>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</si>
  <si>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</si>
  <si>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</si>
  <si>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</si>
  <si>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</si>
  <si>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</si>
  <si>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</si>
  <si>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</si>
  <si>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</si>
  <si>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</si>
  <si>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</si>
  <si>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</si>
  <si>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</si>
  <si>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</si>
  <si>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</si>
  <si>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</si>
  <si>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</si>
  <si>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</si>
  <si>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</si>
  <si>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</si>
  <si>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</si>
  <si>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</si>
  <si>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</si>
  <si>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</si>
  <si>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</si>
  <si>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</si>
  <si>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</si>
  <si>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</si>
  <si>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</si>
  <si>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</si>
  <si>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</si>
  <si>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</si>
  <si>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</si>
  <si>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</si>
  <si>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</si>
  <si>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</si>
  <si>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</si>
  <si>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</si>
  <si>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</si>
  <si>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</si>
  <si>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</si>
  <si>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</si>
  <si>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</si>
  <si>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</si>
  <si>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</si>
  <si>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</si>
  <si>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</si>
  <si>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</si>
  <si>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</si>
  <si>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</si>
  <si>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</si>
  <si>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</si>
  <si>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</si>
  <si>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</si>
  <si>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</si>
  <si>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</si>
  <si>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</si>
  <si>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</si>
  <si>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</si>
  <si>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</si>
  <si>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</si>
  <si>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</si>
  <si>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</si>
  <si>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</si>
  <si>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</si>
  <si>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</si>
  <si>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</si>
  <si>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</si>
  <si>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</si>
  <si>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</si>
  <si>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</si>
  <si>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</si>
  <si>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</si>
  <si>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</si>
  <si>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</si>
  <si>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</si>
  <si>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</si>
  <si>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</si>
  <si>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</si>
  <si>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</si>
  <si>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</si>
  <si>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</si>
  <si>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</si>
  <si>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</si>
  <si>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</si>
  <si>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</si>
  <si>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</si>
  <si>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</si>
  <si>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</si>
  <si>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</si>
  <si>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</si>
  <si>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</si>
  <si>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</si>
  <si>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</si>
  <si>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</si>
  <si>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</si>
  <si>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</si>
  <si>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</si>
  <si>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</si>
  <si>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</si>
  <si>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</si>
  <si>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</si>
  <si>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</si>
  <si>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</si>
  <si>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</si>
  <si>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</si>
  <si>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</si>
  <si>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</si>
  <si>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</si>
  <si>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</si>
  <si>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</si>
  <si>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</si>
  <si>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</si>
  <si>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</si>
  <si>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</si>
  <si>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</si>
  <si>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</si>
  <si>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</si>
  <si>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</si>
  <si>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</si>
  <si>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</si>
  <si>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</si>
  <si>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</si>
  <si>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</si>
  <si>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</si>
  <si>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</si>
  <si>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</si>
  <si>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</si>
  <si>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</si>
  <si>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</si>
  <si>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</si>
  <si>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</si>
  <si>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</si>
  <si>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</si>
  <si>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</si>
  <si>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</si>
  <si>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</si>
  <si>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</si>
  <si>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</si>
  <si>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</si>
  <si>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</si>
  <si>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</si>
  <si>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</si>
  <si>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</si>
  <si>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</si>
  <si>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</si>
  <si>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</si>
  <si>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</si>
  <si>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</si>
  <si>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</si>
  <si>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</si>
  <si>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</si>
  <si>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</si>
  <si>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</si>
  <si>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</si>
  <si>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</si>
  <si>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</si>
  <si>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</si>
  <si>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</si>
  <si>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</si>
  <si>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</si>
  <si>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</si>
  <si>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</si>
  <si>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</si>
  <si>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</si>
  <si>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</si>
  <si>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</si>
  <si>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</si>
  <si>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</si>
  <si>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</si>
  <si>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</si>
  <si>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</si>
  <si>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</si>
  <si>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</si>
  <si>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</si>
  <si>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</si>
  <si>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</si>
  <si>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</si>
  <si>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</si>
  <si>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</si>
  <si>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</si>
  <si>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</si>
  <si>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</si>
  <si>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</si>
  <si>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</si>
  <si>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</si>
  <si>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</si>
  <si>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</si>
  <si>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</si>
  <si>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</si>
  <si>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</si>
  <si>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</si>
  <si>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</si>
  <si>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</si>
  <si>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</si>
  <si>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</si>
  <si>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</si>
  <si>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</si>
  <si>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</si>
  <si>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</si>
  <si>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</si>
  <si>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</si>
  <si>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</si>
  <si>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</si>
  <si>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</si>
  <si>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</si>
  <si>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</si>
  <si>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</si>
  <si>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</si>
  <si>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</si>
  <si>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</si>
  <si>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</si>
  <si>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</si>
  <si>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</si>
  <si>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</si>
  <si>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</si>
  <si>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</si>
  <si>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</si>
  <si>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</si>
  <si>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</si>
  <si>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</si>
  <si>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</si>
  <si>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</si>
  <si>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</si>
  <si>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</si>
  <si>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</si>
  <si>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</si>
  <si>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</si>
  <si>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</si>
  <si>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</si>
  <si>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</si>
  <si>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</si>
  <si>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</si>
  <si>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</si>
  <si>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</si>
  <si>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</si>
  <si>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</si>
  <si>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</si>
  <si>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</si>
  <si>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</si>
  <si>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</si>
  <si>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</si>
  <si>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</si>
  <si>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</si>
  <si>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</si>
  <si>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</si>
  <si>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</si>
  <si>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</si>
  <si>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</si>
  <si>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</si>
  <si>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</si>
  <si>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</si>
  <si>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</si>
  <si>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</si>
  <si>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</si>
  <si>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</si>
  <si>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</si>
  <si>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</si>
  <si>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</si>
  <si>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</si>
  <si>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</si>
  <si>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</si>
  <si>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</si>
  <si>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</si>
  <si>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</si>
  <si>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</si>
  <si>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</si>
  <si>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</si>
  <si>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</si>
  <si>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</si>
  <si>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</si>
  <si>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</si>
  <si>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</si>
  <si>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</si>
  <si>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</si>
  <si>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</si>
  <si>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</si>
  <si>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</si>
  <si>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</si>
  <si>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</si>
  <si>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</si>
  <si>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</si>
  <si>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</si>
  <si>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</si>
  <si>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</si>
  <si>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</si>
  <si>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</si>
  <si>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</si>
  <si>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</si>
  <si>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</si>
  <si>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</si>
  <si>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</si>
  <si>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</si>
  <si>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</si>
  <si>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</si>
  <si>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</si>
  <si>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</si>
  <si>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</si>
  <si>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</si>
  <si>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</si>
  <si>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</si>
  <si>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</si>
  <si>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</si>
  <si>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</si>
  <si>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</si>
  <si>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</si>
  <si>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</si>
  <si>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</si>
  <si>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</si>
  <si>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</si>
  <si>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</si>
  <si>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</si>
  <si>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</si>
  <si>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</si>
  <si>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</si>
  <si>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</si>
  <si>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</si>
  <si>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</si>
  <si>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</si>
  <si>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</si>
  <si>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</si>
  <si>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</si>
  <si>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</si>
  <si>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</si>
  <si>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</si>
  <si>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</si>
  <si>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</si>
  <si>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</si>
  <si>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</si>
  <si>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</si>
  <si>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</si>
  <si>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</si>
  <si>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</si>
  <si>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</si>
  <si>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</si>
  <si>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</si>
  <si>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</si>
  <si>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</si>
  <si>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</si>
  <si>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</si>
  <si>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</si>
  <si>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</si>
  <si>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</si>
  <si>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</si>
  <si>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</si>
  <si>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</si>
  <si>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</si>
  <si>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</si>
  <si>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</si>
  <si>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</si>
  <si>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</si>
  <si>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</si>
  <si>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</si>
  <si>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</si>
  <si>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</si>
  <si>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</si>
  <si>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</si>
  <si>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</si>
  <si>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</si>
  <si>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</si>
  <si>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</si>
  <si>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</si>
  <si>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</si>
  <si>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</si>
  <si>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</si>
  <si>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</si>
  <si>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</si>
  <si>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</si>
  <si>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</si>
  <si>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</si>
  <si>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</si>
  <si>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</si>
  <si>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</si>
  <si>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</si>
  <si>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</si>
  <si>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</si>
  <si>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</si>
  <si>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</si>
  <si>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</si>
  <si>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</si>
  <si>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</si>
  <si>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</si>
  <si>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</si>
  <si>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</si>
  <si>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</si>
  <si>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</si>
  <si>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</si>
  <si>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</si>
  <si>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</si>
  <si>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</si>
  <si>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</si>
  <si>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</si>
  <si>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</si>
  <si>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</si>
  <si>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</si>
  <si>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</si>
  <si>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</si>
  <si>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</si>
  <si>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</si>
  <si>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</si>
  <si>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</si>
  <si>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</si>
  <si>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</si>
  <si>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</si>
  <si>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</si>
  <si>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</si>
  <si>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</si>
  <si>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</si>
  <si>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</si>
  <si>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</si>
  <si>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</si>
  <si>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</si>
  <si>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</si>
  <si>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</si>
  <si>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</si>
  <si>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</si>
  <si>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</si>
  <si>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</si>
  <si>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</si>
  <si>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</si>
  <si>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</si>
  <si>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</si>
  <si>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</si>
  <si>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</si>
  <si>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</si>
  <si>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</si>
  <si>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</si>
  <si>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</si>
  <si>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</si>
  <si>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</si>
  <si>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</si>
  <si>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</si>
  <si>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</si>
  <si>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</si>
  <si>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</si>
  <si>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</si>
  <si>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</si>
  <si>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</si>
  <si>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</si>
  <si>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</si>
  <si>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</si>
  <si>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</si>
  <si>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</si>
  <si>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</si>
  <si>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</si>
  <si>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</si>
  <si>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</si>
  <si>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</si>
  <si>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</si>
  <si>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</si>
  <si>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</si>
  <si>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</si>
  <si>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</si>
  <si>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</si>
  <si>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</si>
  <si>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</si>
  <si>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</si>
  <si>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</si>
  <si>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</si>
  <si>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</si>
  <si>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</si>
  <si>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</si>
  <si>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</si>
  <si>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</si>
  <si>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</si>
  <si>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</si>
  <si>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</si>
  <si>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</si>
  <si>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</si>
  <si>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</si>
  <si>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</si>
  <si>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</si>
  <si>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</si>
  <si>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</si>
  <si>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</si>
  <si>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</si>
  <si>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</si>
  <si>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</si>
  <si>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</si>
  <si>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</si>
  <si>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</si>
  <si>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</si>
  <si>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</si>
  <si>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</si>
  <si>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</si>
  <si>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</si>
  <si>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</si>
  <si>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</si>
  <si>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</si>
  <si>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</si>
  <si>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</si>
  <si>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</si>
  <si>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</si>
  <si>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</si>
  <si>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</si>
  <si>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</si>
  <si>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</si>
  <si>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</si>
  <si>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</si>
  <si>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</si>
  <si>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</si>
  <si>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</si>
  <si>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</si>
  <si>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</si>
  <si>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</si>
  <si>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</si>
  <si>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</si>
  <si>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</si>
  <si>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</si>
  <si>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</si>
  <si>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</si>
  <si>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</si>
  <si>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</si>
  <si>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</si>
  <si>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</si>
  <si>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</si>
  <si>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</si>
  <si>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</si>
  <si>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</si>
  <si>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</si>
  <si>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</si>
  <si>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</si>
  <si>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</si>
  <si>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</si>
  <si>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</si>
  <si>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</si>
  <si>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</si>
  <si>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</si>
  <si>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</si>
  <si>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</si>
  <si>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</si>
  <si>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</si>
  <si>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</si>
  <si>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</si>
  <si>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</si>
  <si>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</si>
  <si>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</si>
  <si>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</si>
  <si>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</si>
  <si>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</si>
  <si>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</si>
  <si>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</si>
  <si>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</si>
  <si>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</si>
  <si>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</si>
  <si>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</si>
  <si>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</si>
  <si>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</si>
  <si>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</si>
  <si>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</si>
  <si>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</si>
  <si>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</si>
  <si>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</si>
  <si>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</si>
  <si>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</si>
  <si>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</si>
  <si>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</si>
  <si>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</si>
  <si>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</si>
  <si>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</si>
  <si>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</si>
  <si>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</si>
  <si>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</si>
  <si>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</si>
  <si>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</si>
  <si>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</si>
  <si>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</si>
  <si>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</si>
  <si>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</si>
  <si>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</si>
  <si>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</si>
  <si>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</si>
  <si>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</si>
  <si>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</si>
  <si>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</si>
  <si>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</si>
  <si>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</si>
  <si>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</si>
  <si>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</si>
  <si>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</si>
  <si>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</si>
  <si>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</si>
  <si>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</si>
  <si>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</si>
  <si>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</si>
  <si>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</si>
  <si>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</si>
  <si>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</si>
  <si>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</si>
  <si>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</si>
  <si>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</si>
  <si>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</si>
  <si>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</si>
  <si>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</si>
  <si>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</si>
  <si>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</si>
  <si>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</si>
  <si>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</si>
  <si>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</si>
  <si>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</si>
  <si>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</si>
  <si>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</si>
  <si>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</si>
  <si>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</si>
  <si>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</si>
  <si>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</si>
  <si>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</si>
  <si>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</si>
  <si>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</si>
  <si>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</si>
  <si>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</si>
  <si>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</si>
  <si>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</si>
  <si>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</si>
  <si>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</si>
  <si>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</si>
  <si>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</si>
  <si>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</si>
  <si>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</si>
  <si>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</si>
  <si>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</si>
  <si>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</si>
  <si>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</si>
  <si>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</si>
  <si>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</si>
  <si>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</si>
  <si>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</si>
  <si>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</si>
  <si>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</si>
  <si>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</si>
  <si>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</si>
  <si>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</si>
  <si>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</si>
  <si>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</si>
  <si>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</si>
  <si>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</si>
  <si>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</si>
  <si>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</si>
  <si>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</si>
  <si>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</si>
  <si>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</si>
  <si>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</si>
  <si>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</si>
  <si>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</si>
  <si>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</si>
  <si>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</si>
  <si>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</si>
  <si>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</si>
  <si>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</si>
  <si>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</si>
  <si>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</si>
  <si>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</si>
  <si>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</si>
  <si>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</si>
  <si>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</si>
  <si>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</si>
  <si>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</si>
  <si>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</si>
  <si>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</si>
  <si>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</si>
  <si>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</si>
  <si>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</si>
  <si>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</si>
  <si>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</si>
  <si>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</si>
  <si>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</si>
  <si>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</si>
  <si>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</si>
  <si>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</si>
  <si>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</si>
  <si>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</si>
  <si>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</si>
  <si>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</si>
  <si>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</si>
  <si>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</si>
  <si>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</si>
  <si>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</si>
  <si>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</si>
  <si>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</si>
  <si>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</si>
  <si>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</si>
  <si>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</si>
  <si>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</si>
  <si>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</si>
  <si>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</si>
  <si>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</si>
  <si>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</si>
  <si>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</si>
  <si>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</si>
  <si>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</si>
  <si>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</si>
  <si>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</si>
  <si>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</si>
  <si>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</si>
  <si>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</si>
  <si>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</si>
  <si>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</si>
  <si>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</si>
  <si>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</si>
  <si>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</si>
  <si>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</si>
  <si>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</si>
  <si>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</si>
  <si>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</si>
  <si>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</si>
  <si>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</si>
  <si>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</si>
  <si>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</si>
  <si>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</si>
  <si>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</si>
  <si>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</si>
  <si>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</si>
  <si>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</si>
  <si>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</si>
  <si>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</si>
  <si>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</si>
  <si>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</si>
  <si>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</si>
  <si>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</si>
  <si>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</si>
  <si>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</si>
  <si>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</si>
  <si>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</si>
  <si>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</si>
  <si>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</si>
  <si>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</si>
  <si>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</si>
  <si>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</si>
  <si>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</si>
  <si>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</si>
  <si>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</si>
  <si>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</si>
  <si>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</si>
  <si>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</si>
  <si>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</si>
  <si>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</si>
  <si>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</si>
  <si>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</si>
  <si>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</si>
  <si>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</si>
  <si>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</si>
  <si>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</si>
  <si>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</si>
  <si>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</si>
  <si>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</si>
  <si>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</si>
  <si>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</si>
  <si>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</si>
  <si>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</si>
  <si>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</si>
  <si>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</si>
  <si>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</si>
  <si>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</si>
  <si>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</si>
  <si>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</si>
  <si>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</si>
  <si>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</si>
  <si>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</si>
  <si>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</si>
  <si>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</si>
  <si>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</si>
  <si>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</si>
  <si>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</si>
  <si>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</si>
  <si>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</si>
  <si>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</si>
  <si>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</si>
  <si>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</si>
  <si>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</si>
  <si>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</si>
  <si>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</si>
  <si>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</si>
  <si>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</si>
  <si>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</si>
  <si>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</si>
  <si>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</si>
  <si>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</si>
  <si>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</si>
  <si>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</si>
  <si>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</si>
  <si>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</si>
  <si>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</si>
  <si>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</si>
  <si>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</si>
  <si>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</si>
  <si>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</si>
  <si>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</si>
  <si>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</si>
  <si>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</si>
  <si>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</si>
  <si>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</si>
  <si>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</si>
  <si>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</si>
  <si>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</si>
  <si>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</si>
  <si>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</si>
  <si>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</si>
  <si>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</si>
  <si>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</si>
  <si>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</si>
  <si>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</si>
  <si>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</si>
  <si>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</si>
  <si>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</si>
  <si>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</si>
  <si>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</si>
  <si>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</si>
  <si>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</si>
  <si>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</si>
  <si>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</si>
  <si>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</si>
  <si>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</si>
  <si>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</si>
  <si>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</si>
  <si>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</si>
  <si>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</si>
  <si>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</si>
  <si>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</si>
  <si>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</si>
  <si>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</si>
  <si>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</si>
  <si>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</si>
  <si>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</si>
  <si>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</si>
  <si>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</si>
  <si>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</si>
  <si>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</si>
  <si>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</si>
  <si>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</si>
  <si>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</si>
  <si>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</si>
  <si>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</si>
  <si>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</si>
  <si>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</si>
  <si>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</si>
  <si>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</si>
  <si>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</si>
  <si>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</si>
  <si>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</si>
  <si>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</si>
  <si>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</si>
  <si>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</si>
  <si>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</si>
  <si>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</si>
  <si>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</si>
  <si>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</si>
  <si>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</si>
  <si>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</si>
  <si>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</si>
  <si>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</si>
  <si>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</si>
  <si>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</si>
  <si>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</si>
  <si>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</si>
  <si>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</si>
  <si>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</si>
  <si>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</si>
  <si>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</si>
  <si>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</si>
  <si>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</si>
  <si>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</si>
  <si>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</si>
  <si>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</si>
  <si>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</si>
  <si>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</si>
  <si>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</si>
  <si>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</si>
  <si>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</si>
  <si>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</si>
  <si>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</si>
  <si>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</si>
  <si>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</si>
  <si>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</si>
  <si>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</si>
  <si>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</si>
  <si>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</si>
  <si>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</si>
  <si>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</si>
  <si>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</si>
  <si>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</si>
  <si>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</si>
  <si>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</si>
  <si>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</si>
  <si>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</si>
  <si>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</si>
  <si>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</si>
  <si>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</si>
  <si>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</si>
  <si>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</si>
  <si>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</si>
  <si>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</si>
  <si>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</si>
  <si>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</si>
  <si>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</si>
  <si>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</si>
  <si>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</si>
  <si>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</si>
  <si>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</si>
  <si>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</si>
  <si>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</si>
  <si>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</si>
  <si>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</si>
  <si>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</si>
  <si>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</si>
  <si>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</si>
  <si>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</si>
  <si>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</si>
  <si>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</si>
  <si>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</si>
  <si>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</si>
  <si>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</si>
  <si>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</si>
  <si>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</si>
  <si>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</si>
  <si>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</si>
  <si>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</si>
  <si>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</si>
  <si>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</si>
  <si>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</si>
  <si>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</si>
  <si>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</si>
  <si>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</si>
  <si>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</si>
  <si>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</si>
  <si>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</si>
  <si>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</si>
  <si>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</si>
  <si>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</si>
  <si>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</si>
  <si>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</si>
  <si>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</si>
  <si>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</si>
  <si>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</si>
  <si>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</si>
  <si>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</si>
  <si>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</si>
  <si>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</si>
  <si>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</si>
  <si>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</si>
  <si>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</si>
  <si>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</si>
  <si>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</si>
  <si>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</si>
  <si>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</si>
  <si>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</si>
  <si>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</si>
  <si>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</si>
  <si>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</si>
  <si>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</si>
  <si>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</si>
  <si>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</si>
  <si>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</si>
  <si>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</si>
  <si>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</si>
  <si>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</si>
  <si>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</si>
  <si>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</si>
  <si>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</si>
  <si>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</si>
  <si>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</si>
  <si>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</si>
  <si>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</si>
  <si>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</si>
  <si>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</si>
  <si>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</si>
  <si>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</si>
  <si>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</si>
  <si>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</si>
  <si>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</si>
  <si>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</si>
  <si>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</si>
  <si>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</si>
  <si>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</si>
  <si>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</si>
  <si>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</si>
  <si>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</si>
  <si>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</si>
  <si>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</si>
  <si>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</si>
  <si>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</si>
  <si>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</si>
  <si>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</si>
  <si>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</si>
  <si>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</si>
  <si>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</si>
  <si>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</si>
  <si>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</si>
  <si>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</si>
  <si>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</si>
  <si>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</si>
  <si>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</si>
  <si>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</si>
  <si>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</si>
  <si>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</si>
  <si>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</si>
  <si>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</si>
  <si>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</si>
  <si>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</si>
  <si>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</si>
  <si>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</si>
  <si>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</si>
  <si>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</si>
  <si>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</si>
  <si>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</si>
  <si>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</si>
  <si>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</si>
  <si>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</si>
  <si>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</si>
  <si>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</si>
  <si>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</si>
  <si>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</si>
  <si>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</si>
  <si>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</si>
  <si>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</si>
  <si>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</si>
  <si>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</si>
  <si>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</si>
  <si>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</si>
  <si>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</si>
  <si>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</si>
  <si>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</si>
  <si>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</si>
  <si>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</si>
  <si>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</si>
  <si>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</si>
  <si>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</si>
  <si>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</si>
  <si>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</si>
  <si>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</si>
  <si>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</si>
  <si>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</si>
  <si>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</si>
  <si>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</si>
  <si>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</si>
  <si>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</si>
  <si>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</si>
  <si>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</si>
  <si>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</si>
  <si>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</si>
  <si>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</si>
  <si>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</si>
  <si>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</si>
  <si>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</si>
  <si>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</si>
  <si>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</si>
  <si>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</si>
  <si>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</si>
  <si>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</si>
  <si>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</si>
  <si>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</si>
  <si>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</si>
  <si>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</si>
  <si>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</si>
  <si>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</si>
  <si>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</si>
  <si>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</si>
  <si>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</si>
  <si>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</si>
  <si>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</si>
  <si>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</si>
  <si>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</si>
  <si>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</si>
  <si>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</si>
  <si>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</si>
  <si>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</si>
  <si>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</si>
  <si>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</si>
  <si>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</si>
  <si>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</si>
  <si>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</si>
  <si>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</si>
  <si>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</si>
  <si>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</si>
  <si>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</si>
  <si>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</si>
  <si>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</si>
  <si>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</si>
  <si>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</si>
  <si>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</si>
  <si>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</si>
  <si>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</si>
  <si>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</si>
  <si>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</si>
  <si>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</si>
  <si>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</si>
  <si>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</si>
  <si>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</si>
  <si>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</si>
  <si>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</si>
  <si>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</si>
  <si>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</si>
  <si>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</si>
  <si>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</si>
  <si>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</si>
  <si>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</si>
  <si>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</si>
  <si>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</si>
  <si>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</si>
  <si>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</si>
  <si>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</si>
  <si>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</si>
  <si>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</si>
  <si>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</si>
  <si>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</si>
  <si>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</si>
  <si>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</si>
  <si>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</si>
  <si>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</si>
  <si>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</si>
  <si>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</si>
  <si>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</si>
  <si>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</si>
  <si>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</si>
  <si>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</si>
  <si>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</si>
  <si>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</si>
  <si>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</si>
  <si>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</si>
  <si>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</si>
  <si>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</si>
  <si>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</si>
  <si>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</si>
  <si>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</si>
  <si>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</si>
  <si>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</si>
  <si>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</si>
  <si>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</si>
  <si>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</si>
  <si>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</si>
  <si>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</si>
  <si>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</si>
  <si>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</si>
  <si>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</si>
  <si>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</si>
  <si>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</si>
  <si>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</si>
  <si>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</si>
  <si>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</si>
  <si>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</si>
  <si>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</si>
  <si>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</si>
  <si>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</si>
  <si>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</si>
  <si>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</si>
  <si>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</si>
  <si>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</si>
  <si>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</si>
  <si>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</si>
  <si>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</si>
  <si>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</si>
  <si>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</si>
  <si>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</si>
  <si>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</si>
  <si>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</si>
  <si>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</si>
  <si>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</si>
  <si>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</si>
  <si>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</si>
  <si>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</si>
  <si>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</si>
  <si>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</si>
  <si>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</si>
  <si>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</si>
  <si>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</si>
  <si>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</si>
  <si>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</si>
  <si>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</si>
  <si>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</si>
  <si>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</si>
  <si>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</si>
  <si>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</si>
  <si>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</si>
  <si>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</si>
  <si>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</si>
  <si>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</si>
  <si>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</si>
  <si>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</si>
  <si>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</si>
  <si>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</si>
  <si>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</si>
  <si>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</si>
  <si>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</si>
  <si>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</si>
  <si>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</si>
  <si>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</si>
  <si>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</si>
  <si>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</si>
  <si>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</si>
  <si>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</si>
  <si>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</si>
  <si>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</si>
  <si>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</si>
  <si>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</si>
  <si>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</si>
  <si>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</si>
  <si>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</si>
  <si>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</si>
  <si>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</si>
  <si>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</si>
  <si>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</si>
  <si>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</si>
  <si>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</si>
  <si>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</si>
  <si>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</si>
  <si>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</si>
  <si>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</si>
  <si>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</si>
  <si>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</si>
  <si>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</si>
  <si>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</si>
  <si>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</si>
  <si>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</si>
  <si>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</si>
  <si>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</si>
  <si>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</si>
  <si>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</si>
  <si>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</si>
  <si>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</si>
  <si>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</si>
  <si>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</si>
  <si>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</si>
  <si>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</si>
  <si>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</si>
  <si>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</si>
  <si>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</si>
  <si>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</si>
  <si>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</si>
  <si>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</si>
  <si>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</si>
  <si>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</si>
  <si>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</si>
  <si>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</si>
  <si>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</si>
  <si>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</si>
  <si>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</si>
  <si>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</si>
  <si>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</si>
  <si>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</si>
  <si>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</si>
  <si>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</si>
  <si>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</si>
  <si>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</si>
  <si>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</si>
  <si>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</si>
  <si>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</si>
  <si>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</si>
  <si>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</si>
  <si>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</si>
  <si>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</si>
  <si>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</si>
  <si>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</si>
  <si>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</si>
  <si>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</si>
  <si>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</si>
  <si>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</si>
  <si>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</si>
  <si>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</si>
  <si>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</si>
  <si>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</si>
  <si>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</si>
  <si>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</si>
  <si>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</si>
  <si>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</si>
  <si>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</si>
  <si>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</si>
  <si>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</si>
  <si>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</si>
  <si>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</si>
  <si>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</si>
  <si>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</si>
  <si>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</si>
  <si>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</si>
  <si>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</si>
  <si>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</si>
  <si>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</si>
  <si>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</si>
  <si>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</si>
  <si>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</si>
  <si>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</si>
  <si>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</si>
  <si>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</si>
  <si>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</si>
  <si>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</si>
  <si>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</si>
  <si>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</si>
  <si>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</si>
  <si>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</si>
  <si>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</si>
  <si>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</si>
  <si>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</si>
  <si>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</si>
  <si>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</si>
  <si>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</si>
  <si>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</si>
  <si>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</si>
  <si>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</si>
  <si>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</si>
  <si>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</si>
  <si>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</si>
  <si>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</si>
  <si>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</si>
  <si>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</si>
  <si>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</si>
  <si>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</si>
  <si>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</si>
  <si>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</si>
  <si>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</si>
  <si>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</si>
  <si>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</si>
  <si>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</si>
  <si>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</si>
  <si>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</si>
  <si>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</si>
  <si>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</si>
  <si>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</si>
  <si>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</si>
  <si>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</si>
  <si>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</si>
  <si>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</si>
  <si>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</si>
  <si>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</si>
  <si>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</si>
  <si>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</si>
  <si>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</si>
  <si>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</si>
  <si>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</si>
  <si>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</si>
  <si>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</si>
  <si>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</si>
  <si>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</si>
  <si>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</si>
  <si>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</si>
  <si>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</si>
  <si>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</si>
  <si>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</si>
  <si>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</si>
  <si>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</si>
  <si>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</si>
  <si>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</si>
  <si>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</si>
  <si>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</si>
  <si>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</si>
  <si>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</si>
  <si>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</si>
  <si>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</si>
  <si>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</si>
  <si>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</si>
  <si>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</si>
  <si>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</si>
  <si>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</si>
  <si>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</si>
  <si>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</si>
  <si>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</si>
  <si>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</si>
  <si>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</si>
  <si>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</si>
  <si>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</si>
  <si>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</si>
  <si>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</si>
  <si>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</si>
  <si>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</si>
  <si>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</si>
  <si>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</si>
  <si>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</si>
  <si>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</si>
  <si>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</si>
  <si>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</si>
  <si>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</si>
  <si>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</si>
  <si>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</si>
  <si>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</si>
  <si>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</si>
  <si>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</si>
  <si>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</si>
  <si>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</si>
  <si>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</si>
  <si>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</si>
  <si>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</si>
  <si>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</si>
  <si>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</si>
  <si>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</si>
  <si>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</si>
  <si>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</si>
  <si>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</si>
  <si>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</si>
  <si>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</si>
  <si>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</si>
  <si>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</si>
  <si>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</si>
  <si>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</si>
  <si>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</si>
  <si>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</si>
  <si>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</si>
  <si>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</si>
  <si>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</si>
  <si>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</si>
  <si>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</si>
  <si>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</si>
  <si>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</si>
  <si>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</si>
  <si>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</si>
  <si>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</si>
  <si>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</si>
  <si>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</si>
  <si>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</si>
  <si>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</si>
  <si>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</si>
  <si>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</si>
  <si>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</si>
  <si>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</si>
  <si>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</si>
  <si>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</si>
  <si>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</si>
  <si>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</si>
  <si>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</si>
  <si>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</si>
  <si>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</si>
  <si>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</si>
  <si>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</si>
  <si>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</si>
  <si>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</si>
  <si>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</si>
  <si>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</si>
  <si>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</si>
  <si>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</si>
  <si>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</si>
  <si>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</si>
  <si>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</si>
  <si>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</si>
  <si>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</si>
  <si>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</si>
  <si>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</si>
  <si>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</si>
  <si>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</si>
  <si>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</si>
  <si>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</si>
  <si>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</si>
  <si>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</si>
  <si>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</si>
  <si>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</si>
  <si>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</si>
  <si>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</si>
  <si>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</si>
  <si>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</si>
  <si>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</si>
  <si>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</si>
  <si>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</si>
  <si>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</si>
  <si>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</si>
  <si>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</si>
  <si>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</si>
  <si>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</si>
  <si>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</si>
  <si>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</si>
  <si>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</si>
  <si>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</si>
  <si>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</si>
  <si>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</si>
  <si>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</si>
  <si>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</si>
  <si>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</si>
  <si>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</si>
  <si>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</si>
  <si>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</si>
  <si>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</si>
  <si>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</si>
  <si>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</si>
  <si>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</si>
  <si>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</si>
  <si>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</si>
  <si>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</si>
  <si>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</si>
  <si>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</si>
  <si>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</si>
  <si>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</si>
  <si>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</si>
  <si>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</si>
  <si>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</si>
  <si>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</si>
  <si>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</si>
  <si>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</si>
  <si>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</si>
  <si>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</si>
  <si>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</si>
  <si>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</si>
  <si>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</si>
  <si>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</si>
  <si>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</si>
  <si>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</si>
  <si>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</si>
  <si>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</si>
  <si>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</si>
  <si>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</si>
  <si>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</si>
  <si>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</si>
  <si>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</si>
  <si>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</si>
  <si>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</si>
  <si>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</si>
  <si>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</si>
  <si>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</si>
  <si>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</si>
  <si>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</si>
  <si>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</si>
  <si>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</si>
  <si>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</si>
  <si>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</si>
  <si>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</si>
  <si>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</si>
  <si>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</si>
  <si>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</si>
  <si>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</si>
  <si>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</si>
  <si>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</si>
  <si>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</si>
  <si>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</si>
  <si>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</si>
  <si>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</si>
  <si>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</si>
  <si>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</si>
  <si>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</si>
  <si>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</si>
  <si>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</si>
  <si>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</si>
  <si>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</si>
  <si>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</si>
  <si>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</si>
  <si>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</si>
  <si>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</si>
  <si>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</si>
  <si>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</si>
  <si>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</si>
  <si>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</si>
  <si>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</si>
  <si>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</si>
  <si>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</si>
  <si>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</si>
  <si>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</si>
  <si>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</si>
  <si>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</si>
  <si>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</si>
  <si>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</si>
  <si>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</si>
  <si>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</si>
  <si>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</si>
  <si>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</si>
  <si>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</si>
  <si>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</si>
  <si>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</si>
  <si>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</si>
  <si>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</si>
  <si>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</si>
  <si>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</si>
  <si>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</si>
  <si>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</si>
  <si>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</si>
  <si>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</si>
  <si>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</si>
  <si>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</si>
  <si>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</si>
  <si>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</si>
  <si>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</si>
  <si>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</si>
  <si>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</si>
  <si>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</si>
  <si>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</si>
  <si>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</si>
  <si>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</si>
  <si>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</si>
  <si>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</si>
  <si>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</si>
  <si>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</si>
  <si>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</si>
  <si>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</si>
  <si>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</si>
  <si>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</si>
  <si>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</si>
  <si>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</si>
  <si>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</si>
  <si>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</si>
  <si>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</si>
  <si>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</si>
  <si>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</si>
  <si>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</si>
  <si>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</si>
  <si>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</si>
  <si>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</si>
  <si>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</si>
  <si>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</si>
  <si>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</si>
  <si>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</si>
  <si>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</si>
  <si>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</si>
  <si>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</si>
  <si>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</si>
  <si>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</si>
  <si>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</si>
  <si>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</si>
  <si>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</si>
  <si>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</si>
  <si>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</si>
  <si>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</si>
  <si>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</si>
  <si>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</si>
  <si>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</si>
  <si>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</si>
  <si>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</si>
  <si>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</si>
  <si>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</si>
  <si>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</si>
  <si>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</si>
  <si>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</si>
  <si>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</si>
  <si>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</si>
  <si>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</si>
  <si>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</si>
  <si>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</si>
  <si>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</si>
  <si>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</si>
  <si>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</si>
  <si>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</si>
  <si>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</si>
  <si>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</si>
  <si>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</si>
  <si>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</si>
  <si>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</si>
  <si>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</si>
  <si>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</si>
  <si>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</si>
  <si>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</si>
  <si>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</si>
  <si>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</si>
  <si>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</si>
  <si>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</si>
  <si>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</si>
  <si>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</si>
  <si>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</si>
  <si>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</si>
  <si>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</si>
  <si>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</si>
  <si>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</si>
  <si>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</si>
  <si>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</si>
  <si>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</si>
  <si>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</si>
  <si>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</si>
  <si>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</si>
  <si>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</si>
  <si>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</si>
  <si>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</si>
  <si>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</si>
  <si>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</si>
  <si>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</si>
  <si>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</si>
  <si>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</si>
  <si>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</si>
  <si>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</si>
  <si>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</si>
  <si>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</si>
  <si>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</si>
  <si>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</si>
  <si>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</si>
  <si>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</si>
  <si>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</si>
  <si>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</si>
  <si>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</si>
  <si>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</si>
  <si>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</si>
  <si>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</si>
  <si>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</si>
  <si>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</si>
  <si>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</si>
  <si>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</si>
  <si>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</si>
  <si>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</si>
  <si>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</si>
  <si>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</si>
  <si>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</si>
  <si>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</si>
  <si>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</si>
  <si>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</si>
  <si>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</si>
  <si>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</si>
  <si>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</si>
  <si>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</si>
  <si>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</si>
  <si>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</si>
  <si>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</si>
  <si>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</si>
  <si>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</si>
  <si>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</si>
  <si>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</si>
  <si>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</si>
  <si>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</si>
  <si>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</si>
  <si>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</si>
  <si>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</si>
  <si>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</si>
  <si>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</si>
  <si>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</si>
  <si>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</si>
  <si>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</si>
  <si>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</si>
  <si>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</si>
  <si>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</si>
  <si>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</si>
  <si>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</si>
  <si>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</si>
  <si>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</si>
  <si>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</si>
  <si>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</si>
  <si>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</si>
  <si>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</si>
  <si>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</si>
  <si>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</si>
  <si>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</si>
  <si>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</si>
  <si>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</si>
  <si>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</si>
  <si>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</si>
  <si>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</si>
  <si>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</si>
  <si>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</si>
  <si>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</si>
  <si>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</si>
  <si>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</si>
  <si>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</si>
  <si>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</si>
  <si>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</si>
  <si>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</si>
  <si>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</si>
  <si>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</si>
  <si>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</si>
  <si>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</si>
  <si>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</si>
  <si>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</si>
  <si>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</si>
  <si>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</si>
  <si>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</si>
  <si>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</si>
  <si>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</si>
  <si>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</si>
  <si>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</si>
  <si>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</si>
  <si>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</si>
  <si>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</si>
  <si>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</si>
  <si>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</si>
  <si>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</si>
  <si>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</si>
  <si>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</si>
  <si>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</si>
  <si>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</si>
  <si>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</si>
  <si>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</si>
  <si>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</si>
  <si>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</si>
  <si>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</si>
  <si>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</si>
  <si>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</si>
  <si>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</si>
  <si>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</si>
  <si>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</si>
  <si>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</si>
  <si>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</si>
  <si>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</si>
  <si>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</si>
  <si>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</si>
  <si>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</si>
  <si>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</si>
  <si>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</si>
  <si>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</si>
  <si>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</si>
  <si>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</si>
  <si>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</si>
  <si>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</si>
  <si>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</si>
  <si>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</si>
  <si>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</si>
  <si>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</si>
  <si>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</si>
  <si>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</si>
  <si>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</si>
  <si>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</si>
  <si>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</si>
  <si>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</si>
  <si>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</si>
  <si>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</si>
  <si>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</si>
  <si>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</si>
  <si>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</si>
  <si>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</si>
  <si>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</si>
  <si>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</si>
  <si>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</si>
  <si>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</si>
  <si>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</si>
  <si>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</si>
  <si>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</si>
  <si>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</si>
  <si>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</si>
  <si>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</si>
  <si>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</si>
  <si>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</si>
  <si>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</si>
  <si>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</si>
  <si>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</si>
  <si>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</si>
  <si>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</si>
  <si>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</si>
  <si>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</si>
  <si>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</si>
  <si>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</si>
  <si>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</si>
  <si>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</si>
  <si>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</si>
  <si>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</si>
  <si>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</si>
  <si>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</si>
  <si>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</si>
  <si>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</si>
  <si>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</si>
  <si>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</si>
  <si>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</si>
  <si>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</si>
  <si>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</si>
  <si>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</si>
  <si>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</si>
  <si>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</si>
  <si>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</si>
  <si>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</si>
  <si>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</si>
  <si>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</si>
  <si>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</si>
  <si>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</si>
  <si>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</si>
  <si>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</si>
  <si>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</si>
  <si>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</si>
  <si>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</si>
  <si>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</si>
  <si>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</si>
  <si>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</si>
  <si>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</si>
  <si>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</si>
  <si>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</si>
  <si>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</si>
  <si>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</si>
  <si>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</si>
  <si>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</si>
  <si>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</si>
  <si>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</si>
  <si>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</si>
  <si>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</si>
  <si>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</si>
  <si>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</si>
  <si>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</si>
  <si>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</si>
  <si>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</si>
  <si>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</si>
  <si>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</si>
  <si>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</si>
  <si>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</si>
  <si>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</si>
  <si>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</si>
  <si>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</si>
  <si>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</si>
  <si>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</si>
  <si>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</si>
  <si>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</si>
  <si>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</si>
  <si>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</si>
  <si>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</si>
  <si>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</si>
  <si>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</si>
  <si>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</si>
  <si>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</si>
  <si>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</si>
  <si>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</si>
  <si>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</si>
  <si>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</si>
  <si>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</si>
  <si>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</si>
  <si>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</si>
  <si>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</si>
  <si>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</si>
  <si>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</si>
  <si>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</si>
  <si>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</si>
  <si>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</si>
  <si>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</si>
  <si>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</si>
  <si>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</si>
  <si>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</si>
  <si>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</si>
  <si>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</si>
  <si>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</si>
  <si>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</si>
  <si>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</si>
  <si>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</si>
  <si>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</si>
  <si>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</si>
  <si>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</si>
  <si>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</si>
  <si>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</si>
  <si>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</si>
  <si>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</si>
  <si>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</si>
  <si>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</si>
  <si>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</si>
  <si>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</si>
  <si>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</si>
  <si>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</si>
  <si>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</si>
  <si>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</si>
  <si>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</si>
  <si>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</si>
  <si>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</si>
  <si>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</si>
  <si>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</si>
  <si>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</si>
  <si>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</si>
  <si>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</si>
  <si>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</si>
  <si>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</si>
  <si>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</si>
  <si>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</si>
  <si>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</si>
  <si>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</si>
  <si>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</si>
  <si>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</si>
  <si>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</si>
  <si>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</si>
  <si>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</si>
  <si>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</si>
  <si>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</si>
  <si>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</si>
  <si>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</si>
  <si>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</si>
  <si>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</si>
  <si>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</si>
  <si>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</si>
  <si>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</si>
  <si>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</si>
  <si>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</si>
  <si>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</si>
  <si>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</si>
  <si>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</si>
  <si>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</si>
  <si>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</si>
  <si>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</si>
  <si>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</si>
  <si>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</si>
  <si>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</si>
  <si>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</si>
  <si>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</si>
  <si>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</si>
  <si>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</si>
  <si>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</si>
  <si>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</si>
  <si>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</si>
  <si>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</si>
  <si>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</si>
  <si>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</si>
  <si>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</si>
  <si>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</si>
  <si>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</si>
  <si>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</si>
  <si>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</si>
  <si>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</si>
  <si>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</si>
  <si>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</si>
  <si>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</si>
  <si>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</si>
  <si>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</si>
  <si>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</si>
  <si>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</si>
  <si>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</si>
  <si>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</si>
  <si>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</si>
  <si>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</si>
  <si>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</si>
  <si>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</si>
  <si>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</si>
  <si>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</si>
  <si>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</si>
  <si>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</si>
  <si>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</si>
  <si>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</si>
  <si>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</si>
  <si>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</si>
  <si>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</si>
  <si>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</si>
  <si>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</si>
  <si>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</si>
  <si>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</si>
  <si>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</si>
  <si>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</si>
  <si>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</si>
  <si>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</si>
  <si>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</si>
  <si>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</si>
  <si>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</si>
  <si>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</si>
  <si>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</si>
  <si>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</si>
  <si>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</si>
  <si>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</si>
  <si>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</si>
  <si>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</si>
  <si>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</si>
  <si>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</si>
  <si>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</si>
  <si>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</si>
  <si>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</si>
  <si>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</si>
  <si>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</si>
  <si>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</si>
  <si>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</si>
  <si>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</si>
  <si>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</si>
  <si>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</si>
  <si>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</si>
  <si>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</si>
  <si>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</si>
  <si>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</si>
  <si>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</si>
  <si>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</si>
  <si>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</si>
  <si>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</si>
  <si>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</si>
  <si>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</si>
  <si>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</si>
  <si>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</si>
  <si>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</si>
  <si>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</si>
  <si>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</si>
  <si>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</si>
  <si>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</si>
  <si>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</si>
  <si>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</si>
  <si>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</si>
  <si>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</si>
  <si>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</si>
  <si>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</si>
  <si>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</si>
  <si>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</si>
  <si>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</si>
  <si>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</si>
  <si>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</si>
  <si>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</si>
  <si>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</si>
  <si>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</si>
  <si>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</si>
  <si>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</si>
  <si>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</si>
  <si>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</si>
  <si>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</si>
  <si>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</si>
  <si>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</si>
  <si>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</si>
  <si>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</si>
  <si>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</si>
  <si>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</si>
  <si>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</si>
  <si>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</si>
  <si>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</si>
  <si>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</si>
  <si>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</si>
  <si>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</si>
  <si>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</si>
  <si>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</si>
  <si>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</si>
  <si>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</si>
  <si>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</si>
  <si>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</si>
  <si>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</si>
  <si>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</si>
  <si>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</si>
  <si>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</si>
  <si>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</si>
  <si>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</si>
  <si>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</si>
  <si>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</si>
  <si>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</si>
  <si>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</si>
  <si>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</si>
  <si>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</si>
  <si>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</si>
  <si>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</si>
  <si>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</si>
  <si>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</si>
  <si>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</si>
  <si>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</si>
  <si>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</si>
  <si>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</si>
  <si>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</si>
  <si>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</si>
  <si>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</si>
  <si>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</si>
  <si>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</si>
  <si>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</si>
  <si>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</si>
  <si>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</si>
  <si>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</si>
  <si>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</si>
  <si>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</si>
  <si>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</si>
  <si>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</si>
  <si>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</si>
  <si>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</si>
  <si>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</si>
  <si>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</si>
  <si>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</si>
  <si>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</si>
  <si>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</si>
  <si>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</si>
  <si>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</si>
  <si>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</si>
  <si>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</si>
  <si>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</si>
  <si>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</si>
  <si>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</si>
  <si>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</si>
  <si>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</si>
  <si>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</si>
  <si>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</si>
  <si>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</si>
  <si>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</si>
  <si>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</si>
  <si>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</si>
  <si>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</si>
  <si>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</si>
  <si>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</si>
  <si>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</si>
  <si>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</si>
  <si>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</si>
  <si>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</si>
  <si>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</si>
  <si>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</si>
  <si>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</si>
  <si>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</si>
  <si>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</si>
  <si>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</si>
  <si>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</si>
  <si>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</si>
  <si>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</si>
  <si>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</si>
  <si>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</si>
  <si>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</si>
  <si>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</si>
  <si>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</si>
  <si>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</si>
  <si>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</si>
  <si>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</si>
  <si>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</si>
  <si>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</si>
  <si>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</si>
  <si>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</si>
  <si>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</si>
  <si>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</si>
  <si>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</si>
  <si>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</si>
  <si>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</si>
  <si>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</si>
  <si>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</si>
  <si>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</si>
  <si>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</si>
  <si>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</si>
  <si>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</si>
  <si>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</si>
  <si>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</si>
  <si>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</si>
  <si>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</si>
  <si>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</si>
  <si>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</si>
  <si>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</si>
  <si>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</si>
  <si>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</si>
  <si>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</si>
  <si>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</si>
  <si>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</si>
  <si>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</si>
  <si>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</si>
  <si>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</si>
  <si>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</si>
  <si>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</si>
  <si>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</si>
  <si>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</si>
  <si>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</si>
  <si>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</si>
  <si>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</si>
  <si>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</si>
  <si>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</si>
  <si>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</si>
  <si>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</si>
  <si>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</si>
  <si>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</si>
  <si>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</si>
  <si>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</si>
  <si>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</si>
  <si>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</si>
  <si>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</si>
  <si>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</si>
  <si>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</si>
  <si>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</si>
  <si>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</si>
  <si>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</si>
  <si>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</si>
  <si>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</si>
  <si>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</si>
  <si>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</si>
  <si>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</si>
  <si>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</si>
  <si>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</si>
  <si>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</si>
  <si>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</si>
  <si>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</si>
  <si>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</si>
  <si>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</si>
  <si>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</si>
  <si>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</si>
  <si>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</si>
  <si>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</si>
  <si>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</si>
  <si>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</si>
  <si>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</si>
  <si>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</si>
  <si>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</si>
  <si>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</si>
  <si>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</si>
  <si>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</si>
  <si>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</si>
  <si>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</si>
  <si>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</si>
  <si>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</si>
  <si>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</si>
  <si>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</si>
  <si>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</si>
  <si>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</si>
  <si>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</si>
  <si>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</si>
  <si>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</si>
  <si>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</si>
  <si>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</si>
  <si>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</si>
  <si>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</si>
  <si>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</si>
  <si>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</si>
  <si>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</si>
  <si>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</si>
  <si>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</si>
  <si>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</si>
  <si>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</si>
  <si>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</si>
  <si>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</si>
  <si>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</si>
  <si>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</si>
  <si>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</si>
  <si>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</si>
  <si>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</si>
  <si>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</si>
  <si>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</si>
  <si>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</si>
  <si>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</si>
  <si>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</si>
  <si>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</si>
  <si>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</si>
  <si>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</si>
  <si>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</si>
  <si>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</si>
  <si>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</si>
  <si>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</si>
  <si>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</si>
  <si>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</si>
  <si>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</si>
  <si>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</si>
  <si>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</si>
  <si>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</si>
  <si>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</si>
  <si>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</si>
  <si>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</si>
  <si>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</si>
  <si>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</si>
  <si>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</si>
  <si>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</si>
  <si>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</si>
  <si>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</si>
  <si>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</si>
  <si>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</si>
  <si>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</si>
  <si>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</si>
  <si>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</si>
  <si>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</si>
  <si>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</si>
  <si>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</si>
  <si>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</si>
  <si>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</si>
  <si>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</si>
  <si>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</si>
  <si>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</si>
  <si>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</si>
  <si>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</si>
  <si>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</si>
  <si>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</si>
  <si>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</si>
  <si>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</si>
  <si>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</si>
  <si>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</si>
  <si>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</si>
  <si>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</si>
  <si>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</si>
  <si>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</si>
  <si>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</si>
  <si>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</si>
  <si>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</si>
  <si>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</si>
  <si>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</si>
  <si>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</si>
  <si>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</si>
  <si>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</si>
  <si>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</si>
  <si>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</si>
  <si>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</si>
  <si>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</si>
  <si>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</si>
  <si>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</si>
  <si>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</si>
  <si>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</si>
  <si>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</si>
  <si>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</si>
  <si>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</si>
  <si>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</si>
  <si>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</si>
  <si>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</si>
  <si>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</si>
  <si>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</si>
  <si>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</si>
  <si>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</si>
  <si>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</si>
  <si>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</si>
  <si>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</si>
  <si>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</si>
  <si>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</si>
  <si>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</si>
  <si>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</si>
  <si>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</si>
  <si>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</si>
  <si>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</si>
  <si>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</si>
  <si>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</si>
  <si>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</si>
  <si>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</si>
  <si>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</si>
  <si>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</si>
  <si>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</si>
  <si>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</si>
  <si>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</si>
  <si>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</si>
  <si>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</si>
  <si>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</si>
  <si>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</si>
  <si>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</si>
  <si>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</si>
  <si>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</si>
  <si>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</si>
  <si>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</si>
  <si>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</si>
  <si>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</si>
  <si>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</si>
  <si>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</si>
  <si>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</si>
  <si>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</si>
  <si>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</si>
  <si>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</si>
  <si>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</si>
  <si>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</si>
  <si>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</si>
  <si>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</si>
  <si>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</si>
  <si>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</si>
  <si>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</si>
  <si>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</si>
  <si>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</si>
  <si>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</si>
  <si>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</si>
  <si>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</si>
  <si>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</si>
  <si>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</si>
  <si>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</si>
  <si>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</si>
  <si>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</si>
  <si>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</si>
  <si>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</si>
  <si>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</si>
  <si>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</si>
  <si>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</si>
  <si>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</si>
  <si>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</si>
  <si>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</si>
  <si>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</si>
  <si>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</si>
  <si>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</si>
  <si>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</si>
  <si>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</si>
  <si>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</si>
  <si>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</si>
  <si>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</si>
  <si>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</si>
  <si>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</si>
  <si>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</si>
  <si>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</si>
  <si>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</si>
  <si>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</si>
  <si>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</si>
  <si>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</si>
  <si>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</si>
  <si>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</si>
  <si>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</si>
  <si>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</si>
  <si>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</si>
  <si>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</si>
  <si>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</si>
  <si>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</si>
  <si>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</si>
  <si>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</si>
  <si>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</si>
  <si>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</si>
  <si>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</si>
  <si>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</si>
  <si>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</si>
  <si>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</si>
  <si>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</si>
  <si>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</si>
  <si>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</si>
  <si>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</si>
  <si>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</si>
  <si>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</si>
  <si>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</si>
  <si>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</si>
  <si>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</si>
  <si>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</si>
  <si>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</si>
  <si>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</si>
  <si>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</si>
  <si>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</si>
  <si>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</si>
  <si>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</si>
  <si>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</si>
  <si>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</si>
  <si>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</si>
  <si>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</si>
  <si>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</si>
  <si>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</si>
  <si>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</si>
  <si>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</si>
  <si>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</si>
  <si>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</si>
  <si>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</si>
  <si>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</si>
  <si>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</si>
  <si>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</si>
  <si>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</si>
  <si>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</si>
  <si>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</si>
  <si>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</si>
  <si>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</si>
  <si>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</si>
  <si>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</si>
  <si>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</si>
  <si>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</si>
  <si>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</si>
  <si>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</si>
  <si>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</si>
  <si>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</si>
  <si>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</si>
  <si>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</si>
  <si>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</si>
  <si>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</si>
  <si>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</si>
  <si>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</si>
  <si>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</si>
  <si>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</si>
  <si>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</si>
  <si>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</si>
  <si>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</si>
  <si>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</si>
  <si>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</si>
  <si>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</si>
  <si>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</si>
  <si>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</si>
  <si>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</si>
  <si>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</si>
  <si>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</si>
  <si>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</si>
  <si>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</si>
  <si>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</si>
  <si>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</si>
  <si>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</si>
  <si>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</si>
  <si>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</si>
  <si>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</si>
  <si>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</si>
  <si>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</si>
  <si>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</si>
  <si>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</si>
  <si>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</si>
  <si>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</si>
  <si>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</si>
  <si>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</si>
  <si>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</si>
  <si>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</si>
  <si>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</si>
  <si>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</si>
  <si>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</si>
  <si>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</si>
  <si>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</si>
  <si>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</si>
  <si>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</si>
  <si>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</si>
  <si>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</si>
  <si>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</si>
  <si>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</si>
  <si>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</si>
  <si>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</si>
  <si>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</si>
  <si>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</si>
  <si>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</si>
  <si>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</si>
  <si>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</si>
  <si>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</si>
  <si>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</si>
  <si>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</si>
  <si>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</si>
  <si>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</si>
  <si>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</si>
  <si>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</si>
  <si>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</si>
  <si>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</si>
  <si>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</si>
  <si>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</si>
  <si>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</si>
  <si>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</si>
  <si>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</si>
  <si>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</si>
  <si>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</si>
  <si>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</si>
  <si>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</si>
  <si>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</si>
  <si>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</si>
  <si>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</si>
  <si>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</si>
  <si>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</si>
  <si>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</si>
  <si>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</si>
  <si>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</si>
  <si>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</si>
  <si>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</si>
  <si>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</si>
  <si>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</si>
  <si>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</si>
  <si>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</si>
  <si>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</si>
  <si>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</si>
  <si>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</si>
  <si>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</si>
  <si>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</si>
  <si>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</si>
  <si>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</si>
  <si>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</si>
  <si>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</si>
  <si>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</si>
  <si>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</si>
  <si>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</si>
  <si>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</si>
  <si>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</si>
  <si>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</si>
  <si>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</si>
  <si>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</si>
  <si>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</si>
  <si>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</si>
  <si>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</si>
  <si>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</si>
  <si>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</si>
  <si>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</si>
  <si>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</si>
  <si>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</si>
  <si>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</si>
  <si>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</si>
  <si>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</si>
  <si>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</si>
  <si>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</si>
  <si>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</si>
  <si>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</si>
  <si>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</si>
  <si>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</si>
  <si>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</si>
  <si>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</si>
  <si>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</si>
  <si>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</si>
  <si>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</si>
  <si>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</si>
  <si>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</si>
  <si>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</si>
  <si>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</si>
  <si>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</si>
  <si>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</si>
  <si>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</si>
  <si>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</si>
  <si>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</si>
  <si>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</si>
  <si>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</si>
  <si>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</si>
  <si>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</si>
  <si>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</si>
  <si>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</si>
  <si>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</si>
  <si>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</si>
  <si>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</si>
  <si>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</si>
  <si>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</si>
  <si>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</si>
  <si>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</si>
  <si>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</si>
  <si>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</si>
  <si>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</si>
  <si>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</si>
  <si>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</si>
  <si>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</si>
  <si>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</si>
  <si>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</si>
  <si>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</si>
  <si>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</si>
  <si>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</si>
  <si>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</si>
  <si>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</si>
  <si>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</si>
  <si>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</si>
  <si>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</si>
  <si>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</si>
  <si>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</si>
  <si>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</si>
  <si>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</si>
  <si>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</si>
  <si>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</si>
  <si>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</si>
  <si>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</si>
  <si>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</si>
  <si>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</si>
  <si>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</si>
  <si>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</si>
  <si>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</si>
  <si>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</si>
  <si>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</si>
  <si>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</si>
  <si>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</si>
  <si>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</si>
  <si>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</si>
  <si>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</si>
  <si>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</si>
  <si>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</si>
  <si>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</si>
  <si>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</si>
  <si>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</si>
  <si>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</si>
  <si>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</si>
  <si>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</si>
  <si>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</si>
  <si>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</si>
  <si>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</si>
  <si>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</si>
  <si>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</si>
  <si>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</si>
  <si>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</si>
  <si>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</si>
  <si>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</si>
  <si>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</si>
  <si>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</si>
  <si>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</si>
  <si>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</si>
  <si>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</si>
  <si>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</si>
  <si>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</si>
  <si>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</si>
  <si>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</si>
  <si>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</si>
  <si>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</si>
  <si>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</si>
  <si>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</si>
  <si>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</si>
  <si>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</si>
  <si>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</si>
  <si>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</si>
  <si>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</si>
  <si>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</si>
  <si>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</si>
  <si>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</si>
  <si>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</si>
  <si>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</si>
  <si>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</si>
  <si>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</si>
  <si>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</si>
  <si>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</si>
  <si>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</si>
  <si>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</si>
  <si>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</si>
  <si>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</si>
  <si>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</si>
  <si>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</si>
  <si>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</si>
  <si>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</si>
  <si>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</si>
  <si>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</si>
  <si>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</si>
  <si>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</si>
  <si>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</si>
  <si>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</si>
  <si>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</si>
  <si>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</si>
  <si>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</si>
  <si>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</si>
  <si>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</si>
  <si>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</si>
  <si>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</si>
  <si>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</si>
  <si>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</si>
  <si>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</si>
  <si>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</si>
  <si>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</si>
  <si>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</si>
  <si>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</si>
  <si>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</si>
  <si>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</si>
  <si>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</si>
  <si>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</si>
  <si>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</si>
  <si>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</si>
  <si>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</si>
  <si>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</si>
  <si>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</si>
  <si>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</si>
  <si>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</si>
  <si>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</si>
  <si>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</si>
  <si>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</si>
  <si>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</si>
  <si>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</si>
  <si>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</si>
  <si>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</si>
  <si>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</si>
  <si>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</si>
  <si>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</si>
  <si>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</si>
  <si>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</si>
  <si>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</si>
  <si>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</si>
  <si>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</si>
  <si>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</si>
  <si>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</si>
  <si>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</si>
  <si>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</si>
  <si>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</si>
  <si>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</si>
  <si>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</si>
  <si>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</si>
  <si>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</si>
  <si>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</si>
  <si>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</si>
  <si>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</si>
  <si>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</si>
  <si>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</si>
  <si>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</si>
  <si>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</si>
  <si>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</si>
  <si>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</si>
  <si>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</si>
  <si>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</si>
  <si>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</si>
  <si>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</si>
  <si>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</si>
  <si>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</si>
  <si>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</si>
  <si>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</si>
  <si>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</si>
  <si>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</si>
  <si>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</si>
  <si>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</si>
  <si>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</si>
  <si>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</si>
  <si>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</si>
  <si>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</si>
  <si>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</si>
  <si>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</si>
  <si>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</si>
  <si>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</si>
  <si>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</si>
  <si>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</si>
  <si>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</si>
  <si>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</si>
  <si>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</si>
  <si>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</si>
  <si>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</si>
  <si>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</si>
  <si>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</si>
  <si>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</si>
  <si>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</si>
  <si>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</si>
  <si>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</si>
  <si>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</si>
  <si>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</si>
  <si>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</si>
  <si>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</si>
  <si>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</si>
  <si>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</si>
  <si>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</si>
  <si>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</si>
  <si>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</si>
  <si>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</si>
  <si>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</si>
  <si>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</si>
  <si>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</si>
  <si>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</si>
  <si>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</si>
  <si>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</si>
  <si>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</si>
  <si>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</si>
  <si>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</si>
  <si>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</si>
  <si>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</si>
  <si>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</si>
  <si>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</si>
  <si>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</si>
  <si>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</si>
  <si>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</si>
  <si>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</si>
  <si>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</si>
  <si>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</si>
  <si>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</si>
  <si>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</si>
  <si>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</si>
  <si>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</si>
  <si>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</si>
  <si>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</si>
  <si>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</si>
  <si>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</si>
  <si>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</si>
  <si>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</si>
  <si>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</si>
  <si>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</si>
  <si>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</si>
  <si>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</si>
  <si>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</si>
  <si>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</si>
  <si>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</si>
  <si>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</si>
  <si>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</si>
  <si>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</si>
  <si>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</si>
  <si>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</si>
  <si>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</si>
  <si>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</si>
  <si>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</si>
  <si>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</si>
  <si>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</si>
  <si>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</si>
  <si>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</si>
  <si>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</si>
  <si>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</si>
  <si>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</si>
  <si>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</si>
  <si>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</si>
  <si>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</si>
  <si>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</si>
  <si>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</si>
  <si>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</si>
  <si>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</si>
  <si>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</si>
  <si>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</si>
  <si>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</si>
  <si>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</si>
  <si>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</si>
  <si>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</si>
  <si>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</si>
  <si>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</si>
  <si>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</si>
  <si>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</si>
  <si>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</si>
  <si>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</si>
  <si>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</si>
  <si>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</si>
  <si>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</si>
  <si>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</si>
  <si>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</si>
  <si>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</si>
  <si>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</si>
  <si>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</si>
  <si>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</si>
  <si>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</si>
  <si>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</si>
  <si>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</si>
  <si>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</si>
  <si>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</si>
  <si>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</si>
  <si>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</si>
  <si>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</si>
  <si>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</si>
  <si>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</si>
  <si>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</si>
  <si>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</si>
  <si>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</si>
  <si>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</si>
  <si>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</si>
  <si>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</si>
  <si>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</si>
  <si>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</si>
  <si>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</si>
  <si>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</si>
  <si>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</si>
  <si>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</si>
  <si>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</si>
  <si>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</si>
  <si>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</si>
  <si>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</si>
  <si>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</si>
  <si>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</si>
  <si>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</si>
  <si>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</si>
  <si>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</si>
  <si>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</si>
  <si>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</si>
  <si>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</si>
  <si>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</si>
  <si>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</si>
  <si>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</si>
  <si>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</si>
  <si>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</si>
  <si>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</si>
  <si>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</si>
  <si>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</si>
  <si>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</si>
  <si>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</si>
  <si>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</si>
  <si>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</si>
  <si>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</si>
  <si>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</si>
  <si>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</si>
  <si>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</si>
  <si>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</si>
  <si>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</si>
  <si>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</si>
  <si>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</si>
  <si>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</si>
  <si>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</si>
  <si>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</si>
  <si>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</si>
  <si>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</si>
  <si>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</si>
  <si>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</si>
  <si>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</si>
  <si>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</si>
  <si>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</si>
  <si>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</si>
  <si>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</si>
  <si>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</si>
  <si>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</si>
  <si>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</si>
  <si>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</si>
  <si>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</si>
  <si>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</si>
  <si>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</si>
  <si>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</si>
  <si>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</si>
  <si>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</si>
  <si>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</si>
  <si>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</si>
  <si>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</si>
  <si>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</si>
  <si>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</si>
  <si>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</si>
  <si>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</si>
  <si>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</si>
  <si>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</si>
  <si>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</si>
  <si>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</si>
  <si>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</si>
  <si>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</si>
  <si>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</si>
  <si>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</si>
  <si>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</si>
  <si>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</si>
  <si>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</si>
  <si>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</si>
  <si>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</si>
  <si>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</si>
  <si>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</si>
  <si>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</si>
  <si>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</si>
  <si>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</si>
  <si>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</si>
  <si>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</si>
  <si>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</si>
  <si>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</si>
  <si>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</si>
  <si>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</si>
  <si>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</si>
  <si>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</si>
  <si>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</si>
  <si>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</si>
  <si>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</si>
  <si>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</si>
  <si>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</si>
  <si>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</si>
  <si>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</si>
  <si>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</si>
  <si>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</si>
  <si>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</si>
  <si>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</si>
  <si>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</si>
  <si>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</si>
  <si>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</si>
  <si>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</si>
  <si>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</si>
  <si>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</si>
  <si>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</si>
  <si>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</si>
  <si>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</si>
  <si>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</si>
  <si>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</si>
  <si>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</si>
  <si>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</si>
  <si>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</si>
  <si>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</si>
  <si>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</si>
  <si>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</si>
  <si>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</si>
  <si>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</si>
  <si>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</si>
  <si>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</si>
  <si>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</si>
  <si>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</si>
  <si>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</si>
  <si>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</si>
  <si>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</si>
  <si>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</si>
  <si>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</si>
  <si>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</si>
  <si>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</si>
  <si>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</si>
  <si>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</si>
  <si>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</si>
  <si>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</si>
  <si>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</si>
  <si>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</si>
  <si>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</si>
  <si>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</si>
  <si>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</si>
  <si>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</si>
  <si>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</si>
  <si>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</si>
  <si>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</si>
  <si>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</si>
  <si>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</si>
  <si>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</si>
  <si>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</si>
  <si>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</si>
  <si>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</si>
  <si>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</si>
  <si>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</si>
  <si>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</si>
  <si>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</si>
  <si>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</si>
  <si>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</si>
  <si>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</si>
  <si>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</si>
  <si>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</si>
  <si>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</si>
  <si>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</si>
  <si>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</si>
  <si>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</si>
  <si>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</si>
  <si>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</si>
  <si>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</si>
  <si>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</si>
  <si>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</si>
  <si>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</si>
  <si>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</si>
  <si>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</si>
  <si>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</si>
  <si>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</si>
  <si>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</si>
  <si>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</si>
  <si>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</si>
  <si>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</si>
  <si>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</si>
  <si>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</si>
  <si>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</si>
  <si>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</si>
  <si>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</si>
  <si>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</si>
  <si>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</si>
  <si>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</si>
  <si>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</si>
  <si>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</si>
  <si>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</si>
  <si>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</si>
  <si>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</si>
  <si>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</si>
  <si>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</si>
  <si>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</si>
  <si>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</si>
  <si>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</si>
  <si>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</si>
  <si>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</si>
  <si>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</si>
  <si>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</si>
  <si>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</si>
  <si>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</si>
  <si>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</si>
  <si>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</si>
  <si>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</si>
  <si>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</si>
  <si>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</si>
  <si>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</si>
  <si>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</si>
  <si>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</si>
  <si>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</si>
  <si>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</si>
  <si>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</si>
  <si>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</si>
  <si>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</si>
  <si>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</si>
  <si>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</si>
  <si>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</si>
  <si>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</si>
  <si>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</si>
  <si>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</si>
  <si>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</si>
  <si>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</si>
  <si>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</si>
  <si>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</si>
  <si>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</si>
  <si>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</si>
  <si>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</si>
  <si>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</si>
  <si>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</si>
  <si>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</si>
  <si>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</si>
  <si>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</si>
  <si>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</si>
  <si>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</si>
  <si>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</si>
  <si>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</si>
  <si>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</si>
  <si>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</si>
  <si>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</si>
  <si>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</si>
  <si>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</si>
  <si>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</si>
  <si>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</si>
  <si>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</si>
  <si>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</si>
  <si>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</si>
  <si>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</si>
  <si>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</si>
  <si>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</si>
  <si>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</si>
  <si>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</si>
  <si>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</si>
  <si>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</si>
  <si>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</si>
  <si>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</si>
  <si>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</si>
  <si>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</si>
  <si>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</si>
  <si>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</si>
  <si>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</si>
  <si>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</si>
  <si>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</si>
  <si>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</si>
  <si>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</si>
  <si>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</si>
  <si>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</si>
  <si>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</si>
  <si>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</si>
  <si>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</si>
  <si>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</si>
  <si>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</si>
  <si>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</si>
  <si>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</si>
  <si>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</si>
  <si>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</si>
  <si>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</si>
  <si>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</si>
  <si>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</si>
  <si>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</si>
  <si>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</si>
  <si>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</si>
  <si>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</si>
  <si>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</si>
  <si>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</si>
  <si>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</si>
  <si>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</si>
  <si>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</si>
  <si>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</si>
  <si>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</si>
  <si>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</si>
  <si>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</si>
  <si>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</si>
  <si>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</si>
  <si>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</si>
  <si>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</si>
  <si>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</si>
  <si>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</si>
  <si>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</si>
  <si>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</si>
  <si>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</si>
  <si>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</si>
  <si>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</si>
  <si>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</si>
  <si>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</si>
  <si>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</si>
  <si>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</si>
  <si>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</si>
  <si>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</si>
  <si>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</si>
  <si>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</si>
  <si>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</si>
  <si>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</si>
  <si>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</si>
  <si>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</si>
  <si>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</si>
  <si>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</si>
  <si>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</si>
  <si>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</si>
  <si>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</si>
  <si>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</si>
  <si>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</si>
  <si>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</si>
  <si>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</si>
  <si>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</si>
  <si>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</si>
  <si>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</si>
  <si>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</si>
  <si>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</si>
  <si>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</si>
  <si>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</si>
  <si>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</si>
  <si>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</si>
  <si>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</si>
  <si>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</si>
  <si>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</si>
  <si>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</si>
  <si>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</si>
  <si>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</si>
  <si>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</si>
  <si>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</si>
  <si>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</si>
  <si>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</si>
  <si>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</si>
  <si>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</si>
  <si>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</si>
  <si>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</si>
  <si>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</si>
  <si>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</si>
  <si>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</si>
  <si>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</si>
  <si>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</si>
  <si>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</si>
  <si>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</si>
  <si>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</si>
  <si>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</si>
  <si>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</si>
  <si>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</si>
  <si>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</si>
  <si>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</si>
  <si>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</si>
  <si>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</si>
  <si>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</si>
  <si>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</si>
  <si>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</si>
  <si>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</si>
  <si>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</si>
  <si>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</si>
  <si>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</si>
  <si>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</si>
  <si>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</si>
  <si>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</si>
  <si>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</si>
  <si>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</si>
  <si>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</si>
  <si>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</si>
  <si>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</si>
  <si>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</si>
  <si>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</si>
  <si>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</si>
  <si>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</si>
  <si>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</si>
  <si>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</si>
  <si>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</si>
  <si>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</si>
  <si>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</si>
  <si>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</si>
  <si>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</si>
  <si>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</si>
  <si>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</si>
  <si>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</si>
  <si>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</si>
  <si>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</si>
  <si>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</si>
  <si>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</si>
  <si>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</si>
  <si>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</si>
  <si>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</si>
  <si>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</si>
  <si>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</si>
  <si>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</si>
  <si>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</si>
  <si>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</si>
  <si>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</si>
  <si>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</si>
  <si>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</si>
  <si>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</si>
  <si>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</si>
  <si>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</si>
  <si>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</si>
  <si>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</si>
  <si>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</si>
  <si>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</si>
  <si>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</si>
  <si>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</si>
  <si>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</si>
  <si>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</si>
  <si>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</si>
  <si>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</si>
  <si>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</si>
  <si>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</si>
  <si>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</si>
  <si>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</si>
  <si>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</si>
  <si>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</si>
  <si>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</si>
  <si>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</si>
  <si>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</si>
  <si>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</si>
  <si>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</si>
  <si>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</si>
  <si>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</si>
  <si>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</si>
  <si>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</si>
  <si>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</si>
  <si>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</si>
  <si>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</si>
  <si>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</si>
  <si>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</si>
  <si>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</si>
  <si>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</si>
  <si>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</si>
  <si>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</si>
  <si>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</si>
  <si>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</si>
  <si>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</si>
  <si>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</si>
  <si>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</si>
  <si>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</si>
  <si>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</si>
  <si>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</si>
  <si>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</si>
  <si>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</si>
  <si>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</si>
  <si>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</si>
  <si>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</si>
  <si>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</si>
  <si>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</si>
  <si>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</si>
  <si>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</si>
  <si>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</si>
  <si>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</si>
  <si>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</si>
  <si>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</si>
  <si>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</si>
  <si>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</si>
  <si>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</si>
  <si>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</si>
  <si>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</si>
  <si>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</si>
  <si>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</si>
  <si>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</si>
  <si>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</si>
  <si>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</si>
  <si>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</si>
  <si>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</si>
  <si>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</si>
  <si>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</si>
  <si>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</si>
  <si>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</si>
  <si>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</si>
  <si>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</si>
  <si>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</si>
  <si>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</si>
  <si>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</si>
  <si>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</si>
  <si>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</si>
  <si>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</si>
  <si>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</si>
  <si>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</si>
  <si>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</si>
  <si>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</si>
  <si>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</si>
  <si>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</si>
  <si>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</si>
  <si>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</si>
  <si>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</si>
  <si>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</si>
  <si>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</si>
  <si>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</si>
  <si>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</si>
  <si>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</si>
  <si>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</si>
  <si>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</si>
  <si>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</si>
  <si>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</si>
  <si>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</si>
  <si>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</si>
  <si>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</si>
  <si>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</si>
  <si>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</si>
  <si>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</si>
  <si>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</si>
  <si>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</si>
  <si>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</si>
  <si>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</si>
  <si>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</si>
  <si>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</si>
  <si>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</si>
  <si>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</si>
  <si>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</si>
  <si>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</si>
  <si>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</si>
  <si>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</si>
  <si>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</si>
  <si>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</si>
  <si>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</si>
  <si>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</si>
  <si>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</si>
  <si>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</si>
  <si>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</si>
  <si>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</si>
  <si>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</si>
  <si>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</si>
  <si>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</si>
  <si>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</si>
  <si>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</si>
  <si>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</si>
  <si>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</si>
  <si>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</si>
  <si>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</si>
  <si>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</si>
  <si>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</si>
  <si>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</si>
  <si>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</si>
  <si>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</si>
  <si>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</si>
  <si>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</si>
  <si>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</si>
  <si>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</si>
  <si>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</si>
  <si>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</si>
  <si>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</si>
  <si>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</si>
  <si>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</si>
  <si>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</si>
  <si>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</si>
  <si>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</si>
  <si>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</si>
  <si>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</si>
  <si>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</si>
  <si>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</si>
  <si>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</si>
  <si>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</si>
  <si>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</si>
  <si>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</si>
  <si>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</si>
  <si>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</si>
  <si>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</si>
  <si>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</si>
  <si>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</si>
  <si>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</si>
  <si>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</si>
  <si>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</si>
  <si>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</si>
  <si>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</si>
  <si>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</si>
  <si>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</si>
  <si>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</si>
  <si>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</si>
  <si>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</si>
  <si>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</si>
  <si>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</si>
  <si>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</si>
  <si>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</si>
  <si>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</si>
  <si>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</si>
  <si>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</si>
  <si>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</si>
  <si>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</si>
  <si>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</si>
  <si>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</si>
  <si>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</si>
  <si>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</si>
  <si>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</si>
  <si>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</si>
  <si>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</si>
  <si>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</si>
  <si>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</si>
  <si>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</si>
  <si>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</si>
  <si>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</si>
  <si>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</si>
  <si>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</si>
  <si>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</si>
  <si>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</si>
  <si>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</si>
  <si>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</si>
  <si>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</si>
  <si>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</si>
  <si>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</si>
  <si>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</si>
  <si>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</si>
  <si>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</si>
  <si>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</si>
  <si>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</si>
  <si>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</si>
  <si>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</si>
  <si>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</si>
  <si>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</si>
  <si>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</si>
  <si>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</si>
  <si>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</si>
  <si>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</si>
  <si>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</si>
  <si>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</si>
  <si>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</si>
  <si>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</si>
  <si>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</si>
  <si>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</si>
  <si>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</si>
  <si>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</si>
  <si>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</si>
  <si>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</si>
  <si>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</si>
  <si>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</si>
  <si>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</si>
  <si>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</si>
  <si>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</si>
  <si>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</si>
  <si>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</si>
  <si>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</si>
  <si>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</si>
  <si>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</si>
  <si>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</si>
  <si>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</si>
  <si>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</si>
  <si>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</si>
  <si>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</si>
  <si>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</si>
  <si>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</si>
  <si>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</si>
  <si>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</si>
  <si>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</si>
  <si>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</si>
  <si>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</si>
  <si>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</si>
  <si>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</si>
  <si>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</si>
  <si>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</si>
  <si>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</si>
  <si>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</si>
  <si>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</si>
  <si>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</si>
  <si>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</si>
  <si>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</si>
  <si>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</si>
  <si>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</si>
  <si>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</si>
  <si>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</si>
  <si>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</si>
  <si>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</si>
  <si>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</si>
  <si>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</si>
  <si>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</si>
  <si>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</si>
  <si>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</si>
  <si>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</si>
  <si>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</si>
  <si>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</si>
  <si>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</si>
  <si>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</si>
  <si>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</si>
  <si>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</si>
  <si>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</si>
  <si>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</si>
  <si>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</si>
  <si>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</si>
  <si>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</si>
  <si>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</si>
  <si>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</si>
  <si>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</si>
  <si>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</si>
  <si>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</si>
  <si>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</si>
  <si>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</si>
  <si>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</si>
  <si>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</si>
  <si>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</si>
  <si>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</si>
  <si>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</si>
  <si>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</si>
  <si>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</si>
  <si>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</si>
  <si>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</si>
  <si>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</si>
  <si>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</si>
  <si>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</si>
  <si>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</si>
  <si>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</si>
  <si>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</si>
  <si>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</si>
  <si>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</si>
  <si>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</si>
  <si>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</si>
  <si>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</si>
  <si>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</si>
  <si>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</si>
  <si>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</si>
  <si>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</si>
  <si>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</si>
  <si>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</si>
  <si>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</si>
  <si>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</si>
  <si>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</si>
  <si>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</si>
  <si>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</si>
  <si>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</si>
  <si>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</si>
  <si>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</si>
  <si>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</si>
  <si>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</si>
  <si>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</si>
  <si>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</si>
  <si>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</si>
  <si>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</si>
  <si>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</si>
  <si>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</si>
  <si>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</si>
  <si>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</si>
  <si>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</si>
  <si>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</si>
  <si>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</si>
  <si>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</si>
  <si>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</si>
  <si>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</si>
  <si>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</si>
  <si>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</si>
  <si>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</si>
  <si>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</si>
  <si>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</si>
  <si>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</si>
  <si>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</si>
  <si>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</si>
  <si>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</si>
  <si>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</si>
  <si>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</si>
  <si>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</si>
  <si>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</si>
  <si>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</si>
  <si>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</si>
  <si>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</si>
  <si>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</si>
  <si>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</si>
  <si>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</si>
  <si>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</si>
  <si>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</si>
  <si>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</si>
  <si>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</si>
  <si>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</si>
  <si>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</si>
  <si>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</si>
  <si>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</si>
  <si>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</si>
  <si>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</si>
  <si>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</si>
  <si>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</si>
  <si>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</si>
  <si>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</si>
  <si>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</si>
  <si>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</si>
  <si>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</si>
  <si>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</si>
  <si>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</si>
  <si>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</si>
  <si>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</si>
  <si>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</si>
  <si>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</si>
  <si>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</si>
  <si>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</si>
  <si>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</si>
  <si>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</si>
  <si>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</si>
  <si>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</si>
  <si>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</si>
  <si>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</si>
  <si>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</si>
  <si>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</si>
  <si>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</si>
  <si>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</si>
  <si>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</si>
  <si>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</si>
  <si>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</si>
  <si>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</si>
  <si>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</si>
  <si>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</si>
  <si>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</si>
  <si>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</si>
  <si>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</si>
  <si>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</si>
  <si>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</si>
  <si>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</si>
  <si>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</si>
  <si>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</si>
  <si>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</si>
  <si>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</si>
  <si>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</si>
  <si>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</si>
  <si>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</si>
  <si>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</si>
  <si>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</si>
  <si>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</si>
  <si>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</si>
  <si>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</si>
  <si>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</si>
  <si>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</si>
  <si>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</si>
  <si>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</si>
  <si>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</si>
  <si>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</si>
  <si>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</si>
  <si>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</si>
  <si>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</si>
  <si>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</si>
  <si>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</si>
  <si>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</si>
  <si>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</si>
  <si>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</si>
  <si>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</si>
  <si>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</si>
  <si>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</si>
  <si>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</si>
  <si>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</si>
  <si>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</si>
  <si>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</si>
  <si>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</si>
  <si>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</si>
  <si>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</si>
  <si>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</si>
  <si>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</si>
  <si>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</si>
  <si>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</si>
  <si>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</si>
  <si>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</si>
  <si>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</si>
  <si>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</si>
  <si>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</si>
  <si>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</si>
  <si>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</si>
  <si>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</si>
  <si>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</si>
  <si>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</si>
  <si>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</si>
  <si>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</si>
  <si>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</si>
  <si>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</si>
  <si>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</si>
  <si>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</si>
  <si>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</si>
  <si>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</si>
  <si>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</si>
  <si>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</si>
  <si>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</si>
  <si>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</si>
  <si>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</si>
  <si>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</si>
  <si>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</si>
  <si>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</si>
  <si>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</si>
  <si>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</si>
  <si>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</si>
  <si>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</si>
  <si>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</si>
  <si>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</si>
  <si>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</si>
  <si>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</si>
  <si>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</si>
  <si>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</si>
  <si>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</si>
  <si>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</si>
  <si>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</si>
  <si>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</si>
  <si>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</si>
  <si>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</si>
  <si>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</si>
  <si>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</si>
  <si>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</si>
  <si>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</si>
  <si>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</si>
  <si>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</si>
  <si>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</si>
  <si>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</si>
  <si>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</si>
  <si>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</si>
  <si>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</si>
  <si>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</si>
  <si>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</si>
  <si>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</si>
  <si>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</si>
  <si>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</si>
  <si>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</si>
  <si>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</si>
  <si>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</si>
  <si>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</si>
  <si>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</si>
  <si>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</si>
  <si>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</si>
  <si>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</si>
  <si>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</si>
  <si>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</si>
  <si>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</si>
  <si>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</si>
  <si>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</si>
  <si>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</si>
  <si>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</si>
  <si>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</si>
  <si>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</si>
  <si>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</si>
  <si>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</si>
  <si>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</si>
  <si>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</si>
  <si>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</si>
  <si>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</si>
  <si>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</si>
  <si>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</si>
  <si>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</si>
  <si>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</si>
  <si>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</si>
  <si>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</si>
  <si>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</si>
  <si>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</si>
  <si>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</si>
  <si>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</si>
  <si>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</si>
  <si>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</si>
  <si>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</si>
  <si>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</si>
  <si>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</si>
  <si>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</si>
  <si>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</si>
  <si>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</si>
  <si>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</si>
  <si>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</si>
  <si>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</si>
  <si>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</si>
  <si>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</si>
  <si>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</si>
  <si>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</si>
  <si>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</si>
  <si>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</si>
  <si>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</si>
  <si>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</si>
  <si>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</si>
  <si>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</si>
  <si>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</si>
  <si>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</si>
  <si>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</si>
  <si>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</si>
  <si>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</si>
  <si>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</si>
  <si>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</si>
  <si>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</si>
  <si>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</si>
  <si>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</si>
  <si>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</si>
  <si>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</si>
  <si>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</si>
  <si>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</si>
  <si>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</si>
  <si>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</si>
  <si>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</si>
  <si>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</si>
  <si>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</si>
  <si>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</si>
  <si>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</si>
  <si>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</si>
  <si>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</si>
  <si>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</si>
  <si>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</si>
  <si>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</si>
  <si>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</si>
  <si>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</si>
  <si>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</si>
  <si>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</si>
  <si>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</si>
  <si>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</si>
  <si>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</si>
  <si>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</si>
  <si>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</si>
  <si>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</si>
  <si>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</si>
  <si>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</si>
  <si>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</si>
  <si>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</si>
  <si>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</si>
  <si>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</si>
  <si>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</si>
  <si>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</si>
  <si>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</si>
  <si>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</si>
  <si>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</si>
  <si>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</si>
  <si>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</si>
  <si>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</si>
  <si>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</si>
  <si>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</si>
  <si>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</si>
  <si>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</si>
  <si>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</si>
  <si>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</si>
  <si>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</si>
  <si>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</si>
  <si>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</si>
  <si>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</si>
  <si>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</si>
  <si>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</si>
  <si>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</si>
  <si>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</si>
  <si>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</si>
  <si>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</si>
  <si>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</si>
  <si>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</si>
  <si>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</si>
  <si>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</si>
  <si>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</si>
  <si>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</si>
  <si>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</si>
  <si>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</si>
  <si>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</si>
  <si>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</si>
  <si>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</si>
  <si>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</si>
  <si>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</si>
  <si>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</si>
  <si>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</si>
  <si>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</si>
  <si>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</si>
  <si>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</si>
  <si>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</si>
  <si>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</si>
  <si>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</si>
  <si>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</si>
  <si>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</si>
  <si>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</si>
  <si>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</si>
  <si>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</si>
  <si>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</si>
  <si>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</si>
  <si>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</si>
  <si>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</si>
  <si>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</si>
  <si>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</si>
  <si>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</si>
  <si>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</si>
  <si>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</si>
  <si>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</si>
  <si>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</si>
  <si>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</si>
  <si>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</si>
  <si>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</si>
  <si>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</si>
  <si>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</si>
  <si>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</si>
  <si>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</si>
  <si>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</si>
  <si>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</si>
  <si>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</si>
  <si>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</si>
  <si>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</si>
  <si>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</si>
  <si>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</si>
  <si>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</si>
  <si>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</si>
  <si>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</si>
  <si>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</si>
  <si>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</si>
  <si>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</si>
  <si>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</si>
  <si>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</si>
  <si>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</si>
  <si>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</si>
  <si>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</si>
  <si>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</si>
  <si>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</si>
  <si>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</si>
  <si>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</si>
  <si>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</si>
  <si>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</si>
  <si>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</si>
  <si>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</si>
  <si>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</si>
  <si>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</si>
  <si>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</si>
  <si>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</si>
  <si>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</si>
  <si>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</si>
  <si>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</si>
  <si>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</si>
  <si>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</si>
  <si>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</si>
  <si>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</si>
  <si>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</si>
  <si>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</si>
  <si>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</si>
  <si>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</si>
  <si>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</si>
  <si>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</si>
  <si>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</si>
  <si>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</si>
  <si>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</si>
  <si>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</si>
  <si>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</si>
  <si>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</si>
  <si>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</si>
  <si>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</si>
  <si>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</si>
  <si>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</si>
  <si>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</si>
  <si>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</si>
  <si>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</si>
  <si>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</si>
  <si>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</si>
  <si>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</si>
  <si>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</si>
  <si>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</si>
  <si>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</si>
  <si>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</si>
  <si>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</si>
  <si>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</si>
  <si>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</si>
  <si>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</si>
  <si>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</si>
  <si>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</si>
  <si>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</si>
  <si>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</si>
  <si>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</si>
  <si>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</si>
  <si>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</si>
  <si>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</si>
  <si>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</si>
  <si>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</si>
  <si>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</si>
  <si>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</si>
  <si>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</si>
  <si>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</si>
  <si>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</si>
  <si>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</si>
  <si>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</si>
  <si>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</si>
  <si>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</si>
  <si>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</si>
  <si>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</si>
  <si>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</si>
  <si>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</si>
  <si>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</si>
  <si>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</si>
  <si>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</si>
  <si>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</si>
  <si>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</si>
  <si>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</si>
  <si>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</si>
  <si>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</si>
  <si>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</si>
  <si>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</si>
  <si>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</si>
  <si>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</si>
  <si>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</si>
  <si>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</si>
  <si>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</si>
  <si>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</si>
  <si>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</si>
  <si>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</si>
  <si>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</si>
  <si>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</si>
  <si>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</si>
  <si>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</si>
  <si>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</si>
  <si>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</si>
  <si>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</si>
  <si>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</si>
  <si>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</si>
  <si>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</si>
  <si>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</si>
  <si>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</si>
  <si>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</si>
  <si>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</si>
  <si>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</si>
  <si>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</si>
  <si>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</si>
  <si>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</si>
  <si>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</si>
  <si>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</si>
  <si>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</si>
  <si>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</si>
  <si>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</si>
  <si>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</si>
  <si>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</si>
  <si>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</si>
  <si>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</si>
  <si>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</si>
  <si>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</si>
  <si>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</si>
  <si>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</si>
  <si>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</si>
  <si>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</si>
  <si>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</si>
  <si>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</si>
  <si>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</si>
  <si>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</si>
  <si>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</si>
  <si>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</si>
  <si>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</si>
  <si>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</si>
  <si>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</si>
  <si>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</si>
  <si>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</si>
  <si>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</si>
  <si>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</si>
  <si>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</si>
  <si>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</si>
  <si>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</si>
  <si>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</si>
  <si>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</si>
  <si>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</si>
  <si>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</si>
  <si>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</si>
  <si>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</si>
  <si>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</si>
  <si>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</si>
  <si>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</si>
  <si>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</si>
  <si>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</si>
  <si>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</si>
  <si>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</si>
  <si>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</si>
  <si>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</si>
  <si>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</si>
  <si>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</si>
  <si>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</si>
  <si>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</si>
  <si>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</si>
  <si>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</si>
  <si>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</si>
  <si>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</si>
  <si>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</si>
  <si>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</si>
  <si>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</si>
  <si>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</si>
  <si>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</si>
  <si>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</si>
  <si>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</si>
  <si>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</si>
  <si>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</si>
  <si>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</si>
  <si>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</si>
  <si>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</si>
  <si>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</si>
  <si>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</si>
  <si>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</si>
  <si>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</si>
  <si>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</si>
  <si>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</si>
  <si>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</si>
  <si>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</si>
  <si>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</si>
  <si>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</si>
  <si>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</si>
  <si>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</si>
  <si>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</si>
  <si>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</si>
  <si>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</si>
  <si>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</si>
  <si>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</si>
  <si>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</si>
  <si>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</si>
  <si>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</si>
  <si>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</si>
  <si>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</si>
  <si>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</si>
  <si>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</si>
  <si>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</si>
  <si>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</si>
  <si>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</si>
  <si>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</si>
  <si>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</si>
  <si>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</si>
  <si>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</si>
  <si>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</si>
  <si>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</si>
  <si>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</si>
  <si>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</si>
  <si>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</si>
  <si>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</si>
  <si>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</si>
  <si>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</si>
  <si>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</si>
  <si>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</si>
  <si>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</si>
  <si>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</si>
  <si>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</si>
  <si>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</si>
  <si>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</si>
  <si>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</si>
  <si>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</si>
  <si>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</si>
  <si>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</si>
  <si>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</si>
  <si>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</si>
  <si>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</si>
  <si>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</si>
  <si>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</si>
  <si>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</si>
  <si>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</si>
  <si>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</si>
  <si>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</si>
  <si>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</si>
  <si>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</si>
  <si>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</si>
  <si>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</si>
  <si>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</si>
  <si>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</si>
  <si>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</si>
  <si>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</si>
  <si>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</si>
  <si>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</si>
  <si>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</si>
  <si>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</si>
  <si>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</si>
  <si>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</si>
  <si>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</si>
  <si>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</si>
  <si>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</si>
  <si>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</si>
  <si>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</si>
  <si>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</si>
  <si>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</si>
  <si>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</si>
  <si>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</si>
  <si>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</si>
  <si>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</si>
  <si>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</si>
  <si>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</si>
  <si>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</si>
  <si>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</si>
  <si>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</si>
  <si>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</si>
  <si>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</si>
  <si>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</si>
  <si>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</si>
  <si>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</si>
  <si>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</si>
  <si>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</si>
  <si>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</si>
  <si>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</si>
  <si>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</si>
  <si>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</si>
  <si>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</si>
  <si>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</si>
  <si>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</si>
  <si>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</si>
  <si>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</si>
  <si>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</si>
  <si>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</si>
  <si>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</si>
  <si>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</si>
  <si>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</si>
  <si>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</si>
  <si>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</si>
  <si>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</si>
  <si>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</si>
  <si>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</si>
  <si>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</si>
  <si>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</si>
  <si>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</si>
  <si>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</si>
  <si>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</si>
  <si>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</si>
  <si>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</si>
  <si>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</si>
  <si>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</si>
  <si>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</si>
  <si>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</si>
  <si>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</si>
  <si>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</si>
  <si>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</si>
  <si>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</si>
  <si>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</si>
  <si>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</si>
  <si>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</si>
  <si>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</si>
  <si>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</si>
  <si>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</si>
  <si>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</si>
  <si>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</si>
  <si>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</si>
  <si>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</si>
  <si>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</si>
  <si>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</si>
  <si>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</si>
  <si>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</si>
  <si>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</si>
  <si>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</si>
  <si>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</si>
  <si>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</si>
  <si>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</si>
  <si>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</si>
  <si>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</si>
  <si>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</si>
  <si>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</si>
  <si>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</si>
  <si>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</si>
  <si>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</si>
  <si>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</si>
  <si>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</si>
  <si>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</si>
  <si>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</si>
  <si>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</si>
  <si>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</si>
  <si>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</si>
  <si>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</si>
  <si>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</si>
  <si>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</si>
  <si>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</si>
  <si>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</si>
  <si>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</si>
  <si>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</si>
  <si>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</si>
  <si>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</si>
  <si>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</si>
  <si>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</si>
  <si>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</si>
  <si>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</si>
  <si>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</si>
  <si>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</si>
  <si>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</si>
  <si>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</si>
  <si>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</si>
  <si>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</si>
  <si>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</si>
  <si>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</si>
  <si>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</si>
  <si>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</si>
  <si>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</si>
  <si>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</si>
  <si>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</si>
  <si>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</si>
  <si>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</si>
  <si>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</si>
  <si>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</si>
  <si>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</si>
  <si>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</si>
  <si>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</si>
  <si>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</si>
  <si>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</si>
  <si>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</si>
  <si>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</si>
  <si>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</si>
  <si>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</si>
  <si>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</si>
  <si>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</si>
  <si>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</si>
  <si>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</si>
  <si>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</si>
  <si>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</si>
  <si>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</si>
  <si>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</si>
  <si>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</si>
  <si>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</si>
  <si>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</si>
  <si>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</si>
  <si>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</si>
  <si>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</si>
  <si>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</si>
  <si>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</si>
  <si>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</si>
  <si>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</si>
  <si>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</si>
  <si>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</si>
  <si>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</si>
  <si>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</si>
  <si>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</si>
  <si>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</si>
  <si>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</si>
  <si>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</si>
  <si>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</si>
  <si>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</si>
  <si>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</si>
  <si>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</si>
  <si>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</si>
  <si>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</si>
  <si>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</si>
  <si>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</si>
  <si>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</si>
  <si>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</si>
  <si>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</si>
  <si>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</si>
  <si>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</si>
  <si>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</si>
  <si>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</si>
  <si>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</si>
  <si>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</si>
  <si>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</si>
  <si>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</si>
  <si>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</si>
  <si>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</si>
  <si>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</si>
  <si>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</si>
  <si>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</si>
  <si>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</si>
  <si>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</si>
  <si>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</si>
  <si>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</si>
  <si>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</si>
  <si>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</si>
  <si>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</si>
  <si>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</si>
  <si>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</si>
  <si>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</si>
  <si>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</si>
  <si>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</si>
  <si>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</si>
  <si>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</si>
  <si>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</si>
  <si>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</si>
  <si>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</si>
  <si>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</si>
  <si>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</si>
  <si>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</si>
  <si>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</si>
  <si>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</si>
  <si>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</si>
  <si>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</si>
  <si>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</si>
  <si>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</si>
  <si>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</si>
  <si>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</si>
  <si>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</si>
  <si>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</si>
  <si>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</si>
  <si>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</si>
  <si>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</si>
  <si>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</si>
  <si>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</si>
  <si>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</si>
  <si>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</si>
  <si>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</si>
  <si>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</si>
  <si>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</si>
  <si>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</si>
  <si>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</si>
  <si>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</si>
  <si>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</si>
  <si>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</si>
  <si>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</si>
  <si>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</si>
  <si>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</si>
  <si>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</si>
  <si>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</si>
  <si>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</si>
  <si>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</si>
  <si>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</si>
  <si>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</si>
  <si>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</si>
  <si>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</si>
  <si>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</si>
  <si>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</si>
  <si>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</si>
  <si>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</si>
  <si>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</si>
  <si>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</si>
  <si>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</si>
  <si>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</si>
  <si>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</si>
  <si>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</si>
  <si>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</si>
  <si>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</si>
  <si>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</si>
  <si>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</si>
  <si>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</si>
  <si>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</si>
  <si>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</si>
  <si>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</si>
  <si>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</si>
  <si>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</si>
  <si>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</si>
  <si>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</si>
  <si>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</si>
  <si>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</si>
  <si>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</si>
  <si>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</si>
  <si>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</si>
  <si>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</si>
  <si>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</si>
  <si>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</si>
  <si>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</si>
  <si>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</si>
  <si>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</si>
  <si>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</si>
  <si>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</si>
  <si>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</si>
  <si>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</si>
  <si>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</si>
  <si>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</si>
  <si>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</si>
  <si>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</si>
  <si>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</si>
  <si>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</si>
  <si>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</si>
  <si>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</si>
  <si>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</si>
  <si>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</si>
  <si>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</si>
  <si>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</si>
  <si>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</si>
  <si>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</si>
  <si>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</si>
  <si>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</si>
  <si>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</si>
  <si>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</si>
  <si>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</si>
  <si>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</si>
  <si>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</si>
  <si>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</si>
  <si>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</si>
  <si>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</si>
  <si>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</si>
  <si>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</si>
  <si>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</si>
  <si>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</si>
  <si>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</si>
  <si>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</si>
  <si>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</si>
  <si>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</si>
  <si>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</si>
  <si>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</si>
  <si>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</si>
  <si>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</si>
  <si>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</si>
  <si>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</si>
  <si>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</si>
  <si>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</si>
  <si>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</si>
  <si>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</si>
  <si>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</si>
  <si>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</si>
  <si>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</si>
  <si>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</si>
  <si>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</si>
  <si>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</si>
  <si>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</si>
  <si>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</si>
  <si>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</si>
  <si>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</si>
  <si>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</si>
  <si>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</si>
  <si>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</si>
  <si>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</si>
  <si>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</si>
  <si>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</si>
  <si>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</si>
  <si>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</si>
  <si>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</si>
  <si>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</si>
  <si>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</si>
  <si>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</si>
  <si>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</si>
  <si>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</si>
  <si>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</si>
  <si>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</si>
  <si>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</si>
  <si>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</si>
  <si>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</si>
  <si>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</si>
  <si>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</si>
  <si>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</si>
  <si>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</si>
  <si>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</si>
  <si>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</si>
  <si>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</si>
  <si>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</si>
  <si>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</si>
  <si>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</si>
  <si>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</si>
  <si>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</si>
  <si>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</si>
  <si>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</si>
  <si>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</si>
  <si>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</si>
  <si>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</si>
  <si>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</si>
  <si>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</si>
  <si>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</si>
  <si>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</si>
  <si>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</si>
  <si>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</si>
  <si>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</si>
  <si>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</si>
  <si>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</si>
  <si>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</si>
  <si>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</si>
  <si>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</si>
  <si>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</si>
  <si>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</si>
  <si>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</si>
  <si>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</si>
  <si>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</si>
  <si>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</si>
  <si>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</si>
  <si>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</si>
  <si>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</si>
  <si>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</si>
  <si>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</si>
  <si>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</si>
  <si>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</si>
  <si>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</si>
  <si>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</si>
  <si>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</si>
  <si>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</si>
  <si>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</si>
  <si>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</si>
  <si>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</si>
  <si>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</si>
  <si>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</si>
  <si>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</si>
  <si>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</si>
  <si>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</si>
  <si>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</si>
  <si>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</si>
  <si>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</si>
  <si>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</si>
  <si>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</si>
  <si>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</si>
  <si>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</si>
  <si>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</si>
  <si>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</si>
  <si>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</si>
  <si>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</si>
  <si>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</si>
  <si>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</si>
  <si>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</si>
  <si>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</si>
  <si>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</si>
  <si>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</si>
  <si>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</si>
  <si>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</si>
  <si>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</si>
  <si>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</si>
  <si>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</si>
  <si>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</si>
  <si>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</si>
  <si>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</si>
  <si>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</si>
  <si>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</si>
  <si>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</si>
  <si>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</si>
  <si>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</si>
  <si>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</si>
  <si>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</si>
  <si>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</si>
  <si>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</si>
  <si>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</si>
  <si>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</si>
  <si>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</si>
  <si>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</si>
  <si>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</si>
  <si>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</si>
  <si>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</si>
  <si>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</si>
  <si>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</si>
  <si>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</si>
  <si>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</si>
  <si>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</si>
  <si>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</si>
  <si>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</si>
  <si>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</si>
  <si>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</si>
  <si>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</si>
  <si>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</si>
  <si>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</si>
  <si>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</si>
  <si>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</si>
  <si>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</si>
  <si>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</si>
  <si>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</si>
  <si>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</si>
  <si>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</si>
  <si>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</si>
  <si>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</si>
  <si>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</si>
  <si>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</si>
  <si>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</si>
  <si>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</si>
  <si>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</si>
  <si>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</si>
  <si>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</si>
  <si>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</si>
  <si>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</si>
  <si>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</si>
  <si>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</si>
  <si>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</si>
  <si>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</si>
  <si>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</si>
  <si>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</si>
  <si>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</si>
  <si>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</si>
  <si>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</si>
  <si>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</si>
  <si>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</si>
  <si>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</si>
  <si>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</si>
  <si>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</si>
  <si>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</si>
  <si>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</si>
  <si>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</si>
  <si>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</si>
  <si>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</si>
  <si>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</si>
  <si>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</si>
  <si>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</si>
  <si>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</si>
  <si>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</si>
  <si>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</si>
  <si>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</si>
  <si>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</si>
  <si>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</si>
  <si>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</si>
  <si>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</si>
  <si>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</si>
  <si>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</si>
  <si>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</si>
  <si>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</si>
  <si>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</si>
  <si>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</si>
  <si>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</si>
  <si>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</si>
  <si>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</si>
  <si>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</si>
  <si>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</si>
  <si>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</si>
  <si>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</si>
  <si>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</si>
  <si>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</si>
  <si>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</si>
  <si>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</si>
  <si>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</si>
  <si>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</si>
  <si>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</si>
  <si>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</si>
  <si>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</si>
  <si>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</si>
  <si>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</si>
  <si>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</si>
  <si>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</si>
  <si>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</si>
  <si>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</si>
  <si>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</si>
  <si>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</si>
  <si>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</si>
  <si>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</si>
  <si>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</si>
  <si>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</si>
  <si>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</si>
  <si>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</si>
  <si>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</si>
  <si>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</si>
  <si>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</si>
  <si>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</si>
  <si>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</si>
  <si>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</si>
  <si>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</si>
  <si>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</si>
  <si>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</si>
  <si>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</si>
  <si>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</si>
  <si>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</si>
  <si>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</si>
  <si>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</si>
  <si>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</si>
  <si>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</si>
  <si>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</si>
  <si>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</si>
  <si>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</si>
  <si>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</si>
  <si>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</si>
  <si>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</si>
  <si>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</si>
  <si>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</si>
  <si>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</si>
  <si>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</si>
  <si>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</si>
  <si>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</si>
  <si>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</si>
  <si>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</si>
  <si>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</si>
  <si>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</si>
  <si>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</si>
  <si>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</si>
  <si>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</si>
  <si>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</si>
  <si>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</si>
  <si>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</si>
  <si>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</si>
  <si>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</si>
  <si>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</si>
  <si>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</si>
  <si>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</si>
  <si>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</si>
  <si>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</si>
  <si>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</si>
  <si>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</si>
  <si>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</si>
  <si>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</si>
  <si>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</si>
  <si>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</si>
  <si>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</si>
  <si>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</si>
  <si>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</si>
  <si>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</si>
  <si>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</si>
  <si>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</si>
  <si>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</si>
  <si>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</si>
  <si>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</si>
  <si>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</si>
  <si>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</si>
  <si>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</si>
  <si>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</si>
  <si>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</si>
  <si>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</si>
  <si>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</si>
  <si>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</si>
  <si>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</si>
  <si>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</si>
  <si>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</si>
  <si>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</si>
  <si>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</si>
  <si>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</si>
  <si>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</si>
  <si>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</si>
  <si>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</si>
  <si>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</si>
  <si>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</si>
  <si>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</si>
  <si>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</si>
  <si>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</si>
  <si>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</si>
  <si>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</si>
  <si>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</si>
  <si>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</si>
  <si>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</si>
  <si>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</si>
  <si>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</si>
  <si>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</si>
  <si>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</si>
  <si>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</si>
  <si>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</si>
  <si>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</si>
  <si>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</si>
  <si>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</si>
  <si>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</si>
  <si>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</si>
  <si>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</si>
  <si>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</si>
  <si>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</si>
  <si>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</si>
  <si>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</si>
  <si>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</si>
  <si>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</si>
  <si>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</si>
  <si>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</si>
  <si>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</si>
  <si>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</si>
  <si>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</si>
  <si>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</si>
  <si>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</si>
  <si>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</si>
  <si>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</si>
  <si>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</si>
  <si>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</si>
  <si>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</si>
  <si>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</si>
  <si>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</si>
  <si>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</si>
  <si>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</si>
  <si>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</si>
  <si>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</si>
  <si>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</si>
  <si>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</si>
  <si>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</si>
  <si>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</si>
  <si>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</si>
  <si>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</si>
  <si>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</si>
  <si>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</si>
  <si>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</si>
  <si>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</si>
  <si>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</si>
  <si>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</si>
  <si>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</si>
  <si>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</si>
  <si>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</si>
  <si>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</si>
  <si>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</si>
  <si>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</si>
  <si>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</si>
  <si>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</si>
  <si>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</si>
  <si>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</si>
  <si>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</si>
  <si>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</si>
  <si>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</si>
  <si>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</si>
  <si>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</si>
  <si>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</si>
  <si>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</si>
  <si>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</si>
  <si>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</si>
  <si>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</si>
  <si>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</si>
  <si>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</si>
  <si>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</si>
  <si>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</si>
  <si>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</si>
  <si>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</si>
  <si>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</si>
  <si>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</si>
  <si>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</si>
  <si>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</si>
  <si>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</si>
  <si>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</si>
  <si>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</si>
  <si>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</si>
  <si>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</si>
  <si>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</si>
  <si>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</si>
  <si>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</si>
  <si>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</si>
  <si>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</si>
  <si>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</si>
  <si>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</si>
  <si>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</si>
  <si>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</si>
  <si>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</si>
  <si>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</si>
  <si>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</si>
  <si>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</si>
  <si>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</si>
  <si>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</si>
  <si>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</si>
  <si>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</si>
  <si>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</si>
  <si>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</si>
  <si>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</si>
  <si>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</si>
  <si>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</si>
  <si>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</si>
  <si>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</si>
  <si>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</si>
  <si>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</si>
  <si>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</si>
  <si>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</si>
  <si>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</si>
  <si>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</si>
  <si>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</si>
  <si>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</si>
  <si>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</si>
  <si>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</si>
  <si>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</si>
  <si>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</si>
  <si>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</si>
  <si>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</si>
  <si>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</si>
  <si>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</si>
  <si>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</si>
  <si>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</si>
  <si>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</si>
  <si>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</si>
  <si>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</si>
  <si>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</si>
  <si>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</si>
  <si>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</si>
  <si>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</si>
  <si>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</si>
  <si>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</si>
  <si>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</si>
  <si>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</si>
  <si>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</si>
  <si>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</si>
  <si>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</si>
  <si>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</si>
  <si>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</si>
  <si>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</si>
  <si>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</si>
  <si>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</si>
  <si>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</si>
  <si>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</si>
  <si>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</si>
  <si>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</si>
  <si>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</si>
  <si>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</si>
  <si>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</si>
  <si>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</si>
  <si>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</si>
  <si>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</si>
  <si>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</si>
  <si>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</si>
  <si>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</si>
  <si>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</si>
  <si>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</si>
  <si>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</si>
  <si>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</si>
  <si>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</si>
  <si>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</si>
  <si>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</si>
  <si>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</si>
  <si>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</si>
  <si>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</si>
  <si>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</si>
  <si>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</si>
  <si>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</si>
  <si>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</si>
  <si>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</si>
  <si>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</si>
  <si>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</si>
  <si>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</si>
  <si>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</si>
  <si>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</si>
  <si>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</si>
  <si>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</si>
  <si>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</si>
  <si>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</si>
  <si>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</si>
  <si>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</si>
  <si>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</si>
  <si>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</si>
  <si>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</si>
  <si>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</si>
  <si>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</si>
  <si>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</si>
  <si>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</si>
  <si>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</si>
  <si>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</si>
  <si>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</si>
  <si>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</si>
  <si>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</si>
  <si>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</si>
  <si>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</si>
  <si>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</si>
  <si>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</si>
  <si>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</si>
  <si>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</si>
  <si>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</si>
  <si>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</si>
  <si>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</si>
  <si>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</si>
  <si>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</si>
  <si>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</si>
  <si>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</si>
  <si>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</si>
  <si>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</si>
  <si>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</si>
  <si>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</si>
  <si>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</si>
  <si>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</si>
  <si>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</si>
  <si>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</si>
  <si>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</si>
  <si>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</si>
  <si>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</si>
  <si>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</si>
  <si>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</si>
  <si>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</si>
  <si>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</si>
  <si>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</si>
  <si>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</si>
  <si>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</si>
  <si>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</si>
  <si>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</si>
  <si>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</si>
  <si>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</si>
  <si>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</si>
  <si>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</si>
  <si>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</si>
  <si>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</si>
  <si>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</si>
  <si>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</si>
  <si>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</si>
  <si>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</si>
  <si>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</si>
  <si>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</si>
  <si>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</si>
  <si>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</si>
  <si>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</si>
  <si>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</si>
  <si>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</si>
  <si>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</si>
  <si>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</si>
  <si>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</si>
  <si>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</si>
  <si>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</si>
  <si>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</si>
  <si>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</si>
  <si>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</si>
  <si>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</si>
  <si>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</si>
  <si>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</si>
  <si>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</si>
  <si>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</si>
  <si>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</si>
  <si>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</si>
  <si>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</si>
  <si>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</si>
  <si>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</si>
  <si>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</si>
  <si>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</si>
  <si>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</si>
  <si>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</si>
  <si>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</si>
  <si>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</si>
  <si>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</si>
  <si>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</si>
  <si>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</si>
  <si>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</si>
  <si>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</si>
  <si>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</si>
  <si>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</si>
  <si>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</si>
  <si>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</si>
  <si>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</si>
  <si>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</si>
  <si>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</si>
  <si>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</si>
  <si>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</si>
  <si>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</si>
  <si>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</si>
  <si>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</si>
  <si>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</si>
  <si>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</si>
  <si>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</si>
  <si>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</si>
  <si>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</si>
  <si>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</si>
  <si>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</si>
  <si>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</si>
  <si>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</si>
  <si>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</si>
  <si>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</si>
  <si>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</si>
  <si>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</si>
  <si>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</si>
  <si>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</si>
  <si>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</si>
  <si>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</si>
  <si>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</si>
  <si>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</si>
  <si>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</si>
  <si>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</si>
  <si>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</si>
  <si>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</si>
  <si>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</si>
  <si>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</si>
  <si>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</si>
  <si>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</si>
  <si>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</si>
  <si>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</si>
  <si>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</si>
  <si>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</si>
  <si>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</si>
  <si>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</si>
  <si>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</si>
  <si>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</si>
  <si>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</si>
  <si>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</si>
  <si>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</si>
  <si>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</si>
  <si>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</si>
  <si>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</si>
  <si>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</si>
  <si>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</si>
  <si>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</si>
  <si>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</si>
  <si>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</si>
  <si>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</si>
  <si>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</si>
  <si>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</si>
  <si>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</si>
  <si>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</si>
  <si>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</si>
  <si>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</si>
  <si>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</si>
  <si>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</si>
  <si>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</si>
  <si>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</si>
  <si>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</si>
  <si>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</si>
  <si>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</si>
  <si>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</si>
  <si>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</si>
  <si>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</si>
  <si>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</si>
  <si>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</si>
  <si>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</si>
  <si>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</si>
  <si>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</si>
  <si>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</si>
  <si>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</si>
  <si>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</si>
  <si>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</si>
  <si>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</si>
  <si>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</si>
  <si>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</si>
  <si>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</si>
  <si>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</si>
  <si>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</si>
  <si>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</si>
  <si>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</si>
  <si>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</si>
  <si>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</si>
  <si>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</si>
  <si>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</si>
  <si>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</si>
  <si>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</si>
  <si>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</si>
  <si>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</si>
  <si>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</si>
  <si>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</si>
  <si>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</si>
  <si>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</si>
  <si>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</si>
  <si>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</si>
  <si>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</si>
  <si>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</si>
  <si>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</si>
  <si>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</si>
  <si>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</si>
  <si>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</si>
  <si>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</si>
  <si>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</si>
  <si>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</si>
  <si>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</si>
  <si>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</si>
  <si>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</si>
  <si>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</si>
  <si>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</si>
  <si>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</si>
  <si>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</si>
  <si>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</si>
  <si>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</si>
  <si>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</si>
  <si>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</si>
  <si>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</si>
  <si>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</si>
  <si>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</si>
  <si>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</si>
  <si>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</si>
  <si>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</si>
  <si>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</si>
  <si>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</si>
  <si>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</si>
  <si>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</si>
  <si>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</si>
  <si>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</si>
  <si>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</si>
  <si>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</si>
  <si>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</si>
  <si>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</si>
  <si>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</si>
  <si>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</si>
  <si>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</si>
  <si>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</si>
  <si>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</si>
  <si>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</si>
  <si>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</si>
  <si>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</si>
  <si>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</si>
  <si>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</si>
  <si>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</si>
  <si>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</si>
  <si>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</si>
  <si>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</si>
  <si>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</si>
  <si>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</si>
  <si>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</si>
  <si>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</si>
  <si>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</si>
  <si>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</si>
  <si>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</si>
  <si>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</si>
  <si>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</si>
  <si>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</si>
  <si>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</si>
  <si>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</si>
  <si>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</si>
  <si>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</si>
  <si>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</si>
  <si>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</si>
  <si>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</si>
  <si>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</si>
  <si>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</si>
  <si>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</si>
  <si>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</si>
  <si>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</si>
  <si>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</si>
  <si>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</si>
  <si>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</si>
  <si>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</si>
  <si>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</si>
  <si>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</si>
  <si>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</si>
  <si>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</si>
  <si>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</si>
  <si>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</si>
  <si>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</si>
  <si>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</si>
  <si>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</si>
  <si>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</si>
  <si>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</si>
  <si>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</si>
  <si>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</si>
  <si>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</si>
  <si>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</si>
  <si>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</si>
  <si>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</si>
  <si>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</si>
  <si>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</si>
  <si>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</si>
  <si>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</si>
  <si>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</si>
  <si>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</si>
  <si>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</si>
  <si>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</si>
  <si>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</si>
  <si>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</si>
  <si>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</si>
  <si>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</si>
  <si>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</si>
  <si>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</si>
  <si>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</si>
  <si>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</si>
  <si>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</si>
  <si>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</si>
  <si>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</si>
  <si>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</si>
  <si>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</si>
  <si>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</si>
  <si>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</si>
  <si>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</si>
  <si>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</si>
  <si>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</si>
  <si>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</si>
  <si>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</si>
  <si>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</si>
  <si>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</si>
  <si>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</si>
  <si>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</si>
  <si>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</si>
  <si>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</si>
  <si>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</si>
  <si>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</si>
  <si>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</si>
  <si>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</si>
  <si>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</si>
  <si>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</si>
  <si>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</si>
  <si>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</si>
  <si>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</si>
  <si>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</si>
  <si>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</si>
  <si>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</si>
  <si>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</si>
  <si>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</si>
  <si>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</si>
  <si>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</si>
  <si>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</si>
  <si>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</si>
  <si>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</si>
  <si>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</si>
  <si>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</si>
  <si>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</si>
  <si>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</si>
  <si>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</si>
  <si>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</si>
  <si>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</si>
  <si>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</si>
  <si>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</si>
  <si>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</si>
  <si>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</si>
  <si>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</si>
  <si>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</si>
  <si>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</si>
  <si>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</si>
  <si>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</si>
  <si>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</si>
  <si>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</si>
  <si>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</si>
  <si>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</si>
  <si>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</si>
  <si>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</si>
  <si>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</si>
  <si>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</si>
  <si>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</si>
  <si>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</si>
  <si>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</si>
  <si>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</si>
  <si>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</si>
  <si>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</si>
  <si>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</si>
  <si>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</si>
  <si>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</si>
  <si>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</si>
  <si>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</si>
  <si>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</si>
  <si>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</si>
  <si>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</si>
  <si>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</si>
  <si>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</si>
  <si>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</si>
  <si>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</si>
  <si>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</si>
  <si>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</si>
  <si>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</si>
  <si>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</si>
  <si>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</si>
  <si>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</si>
  <si>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</si>
  <si>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</si>
  <si>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</si>
  <si>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</si>
  <si>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</si>
  <si>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</si>
  <si>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</si>
  <si>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</si>
  <si>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</si>
  <si>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</si>
  <si>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</si>
  <si>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</si>
  <si>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</si>
  <si>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</si>
  <si>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</si>
  <si>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</si>
  <si>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</si>
  <si>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</si>
  <si>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</si>
  <si>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</si>
  <si>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</si>
  <si>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</si>
  <si>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</si>
  <si>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</si>
  <si>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</si>
  <si>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</si>
  <si>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</si>
  <si>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</si>
  <si>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</si>
  <si>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</si>
  <si>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</si>
  <si>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</si>
  <si>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</si>
  <si>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</si>
  <si>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</si>
  <si>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</si>
  <si>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</si>
  <si>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</si>
  <si>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</si>
  <si>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</si>
  <si>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</si>
  <si>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</si>
  <si>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</si>
  <si>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</si>
  <si>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</si>
  <si>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</si>
  <si>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</si>
  <si>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</si>
  <si>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</si>
  <si>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</si>
  <si>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</si>
  <si>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</si>
  <si>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</si>
  <si>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</si>
  <si>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</si>
  <si>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</si>
  <si>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</si>
  <si>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</si>
  <si>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</si>
  <si>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</si>
  <si>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</si>
  <si>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</si>
  <si>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</si>
  <si>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</si>
  <si>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</si>
  <si>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</si>
  <si>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</si>
  <si>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</si>
  <si>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</si>
  <si>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</si>
  <si>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</si>
  <si>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</si>
  <si>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</si>
  <si>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</si>
  <si>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</si>
  <si>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</si>
  <si>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</si>
  <si>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</si>
  <si>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</si>
  <si>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</si>
  <si>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</si>
  <si>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</si>
  <si>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</si>
  <si>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</si>
  <si>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</si>
  <si>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</si>
  <si>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</si>
  <si>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</si>
  <si>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</si>
  <si>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</si>
  <si>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</si>
  <si>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</si>
  <si>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</si>
  <si>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</si>
  <si>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</si>
  <si>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</si>
  <si>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</si>
  <si>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</si>
  <si>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</si>
  <si>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</si>
  <si>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</si>
  <si>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</si>
  <si>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</si>
  <si>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</si>
  <si>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</si>
  <si>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</si>
  <si>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</si>
  <si>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</si>
  <si>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</si>
  <si>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</si>
  <si>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</si>
  <si>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</si>
  <si>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</si>
  <si>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</si>
  <si>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</si>
  <si>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</si>
  <si>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</si>
  <si>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</si>
  <si>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</si>
  <si>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</si>
  <si>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</si>
  <si>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</si>
  <si>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</si>
  <si>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</si>
  <si>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</si>
  <si>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</si>
  <si>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</si>
  <si>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</si>
  <si>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</si>
  <si>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</si>
  <si>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</si>
  <si>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</si>
  <si>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</si>
  <si>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</si>
  <si>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</si>
  <si>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</si>
  <si>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</si>
  <si>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</si>
  <si>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</si>
  <si>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</si>
  <si>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</si>
  <si>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</si>
  <si>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</si>
  <si>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</si>
  <si>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</si>
  <si>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</si>
  <si>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</si>
  <si>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</si>
  <si>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</si>
  <si>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</si>
  <si>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</si>
  <si>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</si>
  <si>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</si>
  <si>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</si>
  <si>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</si>
  <si>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</si>
  <si>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</si>
  <si>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</si>
  <si>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</si>
  <si>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</si>
  <si>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</si>
  <si>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</si>
  <si>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</si>
  <si>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</si>
  <si>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</si>
  <si>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</si>
  <si>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</si>
  <si>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</si>
  <si>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</si>
  <si>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</si>
  <si>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</si>
  <si>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</si>
  <si>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</si>
  <si>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</si>
  <si>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</si>
  <si>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</si>
  <si>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</si>
  <si>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</si>
  <si>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</si>
  <si>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</si>
  <si>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</si>
  <si>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</si>
  <si>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</si>
  <si>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</si>
  <si>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</si>
  <si>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</si>
  <si>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</si>
  <si>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</si>
  <si>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</si>
  <si>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</si>
  <si>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</si>
  <si>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</si>
  <si>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</si>
  <si>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</si>
  <si>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</si>
  <si>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</si>
  <si>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</si>
  <si>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</si>
  <si>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</si>
  <si>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</si>
  <si>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</si>
  <si>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</si>
  <si>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</si>
  <si>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</si>
  <si>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</si>
  <si>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</si>
  <si>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</si>
  <si>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</si>
  <si>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</si>
  <si>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</si>
  <si>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</si>
  <si>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</si>
  <si>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</si>
  <si>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</si>
  <si>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</si>
  <si>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</si>
  <si>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</si>
  <si>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</si>
  <si>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</si>
  <si>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</si>
  <si>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</si>
  <si>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</si>
  <si>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</si>
  <si>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</si>
  <si>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</si>
  <si>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</si>
  <si>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</si>
  <si>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</si>
  <si>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</si>
  <si>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</si>
  <si>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</si>
  <si>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</si>
  <si>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</si>
  <si>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</si>
  <si>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</si>
  <si>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</si>
  <si>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</si>
  <si>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</si>
  <si>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</si>
  <si>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</si>
  <si>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</si>
  <si>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</si>
  <si>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</si>
  <si>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</si>
  <si>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</si>
  <si>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</si>
  <si>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</si>
  <si>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</si>
  <si>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</si>
  <si>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</si>
  <si>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</si>
  <si>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</si>
  <si>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</si>
  <si>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</si>
  <si>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</si>
  <si>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</si>
  <si>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</si>
  <si>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</si>
  <si>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</si>
  <si>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</si>
  <si>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</si>
  <si>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</si>
  <si>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</si>
  <si>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</si>
  <si>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</si>
  <si>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</si>
  <si>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</si>
  <si>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</si>
  <si>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</si>
  <si>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</si>
  <si>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</si>
  <si>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</si>
  <si>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</si>
  <si>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</si>
  <si>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</si>
  <si>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</si>
  <si>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</si>
  <si>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</si>
  <si>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</si>
  <si>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</si>
  <si>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</si>
  <si>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</si>
  <si>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</si>
  <si>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</si>
  <si>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</si>
  <si>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</si>
  <si>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</si>
  <si>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</si>
  <si>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</si>
  <si>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</si>
  <si>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</si>
  <si>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</si>
  <si>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</si>
  <si>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</si>
  <si>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</si>
  <si>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</si>
  <si>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</si>
  <si>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</si>
  <si>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</si>
  <si>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</si>
  <si>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</si>
  <si>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</si>
  <si>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</si>
  <si>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</si>
  <si>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</si>
  <si>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</si>
  <si>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</si>
  <si>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</si>
  <si>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</si>
  <si>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</si>
  <si>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</si>
  <si>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</si>
  <si>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</si>
  <si>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</si>
  <si>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</si>
  <si>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</si>
  <si>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</si>
  <si>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</si>
  <si>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</si>
  <si>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</si>
  <si>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</si>
  <si>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</si>
  <si>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</si>
  <si>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</si>
  <si>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</si>
  <si>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</si>
  <si>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</si>
  <si>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</si>
  <si>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</si>
  <si>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</si>
  <si>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</si>
  <si>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</si>
  <si>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</si>
  <si>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</si>
  <si>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</si>
  <si>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</si>
  <si>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</si>
  <si>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</si>
  <si>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</si>
  <si>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</si>
  <si>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</si>
  <si>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</si>
  <si>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</si>
  <si>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</si>
  <si>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</si>
  <si>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</si>
  <si>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</si>
  <si>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</si>
  <si>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</si>
  <si>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</si>
  <si>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</si>
  <si>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</si>
  <si>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</si>
  <si>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</si>
  <si>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</si>
  <si>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</si>
  <si>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</si>
  <si>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</si>
  <si>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</si>
  <si>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</si>
  <si>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</si>
  <si>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</si>
  <si>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</si>
  <si>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</si>
  <si>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</si>
  <si>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</si>
  <si>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</si>
  <si>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</si>
  <si>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</si>
  <si>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</si>
  <si>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</si>
  <si>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</si>
  <si>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</si>
  <si>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</si>
  <si>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</si>
  <si>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</si>
  <si>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</si>
  <si>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</si>
  <si>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</si>
  <si>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</si>
  <si>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</si>
  <si>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</si>
  <si>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</si>
  <si>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</si>
  <si>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</si>
  <si>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</si>
  <si>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</si>
  <si>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</si>
  <si>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</si>
  <si>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</si>
  <si>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</si>
  <si>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</si>
  <si>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</si>
  <si>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</si>
  <si>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</si>
  <si>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</si>
  <si>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</si>
  <si>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</si>
  <si>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</si>
  <si>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</si>
  <si>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</si>
  <si>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</si>
  <si>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</si>
  <si>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</si>
  <si>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</si>
  <si>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</si>
  <si>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</si>
  <si>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</si>
  <si>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</si>
  <si>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</si>
  <si>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</si>
  <si>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</si>
  <si>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</si>
  <si>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</si>
  <si>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</si>
  <si>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</si>
  <si>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</si>
  <si>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</si>
  <si>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</si>
  <si>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</si>
  <si>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</si>
  <si>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</si>
  <si>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</si>
  <si>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</si>
  <si>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</si>
  <si>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</si>
  <si>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</si>
  <si>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</si>
  <si>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</si>
  <si>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</si>
  <si>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</si>
  <si>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</si>
  <si>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</si>
  <si>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</si>
  <si>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</si>
  <si>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</si>
  <si>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</si>
  <si>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</si>
  <si>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</si>
  <si>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</si>
  <si>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</si>
  <si>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</si>
  <si>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</si>
  <si>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</si>
  <si>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</si>
  <si>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</si>
  <si>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</si>
  <si>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</si>
  <si>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</si>
  <si>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</si>
  <si>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</si>
  <si>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</si>
  <si>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</si>
  <si>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</si>
  <si>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</si>
  <si>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</si>
  <si>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</si>
  <si>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</si>
  <si>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</si>
  <si>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</si>
  <si>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</si>
  <si>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</si>
  <si>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</si>
  <si>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</si>
  <si>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</si>
  <si>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</si>
  <si>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</si>
  <si>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</si>
  <si>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</si>
  <si>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</si>
  <si>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</si>
  <si>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</si>
  <si>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</si>
  <si>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</si>
  <si>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</si>
  <si>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</si>
  <si>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</si>
  <si>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</si>
  <si>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</si>
  <si>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</si>
  <si>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</si>
  <si>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</si>
  <si>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</si>
  <si>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</si>
  <si>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</si>
  <si>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</si>
  <si>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</si>
  <si>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</si>
  <si>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</si>
  <si>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</si>
  <si>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</si>
  <si>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</si>
  <si>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</si>
  <si>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</si>
  <si>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</si>
  <si>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</si>
  <si>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</si>
  <si>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</si>
  <si>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</si>
  <si>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</si>
  <si>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</si>
  <si>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</si>
  <si>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</si>
  <si>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</si>
  <si>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</si>
  <si>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</si>
  <si>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</si>
  <si>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</si>
  <si>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</si>
  <si>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</si>
  <si>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</si>
  <si>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</si>
  <si>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</si>
  <si>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</si>
  <si>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</si>
  <si>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</si>
  <si>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</si>
  <si>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</si>
  <si>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</si>
  <si>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</si>
  <si>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</si>
  <si>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</si>
  <si>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</si>
  <si>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</si>
  <si>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</si>
  <si>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</si>
  <si>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</si>
  <si>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</si>
  <si>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</si>
  <si>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</si>
  <si>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</si>
  <si>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</si>
  <si>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</si>
  <si>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</si>
  <si>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</si>
  <si>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</si>
  <si>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</si>
  <si>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</si>
  <si>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</si>
  <si>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</si>
  <si>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</si>
  <si>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</si>
  <si>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</si>
  <si>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</si>
  <si>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</si>
  <si>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</si>
  <si>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</si>
  <si>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</si>
  <si>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</si>
  <si>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</si>
  <si>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</si>
  <si>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</si>
  <si>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</si>
  <si>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</si>
  <si>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</si>
  <si>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</si>
  <si>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</si>
  <si>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</si>
  <si>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</si>
  <si>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</si>
  <si>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</si>
  <si>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</si>
  <si>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</si>
  <si>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</si>
  <si>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</si>
  <si>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</si>
  <si>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</si>
  <si>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</si>
  <si>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</si>
  <si>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</si>
  <si>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</si>
  <si>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</si>
  <si>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</si>
  <si>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</si>
  <si>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</si>
  <si>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</si>
  <si>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</si>
  <si>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</si>
  <si>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</si>
  <si>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</si>
  <si>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</si>
  <si>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</si>
  <si>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</si>
  <si>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</si>
  <si>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</si>
  <si>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</si>
  <si>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</si>
  <si>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</si>
  <si>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</si>
  <si>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</si>
  <si>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</si>
  <si>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</si>
  <si>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</si>
  <si>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</si>
  <si>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</si>
  <si>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</si>
  <si>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</si>
  <si>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</si>
  <si>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</si>
  <si>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</si>
  <si>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</si>
  <si>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</si>
  <si>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</si>
  <si>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</si>
  <si>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</si>
  <si>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</si>
  <si>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</si>
  <si>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</si>
  <si>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</si>
  <si>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</si>
  <si>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</si>
  <si>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</si>
  <si>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</si>
  <si>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</si>
  <si>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</si>
  <si>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</si>
  <si>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</si>
  <si>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</si>
  <si>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</si>
  <si>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</si>
  <si>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</si>
  <si>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</si>
  <si>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</si>
  <si>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</si>
  <si>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</si>
  <si>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</si>
  <si>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</si>
  <si>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</si>
  <si>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</si>
  <si>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</si>
  <si>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</si>
  <si>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</si>
  <si>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</si>
  <si>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</si>
  <si>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</si>
  <si>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</si>
  <si>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</si>
  <si>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</si>
  <si>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</si>
  <si>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</si>
  <si>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</si>
  <si>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</si>
  <si>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</si>
  <si>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</si>
  <si>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</si>
  <si>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</si>
  <si>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</si>
  <si>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</si>
  <si>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</si>
  <si>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</si>
  <si>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</si>
  <si>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</si>
  <si>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</si>
  <si>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</si>
  <si>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</si>
  <si>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</si>
  <si>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</si>
  <si>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</si>
  <si>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</si>
  <si>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</si>
  <si>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</si>
  <si>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</si>
  <si>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</si>
  <si>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</si>
  <si>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</si>
  <si>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</si>
  <si>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</si>
  <si>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</si>
  <si>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</si>
  <si>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</si>
  <si>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</si>
  <si>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</si>
  <si>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</si>
  <si>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</si>
  <si>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</si>
  <si>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</si>
  <si>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</si>
  <si>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</si>
  <si>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</si>
  <si>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</si>
  <si>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</si>
  <si>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</si>
  <si>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</si>
  <si>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</si>
  <si>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</si>
  <si>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</si>
  <si>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</si>
  <si>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</si>
  <si>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</si>
  <si>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</si>
  <si>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</si>
  <si>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</si>
  <si>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</si>
  <si>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</si>
  <si>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</si>
  <si>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</si>
  <si>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</si>
  <si>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</si>
  <si>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</si>
  <si>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</si>
  <si>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</si>
  <si>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</si>
  <si>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</si>
  <si>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</si>
  <si>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</si>
  <si>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</si>
  <si>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</si>
  <si>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</si>
  <si>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</si>
  <si>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</si>
  <si>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</si>
  <si>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</si>
  <si>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</si>
  <si>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</si>
  <si>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</si>
  <si>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</si>
  <si>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</si>
  <si>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</si>
  <si>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</si>
  <si>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</si>
  <si>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</si>
  <si>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</si>
  <si>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</si>
  <si>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</si>
  <si>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</si>
  <si>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</si>
  <si>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</si>
  <si>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</si>
  <si>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</si>
  <si>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</si>
  <si>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</si>
  <si>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</si>
  <si>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</si>
  <si>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</si>
  <si>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</si>
  <si>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</si>
  <si>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</si>
  <si>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</si>
  <si>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</si>
  <si>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</si>
  <si>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</si>
  <si>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</si>
  <si>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</si>
  <si>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</si>
  <si>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</si>
  <si>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</si>
  <si>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</si>
  <si>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</si>
  <si>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</si>
  <si>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</si>
  <si>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</si>
  <si>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</si>
  <si>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</si>
  <si>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</si>
  <si>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</si>
  <si>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</si>
  <si>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</si>
  <si>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</si>
  <si>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</si>
  <si>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</si>
  <si>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</si>
  <si>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</si>
  <si>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</si>
  <si>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</si>
  <si>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</si>
  <si>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</si>
  <si>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</si>
  <si>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</si>
  <si>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</si>
  <si>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</si>
  <si>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</si>
  <si>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</si>
  <si>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</si>
  <si>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</si>
  <si>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</si>
  <si>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</si>
  <si>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</si>
  <si>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</si>
  <si>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</si>
  <si>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</si>
  <si>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</si>
  <si>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</si>
  <si>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</si>
  <si>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</si>
  <si>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</si>
  <si>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</si>
  <si>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</si>
  <si>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</si>
  <si>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</si>
  <si>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</si>
  <si>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</si>
  <si>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</si>
  <si>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</si>
  <si>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</si>
  <si>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</si>
  <si>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</si>
  <si>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</si>
  <si>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</si>
  <si>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</si>
  <si>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</si>
  <si>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</si>
  <si>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</si>
  <si>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</si>
  <si>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</si>
  <si>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</si>
  <si>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</si>
  <si>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</si>
  <si>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</si>
  <si>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</si>
  <si>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</si>
  <si>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</si>
  <si>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</si>
  <si>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</si>
  <si>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</si>
  <si>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</si>
  <si>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</si>
  <si>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</si>
  <si>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</si>
  <si>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</si>
  <si>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</si>
  <si>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</si>
  <si>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</si>
  <si>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</si>
  <si>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</si>
  <si>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</si>
  <si>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</si>
  <si>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</si>
  <si>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</si>
  <si>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</si>
  <si>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</si>
  <si>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</si>
  <si>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</si>
  <si>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</si>
  <si>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</si>
  <si>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</si>
  <si>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</si>
  <si>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</si>
  <si>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</si>
  <si>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</si>
  <si>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</si>
  <si>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</si>
  <si>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</si>
  <si>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</si>
  <si>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</si>
  <si>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</si>
  <si>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</si>
  <si>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</si>
  <si>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</si>
  <si>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</si>
  <si>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</si>
  <si>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</si>
  <si>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</si>
  <si>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</si>
  <si>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</si>
  <si>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</si>
  <si>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</si>
  <si>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</si>
  <si>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</si>
  <si>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</si>
  <si>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</si>
  <si>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</si>
  <si>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</si>
  <si>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</si>
  <si>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</si>
  <si>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</si>
  <si>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</si>
  <si>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</si>
  <si>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</si>
  <si>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</si>
  <si>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</si>
  <si>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</si>
  <si>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</si>
  <si>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</si>
  <si>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</si>
  <si>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</si>
  <si>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</si>
  <si>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</si>
  <si>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</si>
  <si>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</si>
  <si>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</si>
  <si>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</si>
  <si>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</si>
  <si>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</si>
  <si>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</si>
  <si>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</si>
  <si>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</si>
  <si>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</si>
  <si>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</si>
  <si>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</si>
  <si>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</si>
  <si>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</si>
  <si>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</si>
  <si>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</si>
  <si>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</si>
  <si>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</si>
  <si>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</si>
  <si>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</si>
  <si>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</si>
  <si>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</si>
  <si>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</si>
  <si>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</si>
  <si>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</si>
  <si>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</si>
  <si>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</si>
  <si>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</si>
  <si>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</si>
  <si>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</si>
  <si>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</si>
  <si>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</si>
  <si>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</si>
  <si>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</si>
  <si>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</si>
  <si>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</si>
  <si>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</si>
  <si>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</si>
  <si>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</si>
  <si>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</si>
  <si>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</si>
  <si>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</si>
  <si>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</si>
  <si>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</si>
  <si>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</si>
  <si>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</si>
  <si>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</si>
  <si>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</si>
  <si>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</si>
  <si>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</si>
  <si>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</si>
  <si>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</si>
  <si>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</si>
  <si>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</si>
  <si>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</si>
  <si>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</si>
  <si>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</si>
  <si>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</si>
  <si>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</si>
  <si>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</si>
  <si>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</si>
  <si>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</si>
  <si>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</si>
  <si>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</si>
  <si>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</si>
  <si>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</si>
  <si>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</si>
  <si>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</si>
  <si>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</si>
  <si>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</si>
  <si>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</si>
  <si>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</si>
  <si>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</si>
  <si>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</si>
  <si>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</si>
  <si>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</si>
  <si>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</si>
  <si>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</si>
  <si>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</si>
  <si>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</si>
  <si>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</si>
  <si>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</si>
  <si>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</si>
  <si>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</si>
  <si>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</si>
  <si>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</si>
  <si>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</si>
  <si>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</si>
  <si>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</si>
  <si>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</si>
  <si>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</si>
  <si>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</si>
  <si>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</si>
  <si>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</si>
  <si>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</si>
  <si>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</si>
  <si>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</si>
  <si>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</si>
  <si>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</si>
  <si>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</si>
  <si>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</si>
  <si>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</si>
  <si>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</si>
  <si>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</si>
  <si>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</si>
  <si>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</si>
  <si>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</si>
  <si>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</si>
  <si>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</si>
  <si>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</si>
  <si>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</si>
  <si>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</si>
  <si>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</si>
  <si>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</si>
  <si>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</si>
  <si>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</si>
  <si>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</si>
  <si>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</si>
  <si>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</si>
  <si>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</si>
  <si>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</si>
  <si>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</si>
  <si>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</si>
  <si>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</si>
  <si>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</si>
  <si>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</si>
  <si>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</si>
  <si>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</si>
  <si>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</si>
  <si>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</si>
  <si>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</si>
  <si>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</si>
  <si>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</si>
  <si>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</si>
  <si>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</si>
  <si>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</si>
  <si>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</si>
  <si>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</si>
  <si>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</si>
  <si>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</si>
  <si>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</si>
  <si>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</si>
  <si>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</si>
  <si>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</si>
  <si>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</si>
  <si>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</si>
  <si>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</si>
  <si>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</si>
  <si>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</si>
  <si>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</si>
  <si>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</si>
  <si>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</si>
  <si>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</si>
  <si>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</si>
  <si>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</si>
  <si>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</si>
  <si>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</si>
  <si>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</si>
  <si>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</si>
  <si>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</si>
  <si>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</si>
  <si>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</si>
  <si>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</si>
  <si>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</si>
  <si>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</si>
  <si>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</si>
  <si>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</si>
  <si>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</si>
  <si>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</si>
  <si>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</si>
  <si>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</si>
  <si>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</si>
  <si>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</si>
  <si>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</si>
  <si>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</si>
  <si>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</si>
  <si>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</si>
  <si>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</si>
  <si>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</si>
  <si>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</si>
  <si>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</si>
  <si>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</si>
  <si>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</si>
  <si>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</si>
  <si>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</si>
  <si>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</si>
  <si>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</si>
  <si>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</si>
  <si>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</si>
  <si>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</si>
  <si>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</si>
  <si>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</si>
  <si>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</si>
  <si>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</si>
  <si>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</si>
  <si>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</si>
  <si>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</si>
  <si>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</si>
  <si>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</si>
  <si>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</si>
  <si>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</si>
  <si>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</si>
  <si>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</si>
  <si>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</si>
  <si>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</si>
  <si>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</si>
  <si>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</si>
  <si>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</si>
  <si>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</si>
  <si>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</si>
  <si>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</si>
  <si>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</si>
  <si>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</si>
  <si>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</si>
  <si>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</si>
  <si>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</si>
  <si>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</si>
  <si>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</si>
  <si>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</si>
  <si>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</si>
  <si>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</si>
  <si>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</si>
  <si>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</si>
  <si>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</si>
  <si>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</si>
  <si>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</si>
  <si>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</si>
  <si>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</si>
  <si>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</si>
  <si>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</si>
  <si>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</si>
  <si>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</si>
  <si>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</si>
  <si>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</si>
  <si>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</si>
  <si>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</si>
  <si>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</si>
  <si>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</si>
  <si>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</si>
  <si>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</si>
  <si>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</si>
  <si>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</si>
  <si>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</si>
  <si>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</si>
  <si>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</si>
  <si>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</si>
  <si>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</si>
  <si>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</si>
  <si>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</si>
  <si>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</si>
  <si>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</si>
  <si>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</si>
  <si>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</si>
  <si>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</si>
  <si>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</si>
  <si>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</si>
  <si>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</si>
  <si>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</si>
  <si>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</si>
  <si>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</si>
  <si>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</si>
  <si>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</si>
  <si>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</si>
  <si>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</si>
  <si>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</si>
  <si>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</si>
  <si>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</si>
  <si>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</si>
  <si>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</si>
  <si>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</si>
  <si>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</si>
  <si>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</si>
  <si>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</si>
  <si>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</si>
  <si>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</si>
  <si>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</si>
  <si>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</si>
  <si>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</si>
  <si>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</si>
  <si>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</si>
  <si>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</si>
  <si>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</si>
  <si>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</si>
  <si>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</si>
  <si>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</si>
  <si>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</si>
  <si>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</si>
  <si>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</si>
  <si>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</si>
  <si>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</si>
  <si>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</si>
  <si>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</si>
  <si>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</si>
  <si>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</si>
  <si>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</si>
  <si>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</si>
  <si>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</si>
  <si>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</si>
  <si>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</si>
  <si>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</si>
  <si>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</si>
  <si>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</si>
  <si>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</si>
  <si>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</si>
  <si>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</si>
  <si>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</si>
  <si>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</si>
  <si>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</si>
  <si>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</si>
  <si>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</si>
  <si>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</si>
  <si>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</si>
  <si>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</si>
  <si>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</si>
  <si>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</si>
  <si>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</si>
  <si>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</si>
  <si>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</si>
  <si>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</si>
  <si>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</si>
  <si>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</si>
  <si>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</si>
  <si>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</si>
  <si>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</si>
  <si>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</si>
  <si>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</si>
  <si>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</si>
  <si>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</si>
  <si>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</si>
  <si>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</si>
  <si>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</si>
  <si>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</si>
  <si>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</si>
  <si>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</si>
  <si>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</si>
  <si>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</si>
  <si>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</si>
  <si>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</si>
  <si>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</si>
  <si>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</si>
  <si>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</si>
  <si>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</si>
  <si>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</si>
  <si>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</si>
  <si>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</si>
  <si>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</si>
  <si>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</si>
  <si>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</si>
  <si>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</si>
  <si>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</si>
  <si>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</si>
  <si>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</si>
  <si>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</si>
  <si>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</si>
  <si>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</si>
  <si>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</si>
  <si>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</si>
  <si>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</si>
  <si>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</si>
  <si>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</si>
  <si>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</si>
  <si>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</si>
  <si>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</si>
  <si>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</si>
  <si>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</si>
  <si>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</si>
  <si>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</si>
  <si>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</si>
  <si>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</si>
  <si>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</si>
  <si>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</si>
  <si>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</si>
  <si>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</si>
  <si>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</si>
  <si>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</si>
  <si>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</si>
  <si>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</si>
  <si>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</si>
  <si>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</si>
  <si>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</si>
  <si>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</si>
  <si>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</si>
  <si>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</si>
  <si>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</si>
  <si>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</si>
  <si>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</si>
  <si>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</si>
  <si>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</si>
  <si>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</si>
  <si>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</si>
  <si>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</si>
  <si>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</si>
  <si>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</si>
  <si>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</si>
  <si>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</si>
  <si>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</si>
  <si>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</si>
  <si>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</si>
  <si>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</si>
  <si>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</si>
  <si>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</si>
  <si>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</si>
  <si>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</si>
  <si>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</si>
  <si>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</si>
  <si>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</si>
  <si>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</si>
  <si>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</si>
  <si>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</si>
  <si>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</si>
  <si>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</si>
  <si>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</si>
  <si>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</si>
  <si>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</si>
  <si>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</si>
  <si>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</si>
  <si>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</si>
  <si>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</si>
  <si>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</si>
  <si>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</si>
  <si>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</si>
  <si>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</si>
  <si>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</si>
  <si>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</si>
  <si>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</si>
  <si>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</si>
  <si>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</si>
  <si>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</si>
  <si>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</si>
  <si>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</si>
  <si>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</si>
  <si>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</si>
  <si>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</si>
  <si>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</si>
  <si>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</si>
  <si>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</si>
  <si>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</si>
  <si>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</si>
  <si>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</si>
  <si>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</si>
  <si>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</si>
  <si>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</si>
  <si>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</si>
  <si>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</si>
  <si>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</si>
  <si>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</si>
  <si>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</si>
  <si>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</si>
  <si>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</si>
  <si>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</si>
  <si>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</si>
  <si>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</si>
  <si>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</si>
  <si>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</si>
  <si>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</si>
  <si>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</si>
  <si>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</si>
  <si>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</si>
  <si>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</si>
  <si>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</si>
  <si>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</si>
  <si>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</si>
  <si>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</si>
  <si>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</si>
  <si>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</si>
  <si>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</si>
  <si>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</si>
  <si>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</si>
  <si>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</si>
  <si>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</si>
  <si>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</si>
  <si>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</si>
  <si>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</si>
  <si>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</si>
  <si>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</si>
  <si>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</si>
  <si>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</si>
  <si>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</si>
  <si>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</si>
  <si>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</si>
  <si>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</si>
  <si>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</si>
  <si>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</si>
  <si>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</si>
  <si>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</si>
  <si>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</si>
  <si>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</si>
  <si>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</si>
  <si>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</si>
  <si>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</si>
  <si>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</si>
  <si>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</si>
  <si>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</si>
  <si>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</si>
  <si>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</si>
  <si>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</si>
  <si>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</si>
  <si>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</si>
  <si>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</si>
  <si>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</si>
  <si>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</si>
  <si>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</si>
  <si>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</si>
  <si>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</si>
  <si>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</si>
  <si>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</si>
  <si>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</si>
  <si>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</si>
  <si>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</si>
  <si>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</si>
  <si>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</si>
  <si>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</si>
  <si>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</si>
  <si>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</si>
  <si>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</si>
  <si>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</si>
  <si>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</si>
  <si>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</si>
  <si>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</si>
  <si>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</si>
  <si>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</si>
  <si>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</si>
  <si>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</si>
  <si>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</si>
  <si>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</si>
  <si>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</si>
  <si>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</si>
  <si>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</si>
  <si>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</si>
  <si>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</si>
  <si>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</si>
  <si>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</si>
  <si>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</si>
  <si>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</si>
  <si>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</si>
  <si>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</si>
  <si>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</si>
  <si>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</si>
  <si>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</si>
  <si>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</si>
  <si>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</si>
  <si>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</si>
  <si>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</si>
  <si>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</si>
  <si>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</si>
  <si>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</si>
  <si>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</si>
  <si>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</si>
  <si>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</si>
  <si>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</si>
  <si>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</si>
  <si>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</si>
  <si>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</si>
  <si>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</si>
  <si>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</si>
  <si>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</si>
  <si>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</si>
  <si>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</si>
  <si>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</si>
  <si>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</si>
  <si>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</si>
  <si>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</si>
  <si>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</si>
  <si>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</si>
  <si>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</si>
  <si>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</si>
  <si>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</si>
  <si>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</si>
  <si>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</si>
  <si>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</si>
  <si>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</si>
  <si>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</si>
  <si>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</si>
  <si>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</si>
  <si>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</si>
  <si>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</si>
  <si>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</si>
  <si>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</si>
  <si>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</si>
  <si>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</si>
  <si>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</si>
  <si>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</si>
  <si>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</si>
  <si>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</si>
  <si>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</si>
  <si>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</si>
  <si>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</si>
  <si>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</si>
  <si>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</si>
  <si>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</si>
  <si>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</si>
  <si>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</si>
  <si>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</si>
  <si>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</si>
  <si>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</si>
  <si>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</si>
  <si>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</si>
  <si>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</si>
  <si>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</si>
  <si>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</si>
  <si>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</si>
  <si>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</si>
  <si>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</si>
  <si>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</si>
  <si>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</si>
  <si>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</si>
  <si>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</si>
  <si>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</si>
  <si>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</si>
  <si>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</si>
  <si>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</si>
  <si>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</si>
  <si>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</si>
  <si>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</si>
  <si>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</si>
  <si>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</si>
  <si>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</si>
  <si>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</si>
  <si>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</si>
  <si>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</si>
  <si>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</si>
  <si>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</si>
  <si>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</si>
  <si>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</si>
  <si>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</si>
  <si>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</si>
  <si>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</si>
  <si>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</si>
  <si>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</si>
  <si>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</si>
  <si>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</si>
  <si>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</si>
  <si>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</si>
  <si>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</si>
  <si>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</si>
  <si>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</si>
  <si>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</si>
  <si>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</si>
  <si>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</si>
  <si>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</si>
  <si>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</si>
  <si>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</si>
  <si>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</si>
  <si>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</si>
  <si>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</si>
  <si>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</si>
  <si>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</si>
  <si>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</si>
  <si>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</si>
  <si>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</si>
  <si>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</si>
  <si>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</si>
  <si>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</si>
  <si>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</si>
  <si>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</si>
  <si>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</si>
  <si>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</si>
  <si>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</si>
  <si>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</si>
  <si>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</si>
  <si>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</si>
  <si>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</si>
  <si>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</si>
  <si>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</si>
  <si>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</si>
  <si>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</si>
  <si>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</si>
  <si>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</si>
  <si>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</si>
  <si>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</si>
  <si>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</si>
  <si>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</si>
  <si>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</si>
  <si>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</si>
  <si>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</si>
  <si>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</si>
  <si>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</si>
  <si>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</si>
  <si>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</si>
  <si>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</si>
  <si>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</si>
  <si>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</si>
  <si>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</si>
  <si>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</si>
  <si>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</si>
  <si>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</si>
  <si>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</si>
  <si>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</si>
  <si>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</si>
  <si>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</si>
  <si>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</si>
  <si>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</si>
  <si>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</si>
  <si>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</si>
  <si>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</si>
  <si>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</si>
  <si>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</si>
  <si>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</si>
  <si>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</si>
  <si>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</si>
  <si>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</si>
  <si>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</si>
  <si>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</si>
  <si>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</si>
  <si>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</si>
  <si>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</si>
  <si>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</si>
  <si>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</si>
  <si>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</si>
  <si>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</si>
  <si>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</si>
  <si>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</si>
  <si>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</si>
  <si>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</si>
  <si>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</si>
  <si>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</si>
  <si>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</si>
  <si>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</si>
  <si>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</si>
  <si>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</si>
  <si>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</si>
  <si>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</si>
  <si>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</si>
  <si>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</si>
  <si>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</si>
  <si>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</si>
  <si>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</si>
  <si>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</si>
  <si>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</si>
  <si>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</si>
  <si>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</si>
  <si>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</si>
  <si>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</si>
  <si>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</si>
  <si>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</si>
  <si>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</si>
  <si>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</si>
  <si>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</si>
  <si>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</si>
  <si>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</si>
  <si>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</si>
  <si>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</si>
  <si>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</si>
  <si>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</si>
  <si>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</si>
  <si>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</si>
  <si>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</si>
  <si>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</si>
  <si>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</si>
  <si>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</si>
  <si>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</si>
  <si>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</si>
  <si>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</si>
  <si>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</si>
  <si>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</si>
  <si>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</si>
  <si>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</si>
  <si>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</si>
  <si>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</si>
  <si>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</si>
  <si>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</si>
  <si>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</si>
  <si>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</si>
  <si>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</si>
  <si>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</si>
  <si>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</si>
  <si>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</si>
  <si>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</si>
  <si>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</si>
  <si>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</si>
  <si>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</si>
  <si>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</si>
  <si>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</si>
  <si>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</si>
  <si>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</si>
  <si>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</si>
  <si>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</si>
  <si>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</si>
  <si>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</si>
  <si>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</si>
  <si>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</si>
  <si>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</si>
  <si>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</si>
  <si>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</si>
  <si>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</si>
  <si>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</si>
  <si>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</si>
  <si>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</si>
  <si>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</si>
  <si>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</si>
  <si>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</si>
  <si>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</si>
  <si>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</si>
  <si>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</si>
  <si>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</si>
  <si>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</si>
  <si>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</si>
  <si>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</si>
  <si>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</si>
  <si>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</si>
  <si>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</si>
  <si>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</si>
  <si>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</si>
  <si>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</si>
  <si>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</si>
  <si>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</si>
  <si>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</si>
  <si>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</si>
  <si>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</si>
  <si>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</si>
  <si>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</si>
  <si>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</si>
  <si>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</si>
  <si>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</si>
  <si>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</si>
  <si>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</si>
  <si>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</si>
  <si>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</si>
  <si>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</si>
  <si>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</si>
  <si>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</si>
  <si>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</si>
  <si>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</si>
  <si>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</si>
  <si>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</si>
  <si>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</si>
  <si>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</si>
  <si>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</si>
  <si>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</si>
  <si>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</si>
  <si>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</si>
  <si>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</si>
  <si>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</si>
  <si>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</si>
  <si>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</si>
  <si>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</si>
  <si>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</si>
  <si>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</si>
  <si>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</si>
  <si>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</si>
  <si>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</si>
  <si>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</si>
  <si>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</si>
  <si>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</si>
  <si>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</si>
  <si>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</si>
  <si>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</si>
  <si>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</si>
  <si>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</si>
  <si>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</si>
  <si>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</si>
  <si>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</si>
  <si>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</si>
  <si>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</si>
  <si>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</si>
  <si>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</si>
  <si>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</si>
  <si>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</si>
  <si>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</si>
  <si>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</si>
  <si>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</si>
  <si>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</si>
  <si>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</si>
  <si>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</si>
  <si>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</si>
  <si>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</si>
  <si>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</si>
  <si>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</si>
  <si>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</si>
  <si>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</si>
  <si>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</si>
  <si>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</si>
  <si>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</si>
  <si>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</si>
  <si>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</si>
  <si>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</si>
  <si>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</si>
  <si>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</si>
  <si>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</si>
  <si>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</si>
  <si>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</si>
  <si>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</si>
  <si>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</si>
  <si>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</si>
  <si>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</si>
  <si>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</si>
  <si>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</si>
  <si>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</si>
  <si>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</si>
  <si>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</si>
  <si>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</si>
  <si>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</si>
  <si>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</si>
  <si>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</si>
  <si>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</si>
  <si>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</si>
  <si>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</si>
  <si>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</si>
  <si>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</si>
  <si>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</si>
  <si>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</si>
  <si>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</si>
  <si>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</si>
  <si>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</si>
  <si>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</si>
  <si>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</si>
  <si>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</si>
  <si>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</si>
  <si>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</si>
  <si>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</si>
  <si>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</si>
  <si>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</si>
  <si>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</si>
  <si>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</si>
  <si>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</si>
  <si>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</si>
  <si>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</si>
  <si>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</si>
  <si>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</si>
  <si>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</si>
  <si>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</si>
  <si>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</si>
  <si>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</si>
  <si>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</si>
  <si>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</si>
  <si>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</si>
  <si>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</si>
  <si>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</si>
  <si>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</si>
  <si>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</si>
  <si>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</si>
  <si>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</si>
  <si>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</si>
  <si>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</si>
  <si>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</si>
  <si>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</si>
  <si>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</si>
  <si>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</si>
  <si>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</si>
  <si>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</si>
  <si>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</si>
  <si>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</si>
  <si>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</si>
  <si>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</si>
  <si>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</si>
  <si>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</si>
  <si>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</si>
  <si>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</si>
  <si>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</si>
  <si>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</si>
  <si>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</si>
  <si>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</si>
  <si>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</si>
  <si>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</si>
  <si>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</si>
  <si>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</si>
  <si>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</si>
  <si>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</si>
  <si>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</si>
  <si>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</si>
  <si>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</si>
  <si>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</si>
  <si>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</si>
  <si>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</si>
  <si>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</si>
  <si>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</si>
  <si>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</si>
  <si>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</si>
  <si>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</si>
  <si>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</si>
  <si>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</si>
  <si>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</si>
  <si>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</si>
  <si>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</si>
  <si>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</si>
  <si>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</si>
  <si>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</si>
  <si>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</si>
  <si>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</si>
  <si>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</si>
  <si>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</si>
  <si>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</si>
  <si>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</si>
  <si>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</si>
  <si>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</si>
  <si>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</si>
  <si>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</si>
  <si>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</si>
  <si>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</si>
  <si>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</si>
  <si>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</si>
  <si>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</si>
  <si>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</si>
  <si>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</si>
  <si>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</si>
  <si>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</si>
  <si>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</si>
  <si>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</si>
  <si>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</si>
  <si>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</si>
  <si>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</si>
  <si>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</si>
  <si>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</si>
  <si>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</si>
  <si>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</si>
  <si>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</si>
  <si>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</si>
  <si>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</si>
  <si>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</si>
  <si>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</si>
  <si>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</si>
  <si>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</si>
  <si>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</si>
  <si>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</si>
  <si>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</si>
  <si>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</si>
  <si>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</si>
  <si>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</si>
  <si>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</si>
  <si>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</si>
  <si>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</si>
  <si>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</si>
  <si>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</si>
  <si>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</si>
  <si>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</si>
  <si>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</si>
  <si>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</si>
  <si>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</si>
  <si>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</si>
  <si>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</si>
  <si>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</si>
  <si>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</si>
  <si>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</si>
  <si>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</si>
  <si>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</si>
  <si>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</si>
  <si>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</si>
  <si>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</si>
  <si>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</si>
  <si>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</si>
  <si>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</si>
  <si>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</si>
  <si>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</si>
  <si>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</si>
  <si>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</si>
  <si>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</si>
  <si>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</si>
  <si>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</si>
  <si>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</si>
  <si>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</si>
  <si>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</si>
  <si>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</si>
  <si>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</si>
  <si>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</si>
  <si>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</si>
  <si>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</si>
  <si>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</si>
  <si>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</si>
  <si>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</si>
  <si>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</si>
  <si>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</si>
  <si>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</si>
  <si>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</si>
  <si>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</si>
  <si>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</si>
  <si>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</si>
  <si>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</si>
  <si>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</si>
  <si>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</si>
  <si>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</si>
  <si>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</si>
  <si>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</si>
  <si>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</si>
  <si>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</si>
  <si>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</si>
  <si>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</si>
  <si>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</si>
  <si>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</si>
  <si>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</si>
  <si>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</si>
  <si>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</si>
  <si>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</si>
  <si>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</si>
  <si>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</si>
  <si>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</si>
  <si>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</si>
  <si>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</si>
  <si>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</si>
  <si>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</si>
  <si>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</si>
  <si>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</si>
  <si>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</si>
  <si>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</si>
  <si>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</si>
  <si>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</si>
  <si>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</si>
  <si>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</si>
  <si>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</si>
  <si>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</si>
  <si>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</si>
  <si>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</si>
  <si>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</si>
  <si>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</si>
  <si>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</si>
  <si>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</si>
  <si>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</si>
  <si>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</si>
  <si>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</si>
  <si>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</si>
  <si>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</si>
  <si>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</si>
  <si>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</si>
  <si>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</si>
  <si>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</si>
  <si>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</si>
  <si>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</si>
  <si>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</si>
  <si>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</si>
  <si>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</si>
  <si>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</si>
  <si>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</si>
  <si>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</si>
  <si>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</si>
  <si>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</si>
  <si>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</si>
  <si>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</si>
  <si>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</si>
  <si>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</si>
  <si>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</si>
  <si>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</si>
  <si>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</si>
  <si>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</si>
  <si>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</si>
  <si>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</si>
  <si>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</si>
  <si>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</si>
  <si>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</si>
  <si>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</si>
  <si>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</si>
  <si>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</si>
  <si>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</si>
  <si>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</si>
  <si>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</si>
  <si>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</si>
  <si>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</si>
  <si>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</si>
  <si>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</si>
  <si>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</si>
  <si>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</si>
  <si>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</si>
  <si>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</si>
  <si>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</si>
  <si>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</si>
  <si>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</si>
  <si>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</si>
  <si>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</si>
  <si>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</si>
  <si>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</si>
  <si>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</si>
  <si>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</si>
  <si>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</si>
  <si>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</si>
  <si>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</si>
  <si>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</si>
  <si>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</si>
  <si>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</si>
  <si>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</si>
  <si>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</si>
  <si>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</si>
  <si>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</si>
  <si>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</si>
  <si>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</si>
  <si>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</si>
  <si>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</si>
  <si>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</si>
  <si>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</si>
  <si>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</si>
  <si>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</si>
  <si>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</si>
  <si>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</si>
  <si>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</si>
  <si>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</si>
  <si>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</si>
  <si>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</si>
  <si>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</si>
  <si>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</si>
  <si>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</si>
  <si>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</si>
  <si>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</si>
  <si>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</si>
  <si>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</si>
  <si>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</si>
  <si>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</si>
  <si>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</si>
  <si>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</si>
  <si>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</si>
  <si>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</si>
  <si>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</si>
  <si>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</si>
  <si>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</si>
  <si>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</si>
  <si>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</si>
  <si>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</si>
  <si>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</si>
  <si>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</si>
  <si>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</si>
  <si>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</si>
  <si>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</si>
  <si>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</si>
  <si>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</si>
  <si>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</si>
  <si>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</si>
  <si>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</si>
  <si>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</si>
  <si>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</si>
  <si>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</si>
  <si>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</si>
  <si>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</si>
  <si>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</si>
  <si>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</si>
  <si>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</si>
  <si>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</si>
  <si>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</si>
  <si>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</si>
  <si>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</si>
  <si>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</si>
  <si>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</si>
  <si>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</si>
  <si>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</si>
  <si>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</si>
  <si>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</si>
  <si>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</si>
  <si>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</si>
  <si>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</si>
  <si>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</si>
  <si>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</si>
  <si>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</si>
  <si>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</si>
  <si>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</si>
  <si>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</si>
  <si>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</si>
  <si>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</si>
  <si>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</si>
  <si>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</si>
  <si>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</si>
  <si>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</si>
  <si>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</si>
  <si>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</si>
  <si>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</si>
  <si>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</si>
  <si>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</si>
  <si>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</si>
  <si>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</si>
  <si>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</si>
  <si>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</si>
  <si>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</si>
  <si>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</si>
  <si>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</si>
  <si>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</si>
  <si>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</si>
  <si>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</si>
  <si>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</si>
  <si>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</si>
  <si>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</si>
  <si>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</si>
  <si>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</si>
  <si>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</si>
  <si>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</si>
  <si>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</si>
  <si>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</si>
  <si>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</si>
  <si>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</si>
  <si>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</si>
  <si>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</si>
  <si>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</si>
  <si>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</si>
  <si>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</si>
  <si>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</si>
  <si>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</si>
  <si>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</si>
  <si>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</si>
  <si>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</si>
  <si>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</si>
  <si>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</si>
  <si>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</si>
  <si>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</si>
  <si>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</si>
  <si>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</si>
  <si>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</si>
  <si>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</si>
  <si>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</si>
  <si>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</si>
  <si>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</si>
  <si>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</si>
  <si>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</si>
  <si>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</si>
  <si>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</si>
  <si>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</si>
  <si>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</si>
  <si>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</si>
  <si>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</si>
  <si>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</si>
  <si>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</si>
  <si>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</si>
  <si>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</si>
  <si>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</si>
  <si>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</si>
  <si>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</si>
  <si>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</si>
  <si>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</si>
  <si>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</si>
  <si>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</si>
  <si>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</si>
  <si>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</si>
  <si>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</si>
  <si>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</si>
  <si>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</si>
  <si>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</si>
  <si>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</si>
  <si>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</si>
  <si>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</si>
  <si>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</si>
  <si>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</si>
  <si>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</si>
  <si>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</si>
  <si>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</si>
  <si>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</si>
  <si>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</si>
  <si>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</si>
  <si>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</si>
  <si>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</si>
  <si>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</si>
  <si>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</si>
  <si>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</si>
  <si>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</si>
  <si>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</si>
  <si>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</si>
  <si>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</si>
  <si>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</si>
  <si>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</si>
  <si>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</si>
  <si>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</si>
  <si>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</si>
  <si>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</si>
  <si>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</si>
  <si>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</si>
  <si>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</si>
  <si>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</si>
  <si>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</si>
  <si>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</si>
  <si>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</si>
  <si>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</si>
  <si>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</si>
  <si>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</si>
  <si>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</si>
  <si>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</si>
  <si>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</si>
  <si>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</si>
  <si>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</si>
  <si>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</si>
  <si>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</si>
  <si>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</si>
  <si>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</si>
  <si>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</si>
  <si>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</si>
  <si>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</si>
  <si>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</si>
  <si>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</si>
  <si>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</si>
  <si>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</si>
  <si>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</si>
  <si>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</si>
  <si>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</si>
  <si>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</si>
  <si>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</si>
  <si>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</si>
  <si>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</si>
  <si>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</si>
  <si>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</si>
  <si>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</si>
  <si>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</si>
  <si>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</si>
  <si>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</si>
  <si>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</si>
  <si>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</si>
  <si>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</si>
  <si>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</si>
  <si>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</si>
  <si>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</si>
  <si>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</si>
  <si>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</si>
  <si>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</si>
  <si>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</si>
  <si>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</si>
  <si>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</si>
  <si>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</si>
  <si>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</si>
  <si>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</si>
  <si>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</si>
  <si>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</si>
  <si>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</si>
  <si>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</si>
  <si>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</si>
  <si>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</si>
  <si>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</si>
  <si>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</si>
  <si>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</si>
  <si>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</si>
  <si>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</si>
  <si>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</si>
  <si>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</si>
  <si>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</si>
  <si>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</si>
  <si>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</si>
  <si>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</si>
  <si>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</si>
  <si>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</si>
  <si>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</si>
  <si>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</si>
  <si>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</si>
  <si>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</si>
  <si>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</si>
  <si>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</si>
  <si>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</si>
  <si>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</si>
  <si>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</si>
  <si>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</si>
  <si>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</si>
  <si>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</si>
  <si>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</si>
  <si>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</si>
  <si>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</si>
  <si>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</si>
  <si>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</si>
  <si>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</si>
  <si>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</si>
  <si>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</si>
  <si>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</si>
  <si>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</si>
  <si>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</si>
  <si>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</si>
  <si>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</si>
  <si>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</si>
  <si>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</si>
  <si>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</si>
  <si>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</si>
  <si>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</si>
  <si>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</si>
  <si>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</si>
  <si>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</si>
  <si>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</si>
  <si>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</si>
  <si>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</si>
  <si>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</si>
  <si>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</si>
  <si>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</si>
  <si>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</si>
  <si>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</si>
  <si>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</si>
  <si>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</si>
  <si>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</si>
  <si>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</si>
  <si>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</si>
  <si>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</si>
  <si>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</si>
  <si>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</si>
  <si>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</si>
  <si>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</si>
  <si>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</si>
  <si>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</si>
  <si>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</si>
  <si>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</si>
  <si>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</si>
  <si>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</si>
  <si>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</si>
  <si>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</si>
  <si>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</si>
  <si>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</si>
  <si>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</si>
  <si>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</si>
  <si>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</si>
  <si>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</si>
  <si>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</si>
  <si>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</si>
  <si>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</si>
  <si>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</si>
  <si>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</si>
  <si>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</si>
  <si>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</si>
  <si>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</si>
  <si>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</si>
  <si>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</si>
  <si>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</si>
  <si>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</si>
  <si>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</si>
  <si>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</si>
  <si>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</si>
  <si>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</si>
  <si>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</si>
  <si>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</si>
  <si>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</si>
  <si>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</si>
  <si>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</si>
  <si>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</si>
  <si>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</si>
  <si>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</si>
  <si>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</si>
  <si>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</si>
  <si>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</si>
  <si>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</si>
  <si>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</si>
  <si>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</si>
  <si>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</si>
  <si>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</si>
  <si>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</si>
  <si>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</si>
  <si>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</si>
  <si>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</si>
  <si>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</si>
  <si>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</si>
  <si>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</si>
  <si>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</si>
  <si>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</si>
  <si>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</si>
  <si>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</si>
  <si>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</si>
  <si>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</si>
  <si>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</si>
  <si>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</si>
  <si>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</si>
  <si>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</si>
  <si>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</si>
  <si>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</si>
  <si>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</si>
  <si>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</si>
  <si>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</si>
  <si>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</si>
  <si>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</si>
  <si>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</si>
  <si>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</si>
  <si>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</si>
  <si>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</si>
  <si>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</si>
  <si>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</si>
  <si>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</si>
  <si>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</si>
  <si>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</si>
  <si>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</si>
  <si>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</si>
  <si>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</si>
  <si>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</si>
  <si>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</si>
  <si>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</si>
  <si>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</si>
  <si>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</si>
  <si>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</si>
  <si>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</si>
  <si>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</si>
  <si>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</si>
  <si>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</si>
  <si>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</si>
  <si>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</si>
  <si>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</si>
  <si>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</si>
  <si>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</si>
  <si>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</si>
  <si>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</si>
  <si>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</si>
  <si>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</si>
  <si>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</si>
  <si>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</si>
  <si>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</si>
  <si>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</si>
  <si>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</si>
  <si>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</si>
  <si>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</si>
  <si>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</si>
  <si>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</si>
  <si>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</si>
  <si>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</si>
  <si>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</si>
  <si>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</si>
  <si>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</si>
  <si>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</si>
  <si>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</si>
  <si>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</si>
  <si>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</si>
  <si>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</si>
  <si>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</si>
  <si>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</si>
  <si>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</si>
  <si>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</si>
  <si>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</si>
  <si>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</si>
  <si>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</si>
  <si>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</si>
  <si>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</si>
  <si>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</si>
  <si>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</si>
  <si>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</si>
  <si>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</si>
  <si>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</si>
  <si>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</si>
  <si>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</si>
  <si>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</si>
  <si>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</si>
  <si>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</si>
  <si>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</si>
  <si>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</si>
  <si>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</si>
  <si>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</si>
  <si>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</si>
  <si>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</si>
  <si>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</si>
  <si>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</si>
  <si>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</si>
  <si>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</si>
  <si>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</si>
  <si>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</si>
  <si>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</si>
  <si>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</si>
  <si>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</si>
  <si>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</si>
  <si>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</si>
  <si>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</si>
  <si>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</si>
  <si>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</si>
  <si>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</si>
  <si>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</si>
  <si>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</si>
  <si>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</si>
  <si>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</si>
  <si>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</si>
  <si>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</si>
  <si>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</si>
  <si>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</si>
  <si>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</si>
  <si>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</si>
  <si>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</si>
  <si>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</si>
  <si>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</si>
  <si>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</si>
  <si>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</si>
  <si>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</si>
  <si>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</si>
  <si>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</si>
  <si>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</si>
  <si>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</si>
  <si>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</si>
  <si>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</si>
  <si>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</si>
  <si>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</si>
  <si>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</si>
  <si>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</si>
  <si>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</si>
  <si>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</si>
  <si>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</si>
  <si>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</si>
  <si>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</si>
  <si>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</si>
  <si>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</si>
  <si>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</si>
  <si>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</si>
  <si>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</si>
  <si>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</si>
  <si>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</si>
  <si>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</si>
  <si>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</si>
  <si>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</si>
  <si>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</si>
  <si>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</si>
  <si>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</si>
  <si>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</si>
  <si>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</si>
  <si>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</si>
  <si>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</si>
  <si>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</si>
  <si>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</si>
  <si>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</si>
  <si>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</si>
  <si>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</si>
  <si>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</si>
  <si>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</si>
  <si>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</si>
  <si>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</si>
  <si>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</si>
  <si>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</si>
  <si>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</si>
  <si>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</si>
  <si>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</si>
  <si>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</si>
  <si>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</si>
  <si>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</si>
  <si>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</si>
  <si>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</si>
  <si>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</si>
  <si>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</si>
  <si>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</si>
  <si>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</si>
  <si>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</si>
  <si>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</si>
  <si>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</si>
  <si>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</si>
  <si>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</si>
  <si>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</si>
  <si>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</si>
  <si>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</si>
  <si>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</si>
  <si>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</si>
  <si>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</si>
  <si>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</si>
  <si>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</si>
  <si>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</si>
  <si>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</si>
  <si>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</si>
  <si>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</si>
  <si>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</si>
  <si>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</si>
  <si>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</si>
  <si>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</si>
  <si>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</si>
  <si>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</si>
  <si>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</si>
  <si>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</si>
  <si>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</si>
  <si>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</si>
  <si>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</si>
  <si>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</si>
  <si>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</si>
  <si>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</si>
  <si>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</si>
  <si>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</si>
  <si>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</si>
  <si>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</si>
  <si>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</si>
  <si>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</si>
  <si>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</si>
  <si>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</si>
  <si>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</si>
  <si>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</si>
  <si>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</si>
  <si>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</si>
  <si>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</si>
  <si>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</si>
  <si>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</si>
  <si>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</si>
  <si>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</si>
  <si>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</si>
  <si>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</si>
  <si>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</si>
  <si>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</si>
  <si>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</si>
  <si>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</si>
  <si>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</si>
  <si>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</si>
  <si>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</si>
  <si>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</si>
  <si>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</si>
  <si>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</si>
  <si>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</si>
  <si>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</si>
  <si>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</si>
  <si>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</si>
  <si>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</si>
  <si>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</si>
  <si>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</si>
  <si>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</si>
  <si>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</si>
  <si>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</si>
  <si>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</si>
  <si>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</si>
  <si>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</si>
  <si>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</si>
  <si>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</si>
  <si>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</si>
  <si>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</si>
  <si>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</si>
  <si>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</si>
  <si>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</si>
  <si>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</si>
  <si>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</si>
  <si>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</si>
  <si>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</si>
  <si>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</si>
  <si>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</si>
  <si>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</si>
  <si>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</si>
  <si>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</si>
  <si>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</si>
  <si>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</si>
  <si>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</si>
  <si>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</si>
  <si>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</si>
  <si>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</si>
  <si>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</si>
  <si>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</si>
  <si>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</si>
  <si>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</si>
  <si>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</si>
  <si>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</si>
  <si>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</si>
  <si>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</si>
  <si>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</si>
  <si>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</si>
  <si>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</si>
  <si>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</si>
  <si>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</si>
  <si>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</si>
  <si>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</si>
  <si>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</si>
  <si>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</si>
  <si>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</si>
  <si>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</si>
  <si>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</si>
  <si>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</si>
  <si>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</si>
  <si>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</si>
  <si>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</si>
  <si>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</si>
  <si>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</si>
  <si>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</si>
  <si>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</si>
  <si>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</si>
  <si>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</si>
  <si>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</si>
  <si>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</si>
  <si>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</si>
  <si>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</si>
  <si>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</si>
  <si>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</si>
  <si>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</si>
  <si>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</si>
  <si>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</si>
  <si>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</si>
  <si>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</si>
  <si>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</si>
  <si>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</si>
  <si>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</si>
  <si>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</si>
  <si>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</si>
  <si>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</si>
  <si>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</si>
  <si>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</si>
  <si>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</si>
  <si>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</si>
  <si>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</si>
  <si>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</si>
  <si>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</si>
  <si>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</si>
  <si>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</si>
  <si>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</si>
  <si>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</si>
  <si>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</si>
  <si>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</si>
  <si>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</si>
  <si>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</si>
  <si>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</si>
  <si>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</si>
  <si>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</si>
  <si>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</si>
  <si>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</si>
  <si>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</si>
  <si>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</si>
  <si>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</si>
  <si>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</si>
  <si>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</si>
  <si>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</si>
  <si>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</si>
  <si>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</si>
  <si>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</si>
  <si>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</si>
  <si>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</si>
  <si>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</si>
  <si>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</si>
  <si>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</si>
  <si>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</si>
  <si>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</si>
  <si>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</si>
  <si>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</si>
  <si>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</si>
  <si>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</si>
  <si>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</si>
  <si>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</si>
  <si>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</si>
  <si>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</si>
  <si>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</si>
  <si>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</si>
  <si>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</si>
  <si>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</si>
  <si>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</si>
  <si>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</si>
  <si>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</si>
  <si>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</si>
  <si>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</si>
  <si>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</si>
  <si>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</si>
  <si>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</si>
  <si>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</si>
  <si>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</si>
  <si>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</si>
  <si>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</si>
  <si>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</si>
  <si>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</si>
  <si>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</si>
  <si>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</si>
  <si>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</si>
  <si>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</si>
  <si>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</si>
  <si>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</si>
  <si>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</si>
  <si>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</si>
  <si>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</si>
  <si>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</si>
  <si>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</si>
  <si>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</si>
  <si>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</si>
  <si>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</si>
  <si>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</si>
  <si>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</si>
  <si>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</si>
  <si>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</si>
  <si>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</si>
  <si>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</si>
  <si>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</si>
  <si>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</si>
  <si>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</si>
  <si>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</si>
  <si>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</si>
  <si>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</si>
  <si>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</si>
  <si>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</si>
  <si>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</si>
  <si>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</si>
  <si>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</si>
  <si>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</si>
  <si>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</si>
  <si>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</si>
  <si>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</si>
  <si>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</si>
  <si>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</si>
  <si>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</si>
  <si>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</si>
  <si>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</si>
  <si>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</si>
  <si>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</si>
  <si>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</si>
  <si>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</si>
  <si>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</si>
  <si>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</si>
  <si>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</si>
  <si>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</si>
  <si>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</si>
  <si>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</si>
  <si>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</si>
  <si>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</si>
  <si>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</si>
  <si>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</si>
  <si>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</si>
  <si>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</si>
  <si>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</si>
  <si>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</si>
  <si>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</si>
  <si>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</si>
  <si>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</si>
  <si>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</si>
  <si>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</si>
  <si>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</si>
  <si>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</si>
  <si>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</si>
  <si>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</si>
  <si>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</si>
  <si>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</si>
  <si>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</si>
  <si>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</si>
  <si>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</si>
  <si>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</si>
  <si>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</si>
  <si>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</si>
  <si>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</si>
  <si>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</si>
  <si>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</si>
  <si>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</si>
  <si>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</si>
  <si>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</si>
  <si>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</si>
  <si>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</si>
  <si>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</si>
  <si>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</si>
  <si>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</si>
  <si>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</si>
  <si>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</si>
  <si>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</si>
  <si>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</si>
  <si>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</si>
  <si>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</si>
  <si>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</si>
  <si>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</si>
  <si>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</si>
  <si>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</si>
  <si>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</si>
  <si>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</si>
  <si>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</si>
  <si>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</si>
  <si>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</si>
  <si>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</si>
  <si>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</si>
  <si>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</si>
  <si>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</si>
  <si>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</si>
  <si>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</si>
  <si>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</si>
  <si>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</si>
  <si>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</si>
  <si>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</si>
  <si>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</si>
  <si>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</si>
  <si>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</si>
  <si>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</si>
  <si>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</si>
  <si>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</si>
  <si>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</si>
  <si>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</si>
  <si>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</si>
  <si>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</si>
  <si>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</si>
  <si>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</si>
  <si>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</si>
  <si>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</si>
  <si>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</si>
  <si>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</si>
  <si>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</si>
  <si>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</si>
  <si>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</si>
  <si>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</si>
  <si>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</si>
  <si>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</si>
  <si>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</si>
  <si>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</si>
  <si>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</si>
  <si>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</si>
  <si>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</si>
  <si>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</si>
  <si>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</si>
  <si>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</si>
  <si>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</si>
  <si>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</si>
  <si>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</si>
  <si>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</si>
  <si>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</si>
  <si>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</si>
  <si>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</si>
  <si>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</si>
  <si>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</si>
  <si>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</si>
  <si>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</si>
  <si>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</si>
  <si>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</si>
  <si>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</si>
  <si>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</si>
  <si>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</si>
  <si>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</si>
  <si>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</si>
  <si>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</si>
  <si>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</si>
  <si>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</si>
  <si>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</si>
  <si>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</si>
  <si>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</si>
  <si>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</si>
  <si>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</si>
  <si>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</si>
  <si>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</si>
  <si>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</si>
  <si>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</si>
  <si>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</si>
  <si>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</si>
  <si>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</si>
  <si>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</si>
  <si>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</si>
  <si>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</si>
  <si>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</si>
  <si>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</si>
  <si>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</si>
  <si>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</si>
  <si>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</si>
  <si>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</si>
  <si>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</si>
  <si>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</si>
  <si>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</si>
  <si>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</si>
  <si>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</si>
  <si>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</si>
  <si>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</si>
  <si>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</si>
  <si>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</si>
  <si>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</si>
  <si>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</si>
  <si>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</si>
  <si>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</si>
  <si>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</si>
  <si>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</si>
  <si>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</si>
  <si>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</si>
  <si>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</si>
  <si>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</si>
  <si>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</si>
  <si>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</si>
  <si>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</si>
  <si>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</si>
  <si>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</si>
  <si>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</si>
  <si>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</si>
  <si>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</si>
  <si>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</si>
  <si>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</si>
  <si>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</si>
  <si>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</si>
  <si>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</si>
  <si>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</si>
  <si>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</si>
  <si>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</si>
  <si>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</si>
  <si>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</si>
  <si>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</si>
  <si>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</si>
  <si>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</si>
  <si>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</si>
  <si>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</si>
  <si>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</si>
  <si>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</si>
  <si>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</si>
  <si>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</si>
  <si>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</si>
  <si>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</si>
  <si>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</si>
  <si>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</si>
  <si>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</si>
  <si>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</si>
  <si>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</si>
  <si>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</si>
  <si>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</si>
  <si>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</si>
  <si>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</si>
  <si>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</si>
  <si>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</si>
  <si>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</si>
  <si>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</si>
  <si>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</si>
  <si>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</si>
  <si>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</si>
  <si>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</si>
  <si>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</si>
  <si>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</si>
  <si>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</si>
  <si>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</si>
  <si>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</si>
  <si>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</si>
  <si>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</si>
  <si>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</si>
  <si>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</si>
  <si>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</si>
  <si>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</si>
  <si>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</si>
  <si>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</si>
  <si>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</si>
  <si>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</si>
  <si>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</si>
  <si>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</si>
  <si>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</si>
  <si>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</si>
  <si>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</si>
  <si>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</si>
  <si>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</si>
  <si>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</si>
  <si>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</si>
  <si>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</si>
  <si>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</si>
  <si>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</si>
  <si>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</si>
  <si>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</si>
  <si>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</si>
  <si>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</si>
  <si>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</si>
  <si>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</si>
  <si>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</si>
  <si>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</si>
  <si>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</si>
  <si>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</si>
  <si>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</si>
  <si>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</si>
  <si>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</si>
  <si>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</si>
  <si>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</si>
  <si>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</si>
  <si>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</si>
  <si>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</si>
  <si>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</si>
  <si>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</si>
  <si>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</si>
  <si>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</si>
  <si>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</si>
  <si>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</si>
  <si>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</si>
  <si>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</si>
  <si>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</si>
  <si>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</si>
  <si>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</si>
  <si>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</si>
  <si>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</si>
  <si>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</si>
  <si>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</si>
  <si>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</si>
  <si>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</si>
  <si>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</si>
  <si>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</si>
  <si>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</si>
  <si>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</si>
  <si>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</si>
  <si>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</si>
  <si>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</si>
  <si>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</si>
  <si>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</si>
  <si>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</si>
  <si>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</si>
  <si>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</si>
  <si>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</si>
  <si>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</si>
  <si>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</si>
  <si>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</si>
  <si>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</si>
  <si>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</si>
  <si>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</si>
  <si>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</si>
  <si>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</si>
  <si>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</si>
  <si>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</si>
  <si>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</si>
  <si>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</si>
  <si>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</si>
  <si>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</si>
  <si>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</si>
  <si>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</si>
  <si>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</si>
  <si>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</si>
  <si>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</si>
  <si>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</si>
  <si>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</si>
  <si>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</si>
  <si>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</si>
  <si>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</si>
  <si>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</si>
  <si>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</si>
  <si>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</si>
  <si>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</si>
  <si>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</si>
  <si>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</si>
  <si>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</si>
  <si>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</si>
  <si>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</si>
  <si>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</si>
  <si>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</si>
  <si>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</si>
  <si>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</si>
  <si>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</si>
  <si>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</si>
  <si>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</si>
  <si>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</si>
  <si>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</si>
  <si>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</si>
  <si>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</si>
  <si>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</si>
  <si>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</si>
  <si>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</si>
  <si>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</si>
  <si>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</si>
  <si>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</si>
  <si>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</si>
  <si>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</si>
  <si>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</si>
  <si>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</si>
  <si>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</si>
  <si>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</si>
  <si>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</si>
  <si>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</si>
  <si>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</si>
  <si>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</si>
  <si>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</si>
  <si>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</si>
  <si>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</si>
  <si>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</si>
  <si>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</si>
  <si>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</si>
  <si>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</si>
  <si>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</si>
  <si>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</si>
  <si>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</si>
  <si>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</si>
  <si>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</si>
  <si>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</si>
  <si>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</si>
  <si>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</si>
  <si>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</si>
  <si>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</si>
  <si>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</si>
  <si>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</si>
  <si>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</si>
  <si>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</si>
  <si>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</si>
  <si>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</si>
  <si>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</si>
  <si>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</si>
  <si>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</si>
  <si>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</si>
  <si>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</si>
  <si>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</si>
  <si>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SST to ZOHAIB</t>
  </si>
  <si>
    <t>To salman rider for Dolmen and others sites</t>
  </si>
  <si>
    <t>SPAR</t>
  </si>
  <si>
    <t>NICVD</t>
  </si>
  <si>
    <t>J Outlet Karachi</t>
  </si>
  <si>
    <t>cash paid for site expenses (via shahid hand)</t>
  </si>
  <si>
    <t>Cash to Osama abrar by Nadeem bhai</t>
  </si>
  <si>
    <t>voldam fan</t>
  </si>
  <si>
    <t>purchased voldam fan 8" + louver for TOMO II</t>
  </si>
  <si>
    <t>To adeel for input adjustment</t>
  </si>
  <si>
    <t>cargo for sprinklers</t>
  </si>
  <si>
    <t>purhcased cur screw</t>
  </si>
  <si>
    <t>Nadeem bhai Sept 24 salary</t>
  </si>
  <si>
    <t>Waris Sept 24 salary</t>
  </si>
  <si>
    <t>02483804</t>
  </si>
  <si>
    <t>02483805</t>
  </si>
  <si>
    <t>Online by Bilal bhai to abdul masroor khan for meezan bank VCD (advacne payment)</t>
  </si>
  <si>
    <t>CAPTIVE AIR CHQ</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</si>
  <si>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</si>
  <si>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</si>
  <si>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</si>
  <si>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</si>
  <si>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</si>
  <si>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</si>
  <si>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</si>
  <si>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</si>
  <si>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</si>
  <si>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</si>
  <si>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</si>
  <si>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</si>
  <si>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</si>
  <si>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</si>
  <si>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</si>
  <si>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</si>
  <si>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</si>
  <si>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</si>
  <si>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</si>
  <si>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</si>
  <si>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</si>
  <si>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</si>
  <si>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</si>
  <si>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</si>
  <si>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</si>
  <si>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</si>
  <si>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</si>
  <si>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</si>
  <si>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</si>
  <si>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</si>
  <si>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</si>
  <si>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</si>
  <si>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</si>
  <si>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</si>
  <si>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</si>
  <si>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</si>
  <si>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</si>
  <si>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</si>
  <si>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</si>
  <si>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</si>
  <si>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</si>
  <si>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</si>
  <si>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</si>
  <si>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NICVD LETTER TO SEM</t>
  </si>
  <si>
    <t>DHL FIRE SHIFTING VO</t>
  </si>
  <si>
    <t>CINEMAS INVOICES</t>
  </si>
  <si>
    <t>Ashfaq sahab chq</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</si>
  <si>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</si>
  <si>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</si>
  <si>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</si>
  <si>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</si>
  <si>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</si>
  <si>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</si>
  <si>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</si>
  <si>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</si>
  <si>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</si>
  <si>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</si>
  <si>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</si>
  <si>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</si>
  <si>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</si>
  <si>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</si>
  <si>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</si>
  <si>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</si>
  <si>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</si>
  <si>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</si>
  <si>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</si>
  <si>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</si>
  <si>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</si>
  <si>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</si>
  <si>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</si>
  <si>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</si>
  <si>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</si>
  <si>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</si>
  <si>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</si>
  <si>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</si>
  <si>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</si>
  <si>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</si>
  <si>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</si>
  <si>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</si>
  <si>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</si>
  <si>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</si>
  <si>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</si>
  <si>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</si>
  <si>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</si>
  <si>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</si>
  <si>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</si>
  <si>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</si>
  <si>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</si>
  <si>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</si>
  <si>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</si>
  <si>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</si>
  <si>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</si>
  <si>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</si>
  <si>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</si>
  <si>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</si>
  <si>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NICVD WORK ORDER</t>
  </si>
  <si>
    <t>purhcased Wire mesh 40 RFt</t>
  </si>
  <si>
    <t>calli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</si>
</sst>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79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47658</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11679</xdr:row>
      <xdr:rowOff>10584</xdr:rowOff>
    </xdr:from>
    <xdr:to>
      <xdr:col>6</xdr:col>
      <xdr:colOff>311243</xdr:colOff>
      <xdr:row>11695</xdr:row>
      <xdr:rowOff>69344</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11668</xdr:row>
      <xdr:rowOff>190500</xdr:rowOff>
    </xdr:from>
    <xdr:to>
      <xdr:col>4</xdr:col>
      <xdr:colOff>693327</xdr:colOff>
      <xdr:row>11685</xdr:row>
      <xdr:rowOff>234474</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-19717151.159462363</v>
          </cell>
          <cell r="G21">
            <v>75935584.385159969</v>
          </cell>
          <cell r="K21">
            <v>46800541.815737337</v>
          </cell>
          <cell r="O21">
            <v>15703108.030833334</v>
          </cell>
        </row>
      </sheetData>
      <sheetData sheetId="12"/>
      <sheetData sheetId="13">
        <row r="29">
          <cell r="C29">
            <v>-6433762.88262258</v>
          </cell>
          <cell r="D29">
            <v>-6433762.88262258</v>
          </cell>
          <cell r="E29">
            <v>-6628725.3942172034</v>
          </cell>
          <cell r="H29">
            <v>26563038.947102793</v>
          </cell>
          <cell r="I29">
            <v>27754238.947102793</v>
          </cell>
          <cell r="J29">
            <v>28595276.490954392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142499270.75999999</v>
          </cell>
        </row>
        <row r="11">
          <cell r="P11">
            <v>-1421019</v>
          </cell>
          <cell r="Q11">
            <v>3307869.9100000113</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10" totalsRowShown="0" headerRowDxfId="19" headerRowBorderDxfId="18" tableBorderDxfId="17" totalsRowBorderDxfId="16" headerRowCellStyle="Comma">
  <autoFilter ref="A1:E510"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9"/>
  <sheetViews>
    <sheetView showGridLines="0" tabSelected="1" zoomScale="90" zoomScaleNormal="90" zoomScaleSheetLayoutView="110" workbookViewId="0">
      <pane ySplit="1" topLeftCell="A10446" activePane="bottomLeft" state="frozen"/>
      <selection activeCell="D6707" sqref="D6707"/>
      <selection pane="bottomLeft" activeCell="F10470" sqref="F10470"/>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89"/>
      <c r="J8163" s="690"/>
      <c r="K8163" s="690"/>
    </row>
    <row r="8164" spans="1:11" x14ac:dyDescent="0.3">
      <c r="A8164" s="45">
        <v>45275</v>
      </c>
      <c r="B8164" s="396" t="s">
        <v>12731</v>
      </c>
      <c r="C8164" s="5" t="s">
        <v>4550</v>
      </c>
      <c r="D8164" s="124" t="s">
        <v>12877</v>
      </c>
      <c r="E8164" s="43">
        <v>2000</v>
      </c>
      <c r="F8164" s="43"/>
      <c r="G8164" s="48">
        <f t="shared" si="205"/>
        <v>91659.52150537612</v>
      </c>
      <c r="H8164" s="388" t="s">
        <v>9567</v>
      </c>
      <c r="I8164" s="689"/>
      <c r="J8164" s="690"/>
      <c r="K8164" s="690"/>
    </row>
    <row r="8165" spans="1:11" x14ac:dyDescent="0.3">
      <c r="A8165" s="45">
        <v>45275</v>
      </c>
      <c r="B8165" s="396"/>
      <c r="C8165" s="5" t="s">
        <v>84</v>
      </c>
      <c r="D8165" s="124" t="s">
        <v>12824</v>
      </c>
      <c r="E8165" s="43">
        <v>2000</v>
      </c>
      <c r="F8165" s="43"/>
      <c r="G8165" s="48">
        <f t="shared" si="205"/>
        <v>89659.52150537612</v>
      </c>
      <c r="H8165" s="388" t="s">
        <v>9567</v>
      </c>
      <c r="I8165" s="689"/>
      <c r="J8165" s="690"/>
      <c r="K8165" s="690"/>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1" t="s">
        <v>13365</v>
      </c>
      <c r="N8783" s="692"/>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1" t="s">
        <v>13365</v>
      </c>
      <c r="N8805" s="692"/>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13864</v>
      </c>
      <c r="C9353" s="5" t="s">
        <v>9758</v>
      </c>
      <c r="D9353" s="5" t="s">
        <v>13865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13865</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13861</v>
      </c>
      <c r="E9378" s="480"/>
      <c r="F9378" s="43">
        <v>1000000</v>
      </c>
      <c r="G9378" s="48">
        <f t="shared" si="232"/>
        <v>2115508.6849276973</v>
      </c>
      <c r="H9378" s="389" t="s">
        <v>9567</v>
      </c>
    </row>
    <row r="9379" spans="1:9" x14ac:dyDescent="0.3">
      <c r="A9379" s="45">
        <v>45454</v>
      </c>
      <c r="B9379" s="396" t="s">
        <v>12071</v>
      </c>
      <c r="C9379" s="5" t="s">
        <v>11174</v>
      </c>
      <c r="D9379" s="5" t="s">
        <v>13863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13869</v>
      </c>
      <c r="D9385" s="5" t="s">
        <v>13870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13872</v>
      </c>
      <c r="E9387" s="43">
        <v>20000</v>
      </c>
      <c r="F9387" s="43"/>
      <c r="G9387" s="48">
        <f t="shared" si="232"/>
        <v>2008424.6849276973</v>
      </c>
      <c r="H9387" s="389" t="s">
        <v>9567</v>
      </c>
    </row>
    <row r="9388" spans="1:9" x14ac:dyDescent="0.3">
      <c r="A9388" s="45">
        <v>45456</v>
      </c>
      <c r="B9388" s="396" t="s">
        <v>13572</v>
      </c>
      <c r="C9388" s="5" t="s">
        <v>13873</v>
      </c>
      <c r="D9388" s="5" t="s">
        <v>582</v>
      </c>
      <c r="E9388" s="43">
        <v>150000</v>
      </c>
      <c r="F9388" s="43"/>
      <c r="G9388" s="48">
        <f t="shared" si="232"/>
        <v>1858424.6849276973</v>
      </c>
      <c r="H9388" s="389" t="s">
        <v>9567</v>
      </c>
    </row>
    <row r="9389" spans="1:9" x14ac:dyDescent="0.3">
      <c r="A9389" s="45">
        <v>45456</v>
      </c>
      <c r="B9389" s="396" t="s">
        <v>13738</v>
      </c>
      <c r="C9389" s="5" t="s">
        <v>5793</v>
      </c>
      <c r="D9389" s="5" t="s">
        <v>13874</v>
      </c>
      <c r="E9389" s="43">
        <v>5000</v>
      </c>
      <c r="F9389" s="43"/>
      <c r="G9389" s="48">
        <f t="shared" si="232"/>
        <v>1853424.6849276973</v>
      </c>
      <c r="H9389" s="389" t="s">
        <v>9567</v>
      </c>
    </row>
    <row r="9390" spans="1:9" x14ac:dyDescent="0.3">
      <c r="A9390" s="45">
        <v>45456</v>
      </c>
      <c r="B9390" s="396" t="s">
        <v>12632</v>
      </c>
      <c r="C9390" s="5" t="s">
        <v>84</v>
      </c>
      <c r="D9390" s="5" t="s">
        <v>13875</v>
      </c>
      <c r="E9390" s="43">
        <v>20000</v>
      </c>
      <c r="F9390" s="43"/>
      <c r="G9390" s="48">
        <f t="shared" si="232"/>
        <v>1833424.6849276973</v>
      </c>
      <c r="H9390" s="389" t="s">
        <v>9567</v>
      </c>
    </row>
    <row r="9391" spans="1:9" x14ac:dyDescent="0.3">
      <c r="A9391" s="45">
        <v>45456</v>
      </c>
      <c r="B9391" s="396" t="s">
        <v>12071</v>
      </c>
      <c r="C9391" s="5" t="s">
        <v>13881</v>
      </c>
      <c r="D9391" s="5" t="s">
        <v>13876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13880</v>
      </c>
      <c r="E9395" s="43">
        <v>600</v>
      </c>
      <c r="F9395" s="43"/>
      <c r="G9395" s="48">
        <f t="shared" si="232"/>
        <v>1300324.6849276973</v>
      </c>
      <c r="H9395" s="389" t="s">
        <v>9567</v>
      </c>
    </row>
    <row r="9396" spans="1:8" x14ac:dyDescent="0.3">
      <c r="A9396" s="45">
        <v>45457</v>
      </c>
      <c r="B9396" s="396" t="s">
        <v>13209</v>
      </c>
      <c r="C9396" s="5" t="s">
        <v>13882</v>
      </c>
      <c r="D9396" s="5" t="s">
        <v>13883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13885</v>
      </c>
      <c r="E9401" s="187">
        <v>18500</v>
      </c>
      <c r="F9401" s="43"/>
      <c r="G9401" s="48">
        <f t="shared" si="232"/>
        <v>1210324.6849276973</v>
      </c>
      <c r="H9401" s="389" t="s">
        <v>9567</v>
      </c>
    </row>
    <row r="9402" spans="1:8" x14ac:dyDescent="0.3">
      <c r="A9402" s="45">
        <v>45457</v>
      </c>
      <c r="B9402" s="396" t="s">
        <v>13738</v>
      </c>
      <c r="C9402" s="5" t="s">
        <v>84</v>
      </c>
      <c r="D9402" s="5" t="s">
        <v>13886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13888</v>
      </c>
      <c r="D9408" s="5" t="s">
        <v>294</v>
      </c>
      <c r="E9408" s="43">
        <v>22000</v>
      </c>
      <c r="F9408" s="43"/>
      <c r="G9408" s="48">
        <f t="shared" si="232"/>
        <v>417799.68492769729</v>
      </c>
      <c r="H9408" s="389" t="s">
        <v>9567</v>
      </c>
    </row>
    <row r="9409" spans="1:14" x14ac:dyDescent="0.3">
      <c r="A9409" s="45">
        <v>45458</v>
      </c>
      <c r="B9409" s="396" t="s">
        <v>12153</v>
      </c>
      <c r="C9409" s="5" t="s">
        <v>13888</v>
      </c>
      <c r="D9409" s="5" t="s">
        <v>294</v>
      </c>
      <c r="E9409" s="43">
        <v>43600</v>
      </c>
      <c r="F9409" s="43"/>
      <c r="G9409" s="48">
        <f t="shared" si="232"/>
        <v>374199.68492769729</v>
      </c>
      <c r="H9409" s="389" t="s">
        <v>9567</v>
      </c>
    </row>
    <row r="9410" spans="1:14" x14ac:dyDescent="0.3">
      <c r="A9410" s="45">
        <v>45458</v>
      </c>
      <c r="B9410" s="396" t="s">
        <v>13400</v>
      </c>
      <c r="C9410" s="5" t="s">
        <v>9451</v>
      </c>
      <c r="D9410" s="5" t="s">
        <v>13889</v>
      </c>
      <c r="E9410" s="43">
        <v>20000</v>
      </c>
      <c r="F9410" s="43"/>
      <c r="G9410" s="48">
        <f t="shared" si="232"/>
        <v>354199.68492769729</v>
      </c>
      <c r="H9410" s="389" t="s">
        <v>9567</v>
      </c>
    </row>
    <row r="9411" spans="1:14" x14ac:dyDescent="0.3">
      <c r="A9411" s="45">
        <v>45458</v>
      </c>
      <c r="B9411" s="396" t="s">
        <v>12153</v>
      </c>
      <c r="C9411" s="5" t="s">
        <v>84</v>
      </c>
      <c r="D9411" s="5" t="s">
        <v>13890</v>
      </c>
      <c r="E9411" s="43">
        <v>5000</v>
      </c>
      <c r="F9411" s="43"/>
      <c r="G9411" s="48">
        <f t="shared" si="232"/>
        <v>349199.68492769729</v>
      </c>
      <c r="H9411" s="389" t="s">
        <v>9567</v>
      </c>
    </row>
    <row r="9412" spans="1:14" x14ac:dyDescent="0.3">
      <c r="A9412" s="45">
        <v>45458</v>
      </c>
      <c r="B9412" s="396" t="s">
        <v>12071</v>
      </c>
      <c r="C9412" s="5" t="s">
        <v>11174</v>
      </c>
      <c r="D9412" s="5" t="s">
        <v>13891</v>
      </c>
      <c r="E9412" s="43">
        <v>5000</v>
      </c>
      <c r="F9412" s="43"/>
      <c r="G9412" s="48">
        <f t="shared" si="232"/>
        <v>344199.68492769729</v>
      </c>
      <c r="H9412" s="389" t="s">
        <v>9567</v>
      </c>
    </row>
    <row r="9413" spans="1:14" x14ac:dyDescent="0.3">
      <c r="A9413" s="45">
        <v>45458</v>
      </c>
      <c r="B9413" s="396" t="s">
        <v>12071</v>
      </c>
      <c r="C9413" s="5" t="s">
        <v>11386</v>
      </c>
      <c r="D9413" s="5" t="s">
        <v>13893</v>
      </c>
      <c r="E9413" s="43">
        <v>20000</v>
      </c>
      <c r="F9413" s="43"/>
      <c r="G9413" s="48">
        <f t="shared" si="232"/>
        <v>324199.68492769729</v>
      </c>
      <c r="H9413" s="389" t="s">
        <v>9567</v>
      </c>
    </row>
    <row r="9414" spans="1:14" x14ac:dyDescent="0.3">
      <c r="A9414" s="45">
        <v>45458</v>
      </c>
      <c r="B9414" s="396" t="s">
        <v>13209</v>
      </c>
      <c r="C9414" s="5" t="s">
        <v>84</v>
      </c>
      <c r="D9414" s="5" t="s">
        <v>13892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13895</v>
      </c>
      <c r="E9418" s="43">
        <v>300</v>
      </c>
      <c r="F9418" s="43"/>
      <c r="G9418" s="48">
        <f t="shared" si="232"/>
        <v>313899.68492769729</v>
      </c>
      <c r="H9418" s="389" t="s">
        <v>9567</v>
      </c>
    </row>
    <row r="9419" spans="1:14" x14ac:dyDescent="0.3">
      <c r="A9419" s="45">
        <v>45463</v>
      </c>
      <c r="B9419" s="396" t="s">
        <v>13342</v>
      </c>
      <c r="C9419" s="5" t="s">
        <v>54</v>
      </c>
      <c r="D9419" s="5" t="s">
        <v>13896</v>
      </c>
      <c r="E9419" s="43">
        <v>7060</v>
      </c>
      <c r="F9419" s="43"/>
      <c r="G9419" s="48">
        <f t="shared" si="232"/>
        <v>306839.68492769729</v>
      </c>
      <c r="H9419" s="389" t="s">
        <v>9567</v>
      </c>
    </row>
    <row r="9420" spans="1:14" x14ac:dyDescent="0.3">
      <c r="A9420" s="45">
        <v>45463</v>
      </c>
      <c r="B9420" s="396" t="s">
        <v>12102</v>
      </c>
      <c r="C9420" s="5" t="s">
        <v>13898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13900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13901</v>
      </c>
      <c r="D9425" s="5" t="s">
        <v>13902</v>
      </c>
      <c r="E9425" s="43">
        <v>29210</v>
      </c>
      <c r="F9425" s="43"/>
      <c r="G9425" s="48">
        <f t="shared" si="233"/>
        <v>163969.68492769729</v>
      </c>
      <c r="H9425" s="389" t="s">
        <v>9567</v>
      </c>
    </row>
    <row r="9426" spans="1:9" x14ac:dyDescent="0.3">
      <c r="A9426" s="45">
        <v>45464</v>
      </c>
      <c r="B9426" s="396" t="s">
        <v>13864</v>
      </c>
      <c r="C9426" s="5" t="s">
        <v>26</v>
      </c>
      <c r="D9426" s="5" t="s">
        <v>13903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13904</v>
      </c>
      <c r="D9428" s="5" t="s">
        <v>13905</v>
      </c>
      <c r="E9428" s="43">
        <v>23000</v>
      </c>
      <c r="F9428" s="43"/>
      <c r="G9428" s="48">
        <f t="shared" si="233"/>
        <v>139019.68492769729</v>
      </c>
      <c r="H9428" s="389" t="s">
        <v>9567</v>
      </c>
    </row>
    <row r="9429" spans="1:9" x14ac:dyDescent="0.3">
      <c r="A9429" s="45">
        <v>45464</v>
      </c>
      <c r="B9429" s="396" t="s">
        <v>25</v>
      </c>
      <c r="C9429" s="5" t="s">
        <v>84</v>
      </c>
      <c r="D9429" s="5" t="s">
        <v>13906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13908</v>
      </c>
      <c r="C9433" s="5" t="s">
        <v>11174</v>
      </c>
      <c r="D9433" s="5" t="s">
        <v>13909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13910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13908</v>
      </c>
      <c r="C9439" s="5" t="s">
        <v>26</v>
      </c>
      <c r="D9439" s="5" t="s">
        <v>13911</v>
      </c>
      <c r="E9439" s="43">
        <v>1000</v>
      </c>
      <c r="F9439" s="43"/>
      <c r="G9439" s="48">
        <f t="shared" si="233"/>
        <v>63719.684927697293</v>
      </c>
      <c r="H9439" s="389" t="s">
        <v>9567</v>
      </c>
    </row>
    <row r="9440" spans="1:9" x14ac:dyDescent="0.3">
      <c r="A9440" s="45">
        <v>45467</v>
      </c>
      <c r="B9440" s="396" t="s">
        <v>13209</v>
      </c>
      <c r="C9440" s="5" t="s">
        <v>26</v>
      </c>
      <c r="D9440" s="5" t="s">
        <v>13912</v>
      </c>
      <c r="E9440" s="43">
        <v>1300</v>
      </c>
      <c r="F9440" s="43"/>
      <c r="G9440" s="48">
        <f t="shared" si="233"/>
        <v>62419.684927697293</v>
      </c>
      <c r="H9440" s="389" t="s">
        <v>9567</v>
      </c>
      <c r="I9440" s="52">
        <v>5600</v>
      </c>
    </row>
    <row r="9441" spans="1:11" x14ac:dyDescent="0.3">
      <c r="A9441" s="45">
        <v>45467</v>
      </c>
      <c r="B9441" s="396" t="s">
        <v>12817</v>
      </c>
      <c r="C9441" s="5" t="s">
        <v>11174</v>
      </c>
      <c r="D9441" s="5" t="s">
        <v>13913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13908</v>
      </c>
      <c r="C9445" s="5" t="s">
        <v>5793</v>
      </c>
      <c r="D9445" s="5" t="s">
        <v>40</v>
      </c>
      <c r="E9445" s="43">
        <v>400</v>
      </c>
      <c r="F9445" s="43"/>
      <c r="G9445" s="48">
        <f t="shared" si="233"/>
        <v>34249.684927697293</v>
      </c>
      <c r="H9445" s="389" t="s">
        <v>9567</v>
      </c>
      <c r="J9445" s="693" t="s">
        <v>13923</v>
      </c>
      <c r="K9445" s="694"/>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13920</v>
      </c>
    </row>
    <row r="9447" spans="1:11" x14ac:dyDescent="0.3">
      <c r="A9447" s="45">
        <v>45467</v>
      </c>
      <c r="B9447" s="567"/>
      <c r="C9447" s="480"/>
      <c r="D9447" s="491" t="s">
        <v>13086</v>
      </c>
      <c r="E9447" s="480"/>
      <c r="F9447" s="43">
        <v>250000</v>
      </c>
      <c r="G9447" s="48">
        <f t="shared" si="233"/>
        <v>277249.68492769729</v>
      </c>
      <c r="H9447" s="389" t="s">
        <v>9567</v>
      </c>
      <c r="J9447" s="558" t="s">
        <v>13919</v>
      </c>
      <c r="K9447" s="43" t="s">
        <v>13921</v>
      </c>
    </row>
    <row r="9448" spans="1:11" x14ac:dyDescent="0.3">
      <c r="A9448" s="45">
        <v>45467</v>
      </c>
      <c r="B9448" s="396" t="s">
        <v>13209</v>
      </c>
      <c r="C9448" s="5" t="s">
        <v>5793</v>
      </c>
      <c r="D9448" s="5" t="s">
        <v>40</v>
      </c>
      <c r="E9448" s="43">
        <v>1500</v>
      </c>
      <c r="F9448" s="43"/>
      <c r="G9448" s="48">
        <f t="shared" si="233"/>
        <v>275749.68492769729</v>
      </c>
      <c r="H9448" s="389" t="s">
        <v>9567</v>
      </c>
      <c r="J9448" s="558" t="s">
        <v>13922</v>
      </c>
      <c r="K9448" s="43" t="s">
        <v>13921</v>
      </c>
    </row>
    <row r="9449" spans="1:11" x14ac:dyDescent="0.3">
      <c r="A9449" s="45">
        <v>45468</v>
      </c>
      <c r="B9449" s="396"/>
      <c r="C9449" s="5" t="s">
        <v>68</v>
      </c>
      <c r="D9449" s="5" t="s">
        <v>13914</v>
      </c>
      <c r="E9449" s="43">
        <v>3000</v>
      </c>
      <c r="F9449" s="43"/>
      <c r="G9449" s="48">
        <f t="shared" si="233"/>
        <v>272749.68492769729</v>
      </c>
      <c r="H9449" s="389" t="s">
        <v>9567</v>
      </c>
    </row>
    <row r="9450" spans="1:11" x14ac:dyDescent="0.3">
      <c r="A9450" s="45">
        <v>45468</v>
      </c>
      <c r="B9450" s="396" t="s">
        <v>13908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13917</v>
      </c>
      <c r="E9452" s="43">
        <v>25600</v>
      </c>
      <c r="F9452" s="43"/>
      <c r="G9452" s="48">
        <f t="shared" si="233"/>
        <v>212149.68492769729</v>
      </c>
      <c r="H9452" s="389" t="s">
        <v>9567</v>
      </c>
    </row>
    <row r="9453" spans="1:11" x14ac:dyDescent="0.3">
      <c r="A9453" s="45">
        <v>45468</v>
      </c>
      <c r="B9453" s="396" t="s">
        <v>10319</v>
      </c>
      <c r="C9453" s="5" t="s">
        <v>11174</v>
      </c>
      <c r="D9453" s="5" t="s">
        <v>13918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13925</v>
      </c>
      <c r="E9456" s="43">
        <v>8000</v>
      </c>
      <c r="F9456" s="43"/>
      <c r="G9456" s="48">
        <f t="shared" si="233"/>
        <v>58149.684927697293</v>
      </c>
      <c r="H9456" s="389" t="s">
        <v>9567</v>
      </c>
    </row>
    <row r="9457" spans="1:11" x14ac:dyDescent="0.3">
      <c r="A9457" s="45">
        <v>45468</v>
      </c>
      <c r="B9457" s="396" t="s">
        <v>13738</v>
      </c>
      <c r="C9457" s="5" t="s">
        <v>13926</v>
      </c>
      <c r="D9457" s="5" t="s">
        <v>13927</v>
      </c>
      <c r="E9457" s="43">
        <v>34000</v>
      </c>
      <c r="F9457" s="43"/>
      <c r="G9457" s="48">
        <f t="shared" si="233"/>
        <v>24149.684927697293</v>
      </c>
      <c r="H9457" s="389" t="s">
        <v>9567</v>
      </c>
    </row>
    <row r="9458" spans="1:11" x14ac:dyDescent="0.3">
      <c r="A9458" s="45">
        <v>45468</v>
      </c>
      <c r="B9458" s="396" t="s">
        <v>13738</v>
      </c>
      <c r="C9458" s="5" t="s">
        <v>11174</v>
      </c>
      <c r="D9458" s="5" t="s">
        <v>13928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13930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13933</v>
      </c>
      <c r="C9469" s="5" t="s">
        <v>11174</v>
      </c>
      <c r="D9469" s="5" t="s">
        <v>13934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13864</v>
      </c>
      <c r="C9471" s="5" t="s">
        <v>11174</v>
      </c>
      <c r="D9471" s="5" t="s">
        <v>13936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13940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13941</v>
      </c>
      <c r="D9484" s="5" t="s">
        <v>13942</v>
      </c>
      <c r="E9484" s="43">
        <v>25000</v>
      </c>
      <c r="F9484" s="43"/>
      <c r="G9484" s="48">
        <f t="shared" si="233"/>
        <v>275133.68492769729</v>
      </c>
      <c r="H9484" s="389" t="s">
        <v>9567</v>
      </c>
    </row>
    <row r="9485" spans="1:10" x14ac:dyDescent="0.3">
      <c r="A9485" s="45">
        <v>45472</v>
      </c>
      <c r="B9485" s="396" t="s">
        <v>12632</v>
      </c>
      <c r="C9485" s="5" t="s">
        <v>26</v>
      </c>
      <c r="D9485" s="5" t="s">
        <v>13949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13950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13958</v>
      </c>
      <c r="E9490" s="43">
        <v>1200</v>
      </c>
      <c r="F9490" s="43"/>
      <c r="G9490" s="48">
        <f t="shared" si="234"/>
        <v>229433.68492769729</v>
      </c>
      <c r="H9490" s="389" t="s">
        <v>9567</v>
      </c>
    </row>
    <row r="9491" spans="1:9" x14ac:dyDescent="0.3">
      <c r="A9491" s="45">
        <v>45472</v>
      </c>
      <c r="B9491" s="396" t="s">
        <v>13864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13959</v>
      </c>
      <c r="E9492" s="187">
        <v>6000</v>
      </c>
      <c r="F9492" s="43"/>
      <c r="G9492" s="48">
        <f t="shared" si="234"/>
        <v>217933.68492769729</v>
      </c>
      <c r="H9492" s="389" t="s">
        <v>9567</v>
      </c>
    </row>
    <row r="9493" spans="1:9" x14ac:dyDescent="0.3">
      <c r="A9493" s="45">
        <v>45474</v>
      </c>
      <c r="B9493" s="396" t="s">
        <v>13209</v>
      </c>
      <c r="C9493" s="5" t="s">
        <v>84</v>
      </c>
      <c r="D9493" s="5" t="s">
        <v>13960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13961</v>
      </c>
      <c r="E9495" s="43">
        <v>7600</v>
      </c>
      <c r="F9495" s="43"/>
      <c r="G9495" s="48">
        <f t="shared" si="234"/>
        <v>200333.68492769729</v>
      </c>
      <c r="H9495" s="389" t="s">
        <v>9567</v>
      </c>
    </row>
    <row r="9496" spans="1:9" x14ac:dyDescent="0.3">
      <c r="A9496" s="45">
        <v>45474</v>
      </c>
      <c r="B9496" s="396" t="s">
        <v>13908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13967</v>
      </c>
      <c r="E9503" s="43">
        <v>800</v>
      </c>
      <c r="F9503" s="43"/>
      <c r="G9503" s="48">
        <f t="shared" si="234"/>
        <v>1056048.6849276973</v>
      </c>
      <c r="H9503" s="389" t="s">
        <v>9567</v>
      </c>
    </row>
    <row r="9504" spans="1:9" x14ac:dyDescent="0.3">
      <c r="A9504" s="45">
        <v>45474</v>
      </c>
      <c r="B9504" s="394" t="s">
        <v>25</v>
      </c>
      <c r="C9504" s="186" t="s">
        <v>54</v>
      </c>
      <c r="D9504" s="186" t="s">
        <v>13966</v>
      </c>
      <c r="E9504" s="187">
        <v>20000</v>
      </c>
      <c r="F9504" s="43"/>
      <c r="G9504" s="48">
        <f t="shared" si="234"/>
        <v>1036048.6849276973</v>
      </c>
      <c r="H9504" s="389" t="s">
        <v>9567</v>
      </c>
    </row>
    <row r="9505" spans="1:8" x14ac:dyDescent="0.3">
      <c r="A9505" s="45">
        <v>45474</v>
      </c>
      <c r="B9505" s="394" t="s">
        <v>25</v>
      </c>
      <c r="C9505" s="186" t="s">
        <v>54</v>
      </c>
      <c r="D9505" s="186" t="s">
        <v>13982</v>
      </c>
      <c r="E9505" s="187">
        <f>78500+75000</f>
        <v>153500</v>
      </c>
      <c r="F9505" s="43"/>
      <c r="G9505" s="48">
        <f t="shared" si="234"/>
        <v>882548.68492769729</v>
      </c>
      <c r="H9505" s="389" t="s">
        <v>9567</v>
      </c>
    </row>
    <row r="9506" spans="1:8" x14ac:dyDescent="0.3">
      <c r="A9506" s="45">
        <v>45475</v>
      </c>
      <c r="B9506" s="394" t="s">
        <v>13209</v>
      </c>
      <c r="C9506" s="186" t="s">
        <v>54</v>
      </c>
      <c r="D9506" s="186" t="s">
        <v>13971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13970</v>
      </c>
      <c r="E9512" s="43">
        <v>3500</v>
      </c>
      <c r="F9512" s="43"/>
      <c r="G9512" s="48">
        <f t="shared" si="234"/>
        <v>487268.18492769729</v>
      </c>
      <c r="H9512" s="389" t="s">
        <v>9567</v>
      </c>
    </row>
    <row r="9513" spans="1:8" x14ac:dyDescent="0.3">
      <c r="A9513" s="45">
        <v>45475</v>
      </c>
      <c r="B9513" s="396" t="s">
        <v>13981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13972</v>
      </c>
      <c r="E9515" s="43">
        <v>1000</v>
      </c>
      <c r="F9515" s="43"/>
      <c r="G9515" s="48">
        <f t="shared" si="234"/>
        <v>480268.18492769729</v>
      </c>
      <c r="H9515" s="389" t="s">
        <v>9567</v>
      </c>
    </row>
    <row r="9516" spans="1:8" x14ac:dyDescent="0.3">
      <c r="A9516" s="45">
        <v>45475</v>
      </c>
      <c r="B9516" s="396" t="s">
        <v>25</v>
      </c>
      <c r="C9516" s="5" t="s">
        <v>3205</v>
      </c>
      <c r="D9516" s="5" t="s">
        <v>13973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13976</v>
      </c>
      <c r="E9521" s="480"/>
      <c r="F9521" s="43">
        <v>800000</v>
      </c>
      <c r="G9521" s="48">
        <f t="shared" si="234"/>
        <v>1270888.1849276973</v>
      </c>
      <c r="H9521" s="389" t="s">
        <v>9567</v>
      </c>
    </row>
    <row r="9522" spans="1:8" x14ac:dyDescent="0.3">
      <c r="A9522" s="45">
        <v>45475</v>
      </c>
      <c r="B9522" s="396" t="s">
        <v>13342</v>
      </c>
      <c r="C9522" s="5" t="s">
        <v>57</v>
      </c>
      <c r="D9522" s="5" t="s">
        <v>13977</v>
      </c>
      <c r="E9522" s="43">
        <v>40000</v>
      </c>
      <c r="F9522" s="43"/>
      <c r="G9522" s="48">
        <f t="shared" si="234"/>
        <v>1230888.1849276973</v>
      </c>
      <c r="H9522" s="389" t="s">
        <v>9567</v>
      </c>
    </row>
    <row r="9523" spans="1:8" x14ac:dyDescent="0.3">
      <c r="A9523" s="45">
        <v>45475</v>
      </c>
      <c r="B9523" s="396" t="s">
        <v>13342</v>
      </c>
      <c r="C9523" s="5" t="s">
        <v>3220</v>
      </c>
      <c r="D9523" s="5" t="s">
        <v>13977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13985</v>
      </c>
      <c r="E9528" s="187">
        <f>43560+41230</f>
        <v>84790</v>
      </c>
      <c r="F9528" s="43"/>
      <c r="G9528" s="48">
        <f t="shared" si="234"/>
        <v>17294.351594364154</v>
      </c>
      <c r="H9528" s="389" t="s">
        <v>9567</v>
      </c>
    </row>
    <row r="9529" spans="1:8" x14ac:dyDescent="0.3">
      <c r="A9529" s="45">
        <v>45476</v>
      </c>
      <c r="B9529" s="396" t="s">
        <v>12153</v>
      </c>
      <c r="C9529" s="5" t="s">
        <v>26</v>
      </c>
      <c r="D9529" s="5" t="s">
        <v>13979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13980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13990</v>
      </c>
      <c r="E9533" s="480"/>
      <c r="F9533" s="43">
        <v>500000</v>
      </c>
      <c r="G9533" s="48">
        <f t="shared" si="234"/>
        <v>503894.35159436415</v>
      </c>
      <c r="H9533" s="389" t="s">
        <v>9567</v>
      </c>
    </row>
    <row r="9534" spans="1:8" x14ac:dyDescent="0.3">
      <c r="A9534" s="45">
        <v>45477</v>
      </c>
      <c r="B9534" s="396" t="s">
        <v>12071</v>
      </c>
      <c r="C9534" s="5" t="s">
        <v>26</v>
      </c>
      <c r="D9534" s="5" t="s">
        <v>13991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13998</v>
      </c>
      <c r="E9541" s="187">
        <v>219375</v>
      </c>
      <c r="F9541" s="43"/>
      <c r="G9541" s="48">
        <f t="shared" si="234"/>
        <v>811478.10159436404</v>
      </c>
      <c r="H9541" s="389" t="s">
        <v>9567</v>
      </c>
    </row>
    <row r="9542" spans="1:11" x14ac:dyDescent="0.3">
      <c r="A9542" s="45">
        <v>45478</v>
      </c>
      <c r="B9542" s="396" t="s">
        <v>13342</v>
      </c>
      <c r="C9542" s="5" t="s">
        <v>14</v>
      </c>
      <c r="D9542" s="5" t="s">
        <v>13999</v>
      </c>
      <c r="E9542" s="43">
        <v>1000</v>
      </c>
      <c r="F9542" s="43"/>
      <c r="G9542" s="48">
        <f t="shared" si="234"/>
        <v>810478.10159436404</v>
      </c>
      <c r="H9542" s="389" t="s">
        <v>9567</v>
      </c>
    </row>
    <row r="9543" spans="1:11" x14ac:dyDescent="0.3">
      <c r="A9543" s="45">
        <v>45478</v>
      </c>
      <c r="B9543" s="396" t="s">
        <v>14006</v>
      </c>
      <c r="C9543" s="5" t="s">
        <v>9758</v>
      </c>
      <c r="D9543" s="5" t="s">
        <v>14007</v>
      </c>
      <c r="E9543" s="43">
        <v>5000</v>
      </c>
      <c r="F9543" s="43"/>
      <c r="G9543" s="48">
        <f t="shared" si="234"/>
        <v>805478.10159436404</v>
      </c>
      <c r="H9543" s="389" t="s">
        <v>9567</v>
      </c>
    </row>
    <row r="9544" spans="1:11" x14ac:dyDescent="0.3">
      <c r="A9544" s="45">
        <v>45478</v>
      </c>
      <c r="B9544" s="396" t="s">
        <v>12153</v>
      </c>
      <c r="C9544" s="5" t="s">
        <v>12847</v>
      </c>
      <c r="D9544" s="5" t="s">
        <v>14000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14002</v>
      </c>
      <c r="E9548" s="187">
        <v>17200</v>
      </c>
      <c r="F9548" s="43"/>
      <c r="G9548" s="48">
        <f t="shared" si="234"/>
        <v>755473.10159436404</v>
      </c>
      <c r="H9548" s="389" t="s">
        <v>9567</v>
      </c>
    </row>
    <row r="9549" spans="1:11" x14ac:dyDescent="0.3">
      <c r="A9549" s="45">
        <v>45478</v>
      </c>
      <c r="B9549" s="396" t="s">
        <v>13981</v>
      </c>
      <c r="C9549" s="5" t="s">
        <v>14003</v>
      </c>
      <c r="D9549" s="5" t="s">
        <v>14004</v>
      </c>
      <c r="E9549" s="43">
        <v>40000</v>
      </c>
      <c r="F9549" s="43"/>
      <c r="G9549" s="48">
        <f t="shared" si="234"/>
        <v>715473.10159436404</v>
      </c>
      <c r="H9549" s="389" t="s">
        <v>9567</v>
      </c>
    </row>
    <row r="9550" spans="1:11" x14ac:dyDescent="0.3">
      <c r="A9550" s="45">
        <v>45478</v>
      </c>
      <c r="B9550" s="396" t="s">
        <v>13864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14009</v>
      </c>
      <c r="E9558" s="43">
        <v>2500</v>
      </c>
      <c r="F9558" s="43"/>
      <c r="G9558" s="48">
        <f t="shared" si="235"/>
        <v>617973.10159436404</v>
      </c>
      <c r="H9558" s="389" t="s">
        <v>9567</v>
      </c>
    </row>
    <row r="9559" spans="1:11" x14ac:dyDescent="0.3">
      <c r="A9559" s="45">
        <v>45479</v>
      </c>
      <c r="B9559" s="396" t="s">
        <v>13738</v>
      </c>
      <c r="C9559" s="5" t="s">
        <v>9794</v>
      </c>
      <c r="D9559" s="5" t="s">
        <v>14010</v>
      </c>
      <c r="E9559" s="43">
        <v>8700</v>
      </c>
      <c r="F9559" s="43"/>
      <c r="G9559" s="48">
        <f t="shared" si="235"/>
        <v>609273.10159436404</v>
      </c>
      <c r="H9559" s="389" t="s">
        <v>9567</v>
      </c>
    </row>
    <row r="9560" spans="1:11" x14ac:dyDescent="0.3">
      <c r="A9560" s="45">
        <v>45479</v>
      </c>
      <c r="B9560" s="396" t="s">
        <v>13738</v>
      </c>
      <c r="C9560" s="5" t="s">
        <v>11174</v>
      </c>
      <c r="D9560" s="5" t="s">
        <v>14011</v>
      </c>
      <c r="E9560" s="43">
        <v>51000</v>
      </c>
      <c r="F9560" s="43"/>
      <c r="G9560" s="48">
        <f t="shared" si="235"/>
        <v>558273.10159436404</v>
      </c>
      <c r="H9560" s="389" t="s">
        <v>9567</v>
      </c>
    </row>
    <row r="9561" spans="1:11" x14ac:dyDescent="0.3">
      <c r="A9561" s="45">
        <v>45479</v>
      </c>
      <c r="B9561" s="396" t="s">
        <v>12817</v>
      </c>
      <c r="C9561" s="5" t="s">
        <v>14012</v>
      </c>
      <c r="D9561" s="5" t="s">
        <v>14018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14015</v>
      </c>
      <c r="E9564" s="43">
        <v>500</v>
      </c>
      <c r="F9564" s="43"/>
      <c r="G9564" s="48">
        <f t="shared" si="235"/>
        <v>548773.10159436404</v>
      </c>
      <c r="H9564" s="389" t="s">
        <v>9567</v>
      </c>
    </row>
    <row r="9565" spans="1:11" x14ac:dyDescent="0.3">
      <c r="A9565" s="45">
        <v>45479</v>
      </c>
      <c r="B9565" s="396" t="s">
        <v>14016</v>
      </c>
      <c r="C9565" s="5" t="s">
        <v>14017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13933</v>
      </c>
      <c r="C9566" s="5" t="s">
        <v>11174</v>
      </c>
      <c r="D9566" s="5" t="s">
        <v>14019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13864</v>
      </c>
      <c r="C9571" s="5" t="s">
        <v>11174</v>
      </c>
      <c r="D9571" s="5" t="s">
        <v>14019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14028</v>
      </c>
      <c r="E9578" s="43">
        <v>10000</v>
      </c>
      <c r="F9578" s="43"/>
      <c r="G9578" s="48">
        <f t="shared" si="235"/>
        <v>346052.10159436404</v>
      </c>
      <c r="H9578" s="389" t="s">
        <v>9567</v>
      </c>
      <c r="I9578" s="52">
        <v>2</v>
      </c>
      <c r="J9578" s="52">
        <v>30000</v>
      </c>
      <c r="K9578" s="52">
        <v>30000</v>
      </c>
    </row>
    <row r="9579" spans="1:12" x14ac:dyDescent="0.3">
      <c r="A9579" s="45">
        <v>45482</v>
      </c>
      <c r="B9579" s="396" t="s">
        <v>13933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14029</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14030</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14016</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14031</v>
      </c>
      <c r="E9588" s="43">
        <v>30000</v>
      </c>
      <c r="F9588" s="43"/>
      <c r="G9588" s="48">
        <f t="shared" si="235"/>
        <v>226502.10159436404</v>
      </c>
      <c r="H9588" s="389" t="s">
        <v>9567</v>
      </c>
      <c r="L9588" s="661"/>
    </row>
    <row r="9589" spans="1:12" x14ac:dyDescent="0.3">
      <c r="A9589" s="45">
        <v>45484</v>
      </c>
      <c r="B9589" s="396" t="s">
        <v>13908</v>
      </c>
      <c r="C9589" s="5" t="s">
        <v>5288</v>
      </c>
      <c r="D9589" s="5" t="s">
        <v>14032</v>
      </c>
      <c r="E9589" s="43">
        <v>150000</v>
      </c>
      <c r="F9589" s="43"/>
      <c r="G9589" s="48">
        <f t="shared" si="235"/>
        <v>76502.101594364038</v>
      </c>
      <c r="H9589" s="389" t="s">
        <v>9567</v>
      </c>
    </row>
    <row r="9590" spans="1:12" ht="19.5" thickBot="1" x14ac:dyDescent="0.35">
      <c r="A9590" s="45">
        <v>45484</v>
      </c>
      <c r="B9590" s="396" t="s">
        <v>13933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14034</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14040</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13864</v>
      </c>
      <c r="C9594" s="5" t="s">
        <v>11174</v>
      </c>
      <c r="D9594" s="5" t="s">
        <v>14041</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13864</v>
      </c>
      <c r="C9595" s="5" t="s">
        <v>11174</v>
      </c>
      <c r="D9595" s="5" t="s">
        <v>14042</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14043</v>
      </c>
      <c r="D9596" s="5" t="s">
        <v>14044</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13933</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14045</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14047</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13933</v>
      </c>
      <c r="C9602" s="5" t="s">
        <v>30</v>
      </c>
      <c r="D9602" s="5" t="s">
        <v>14048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14049</v>
      </c>
      <c r="J9608" s="43">
        <v>8780000</v>
      </c>
      <c r="L9608" s="52">
        <f t="shared" ref="L9608:L9609" si="239">K9608*J9608</f>
        <v>0</v>
      </c>
      <c r="N9608" s="4"/>
      <c r="O9608" s="52"/>
    </row>
    <row r="9609" spans="1:15" x14ac:dyDescent="0.3">
      <c r="A9609" s="45">
        <v>45491</v>
      </c>
      <c r="B9609" s="396" t="s">
        <v>13406</v>
      </c>
      <c r="C9609" s="5" t="s">
        <v>11174</v>
      </c>
      <c r="D9609" s="5" t="s">
        <v>14054</v>
      </c>
      <c r="E9609" s="43">
        <v>1750</v>
      </c>
      <c r="F9609" s="43"/>
      <c r="G9609" s="48">
        <f t="shared" si="235"/>
        <v>49172.101594364038</v>
      </c>
      <c r="H9609" s="389" t="s">
        <v>9567</v>
      </c>
      <c r="I9609" s="278" t="s">
        <v>14050</v>
      </c>
      <c r="J9609" s="43">
        <f>J9608*2%</f>
        <v>175600</v>
      </c>
      <c r="L9609" s="52">
        <f t="shared" si="239"/>
        <v>0</v>
      </c>
      <c r="N9609" s="4"/>
      <c r="O9609" s="52"/>
    </row>
    <row r="9610" spans="1:15" x14ac:dyDescent="0.3">
      <c r="A9610" s="45">
        <v>45491</v>
      </c>
      <c r="B9610" s="396" t="s">
        <v>13864</v>
      </c>
      <c r="C9610" s="5" t="s">
        <v>5793</v>
      </c>
      <c r="D9610" s="5" t="s">
        <v>40</v>
      </c>
      <c r="E9610" s="43">
        <v>1100</v>
      </c>
      <c r="F9610" s="43"/>
      <c r="G9610" s="48">
        <f t="shared" si="235"/>
        <v>48072.101594364038</v>
      </c>
      <c r="H9610" s="389" t="s">
        <v>9567</v>
      </c>
      <c r="I9610" s="278" t="s">
        <v>14051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13933</v>
      </c>
      <c r="C9612" s="5" t="s">
        <v>11573</v>
      </c>
      <c r="D9612" s="5" t="s">
        <v>14056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13933</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14064</v>
      </c>
      <c r="E9621" s="43">
        <v>9500</v>
      </c>
      <c r="F9621" s="43"/>
      <c r="G9621" s="48">
        <f t="shared" si="240"/>
        <v>41257.101594364038</v>
      </c>
      <c r="H9621" s="389" t="s">
        <v>9567</v>
      </c>
      <c r="I9621" s="659"/>
      <c r="J9621" s="660"/>
      <c r="K9621" s="660"/>
    </row>
    <row r="9622" spans="1:13" ht="19.5" thickBot="1" x14ac:dyDescent="0.35">
      <c r="A9622" s="45">
        <v>45492</v>
      </c>
      <c r="B9622" s="396" t="s">
        <v>13864</v>
      </c>
      <c r="C9622" s="5" t="s">
        <v>5793</v>
      </c>
      <c r="D9622" s="5" t="s">
        <v>14065</v>
      </c>
      <c r="E9622" s="43">
        <v>3000</v>
      </c>
      <c r="F9622" s="43"/>
      <c r="G9622" s="48">
        <f t="shared" si="240"/>
        <v>38257.101594364038</v>
      </c>
      <c r="H9622" s="389" t="s">
        <v>9567</v>
      </c>
      <c r="I9622" s="659"/>
      <c r="J9622" s="661"/>
      <c r="K9622" s="660"/>
    </row>
    <row r="9623" spans="1:13" ht="19.5" thickBot="1" x14ac:dyDescent="0.35">
      <c r="A9623" s="45">
        <v>45492</v>
      </c>
      <c r="B9623" s="396" t="s">
        <v>13933</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14075</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14076</v>
      </c>
      <c r="E9630" s="43">
        <v>500</v>
      </c>
      <c r="F9630" s="43"/>
      <c r="G9630" s="48">
        <f t="shared" si="241"/>
        <v>19857.101594364038</v>
      </c>
      <c r="H9630" s="389" t="s">
        <v>9567</v>
      </c>
      <c r="I9630" s="659" t="s">
        <v>13750</v>
      </c>
      <c r="J9630" s="661">
        <v>918445</v>
      </c>
      <c r="K9630" s="660" t="s">
        <v>13992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14077</v>
      </c>
      <c r="E9632" s="43">
        <v>1450</v>
      </c>
      <c r="F9632" s="43"/>
      <c r="G9632" s="48">
        <f t="shared" si="241"/>
        <v>17707.101594364038</v>
      </c>
      <c r="H9632" s="389" t="s">
        <v>9567</v>
      </c>
      <c r="I9632" s="659" t="s">
        <v>13996</v>
      </c>
      <c r="J9632" s="660"/>
      <c r="K9632" s="660"/>
    </row>
    <row r="9633" spans="1:11" ht="19.5" thickBot="1" x14ac:dyDescent="0.35">
      <c r="A9633" s="45">
        <v>45493</v>
      </c>
      <c r="B9633" s="396" t="s">
        <v>12153</v>
      </c>
      <c r="C9633" s="5" t="s">
        <v>84</v>
      </c>
      <c r="D9633" s="5" t="s">
        <v>14078</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13993</v>
      </c>
      <c r="J9634" s="660" t="s">
        <v>13992</v>
      </c>
      <c r="K9634" s="661">
        <v>111085</v>
      </c>
    </row>
    <row r="9635" spans="1:11" ht="19.5" thickBot="1" x14ac:dyDescent="0.35">
      <c r="A9635" s="45">
        <v>45493</v>
      </c>
      <c r="B9635" s="396" t="s">
        <v>25</v>
      </c>
      <c r="C9635" s="5" t="s">
        <v>4400</v>
      </c>
      <c r="D9635" s="5" t="s">
        <v>14079</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13933</v>
      </c>
      <c r="C9636" s="5" t="s">
        <v>30</v>
      </c>
      <c r="D9636" s="5" t="s">
        <v>10629</v>
      </c>
      <c r="E9636" s="43">
        <v>350</v>
      </c>
      <c r="F9636" s="43"/>
      <c r="G9636" s="48">
        <f t="shared" si="241"/>
        <v>3027.1015943640377</v>
      </c>
      <c r="H9636" s="389" t="s">
        <v>9567</v>
      </c>
      <c r="I9636" s="659" t="s">
        <v>13994</v>
      </c>
      <c r="J9636" s="662"/>
      <c r="K9636" s="662"/>
    </row>
    <row r="9637" spans="1:11" ht="19.5" thickBot="1" x14ac:dyDescent="0.35">
      <c r="A9637" s="45">
        <v>45493</v>
      </c>
      <c r="B9637" s="396" t="s">
        <v>25</v>
      </c>
      <c r="C9637" s="5" t="s">
        <v>26</v>
      </c>
      <c r="D9637" s="5" t="s">
        <v>14080</v>
      </c>
      <c r="E9637" s="43">
        <v>1500</v>
      </c>
      <c r="F9637" s="43"/>
      <c r="G9637" s="48">
        <f t="shared" si="241"/>
        <v>1527.1015943640377</v>
      </c>
      <c r="H9637" s="389" t="s">
        <v>9567</v>
      </c>
      <c r="I9637" s="659" t="s">
        <v>13995</v>
      </c>
      <c r="J9637" s="662"/>
      <c r="K9637" s="662"/>
    </row>
    <row r="9638" spans="1:11" x14ac:dyDescent="0.3">
      <c r="A9638" s="45">
        <v>45493</v>
      </c>
      <c r="B9638" s="396" t="s">
        <v>13864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14082</v>
      </c>
      <c r="D9640" s="5" t="s">
        <v>14083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14086</v>
      </c>
      <c r="E9645" s="43">
        <v>15000</v>
      </c>
      <c r="F9645" s="43"/>
      <c r="G9645" s="48">
        <f t="shared" si="241"/>
        <v>914527.10159436404</v>
      </c>
      <c r="H9645" s="389" t="s">
        <v>9567</v>
      </c>
    </row>
    <row r="9646" spans="1:11" x14ac:dyDescent="0.3">
      <c r="A9646" s="45">
        <v>45495</v>
      </c>
      <c r="B9646" s="396" t="s">
        <v>13981</v>
      </c>
      <c r="C9646" s="5" t="s">
        <v>14087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14089</v>
      </c>
      <c r="D9652" s="5" t="s">
        <v>14090</v>
      </c>
      <c r="E9652" s="43">
        <v>40000</v>
      </c>
      <c r="F9652" s="43"/>
      <c r="G9652" s="48">
        <f t="shared" si="242"/>
        <v>801527.10159436404</v>
      </c>
      <c r="H9652" s="389" t="s">
        <v>9567</v>
      </c>
    </row>
    <row r="9653" spans="1:8" x14ac:dyDescent="0.3">
      <c r="A9653" s="45">
        <v>45496</v>
      </c>
      <c r="B9653" s="396" t="s">
        <v>13864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14093</v>
      </c>
      <c r="E9657" s="43">
        <v>5000</v>
      </c>
      <c r="F9657" s="43"/>
      <c r="G9657" s="48">
        <f t="shared" si="242"/>
        <v>778427.10159436404</v>
      </c>
      <c r="H9657" s="389" t="s">
        <v>9567</v>
      </c>
    </row>
    <row r="9658" spans="1:8" x14ac:dyDescent="0.3">
      <c r="A9658" s="45">
        <v>45496</v>
      </c>
      <c r="B9658" s="396" t="s">
        <v>13933</v>
      </c>
      <c r="C9658" s="5" t="s">
        <v>9451</v>
      </c>
      <c r="D9658" s="5" t="s">
        <v>14094</v>
      </c>
      <c r="E9658" s="43">
        <v>4500</v>
      </c>
      <c r="F9658" s="43"/>
      <c r="G9658" s="48">
        <f t="shared" si="242"/>
        <v>773927.10159436404</v>
      </c>
      <c r="H9658" s="389" t="s">
        <v>9567</v>
      </c>
    </row>
    <row r="9659" spans="1:8" x14ac:dyDescent="0.3">
      <c r="A9659" s="45">
        <v>45496</v>
      </c>
      <c r="B9659" s="396" t="s">
        <v>14016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13981</v>
      </c>
      <c r="C9661" s="5" t="s">
        <v>11174</v>
      </c>
      <c r="D9661" s="5" t="s">
        <v>14096</v>
      </c>
      <c r="E9661" s="43">
        <v>1700</v>
      </c>
      <c r="F9661" s="43"/>
      <c r="G9661" s="48">
        <f t="shared" si="242"/>
        <v>751727.10159436404</v>
      </c>
      <c r="H9661" s="389" t="s">
        <v>9567</v>
      </c>
    </row>
    <row r="9662" spans="1:8" x14ac:dyDescent="0.3">
      <c r="A9662" s="45">
        <v>45496</v>
      </c>
      <c r="B9662" s="396" t="s">
        <v>13794</v>
      </c>
      <c r="C9662" s="5" t="s">
        <v>9451</v>
      </c>
      <c r="D9662" s="5" t="s">
        <v>14095</v>
      </c>
      <c r="E9662" s="43">
        <v>1300</v>
      </c>
      <c r="F9662" s="43"/>
      <c r="G9662" s="48">
        <f t="shared" si="242"/>
        <v>750427.10159436404</v>
      </c>
      <c r="H9662" s="389" t="s">
        <v>9567</v>
      </c>
    </row>
    <row r="9663" spans="1:8" x14ac:dyDescent="0.3">
      <c r="A9663" s="45">
        <v>45496</v>
      </c>
      <c r="B9663" s="396" t="s">
        <v>13981</v>
      </c>
      <c r="C9663" s="5" t="s">
        <v>11174</v>
      </c>
      <c r="D9663" s="5" t="s">
        <v>12554</v>
      </c>
      <c r="E9663" s="43">
        <v>1800</v>
      </c>
      <c r="F9663" s="43"/>
      <c r="G9663" s="48">
        <f t="shared" si="242"/>
        <v>748627.10159436404</v>
      </c>
      <c r="H9663" s="389" t="s">
        <v>9567</v>
      </c>
    </row>
    <row r="9664" spans="1:8" x14ac:dyDescent="0.3">
      <c r="A9664" s="45">
        <v>45496</v>
      </c>
      <c r="B9664" s="396" t="s">
        <v>14068</v>
      </c>
      <c r="C9664" s="5" t="s">
        <v>9758</v>
      </c>
      <c r="D9664" s="5" t="s">
        <v>14116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14016</v>
      </c>
      <c r="C9666" s="5" t="s">
        <v>5793</v>
      </c>
      <c r="D9666" s="5" t="s">
        <v>14097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14098</v>
      </c>
      <c r="E9668" s="43">
        <v>6000</v>
      </c>
      <c r="F9668" s="43"/>
      <c r="G9668" s="48">
        <f t="shared" si="242"/>
        <v>730327.10159436404</v>
      </c>
      <c r="H9668" s="389" t="s">
        <v>9567</v>
      </c>
    </row>
    <row r="9669" spans="1:8" x14ac:dyDescent="0.3">
      <c r="A9669" s="45">
        <v>45497</v>
      </c>
      <c r="B9669" s="396" t="s">
        <v>14016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14099</v>
      </c>
      <c r="E9670" s="43">
        <v>3000</v>
      </c>
      <c r="F9670" s="43"/>
      <c r="G9670" s="48">
        <f t="shared" si="242"/>
        <v>726327.10159436404</v>
      </c>
      <c r="H9670" s="389" t="s">
        <v>9567</v>
      </c>
    </row>
    <row r="9671" spans="1:8" x14ac:dyDescent="0.3">
      <c r="A9671" s="45">
        <v>45497</v>
      </c>
      <c r="B9671" s="396" t="s">
        <v>13479</v>
      </c>
      <c r="C9671" s="5" t="s">
        <v>5618</v>
      </c>
      <c r="D9671" s="5" t="s">
        <v>14100</v>
      </c>
      <c r="E9671" s="43">
        <v>20000</v>
      </c>
      <c r="F9671" s="43"/>
      <c r="G9671" s="48">
        <f t="shared" si="242"/>
        <v>706327.10159436404</v>
      </c>
      <c r="H9671" s="389" t="s">
        <v>9567</v>
      </c>
    </row>
    <row r="9672" spans="1:8" x14ac:dyDescent="0.3">
      <c r="A9672" s="45">
        <v>45497</v>
      </c>
      <c r="B9672" s="396" t="s">
        <v>14016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14104</v>
      </c>
      <c r="E9673" s="43">
        <v>1000</v>
      </c>
      <c r="F9673" s="43"/>
      <c r="G9673" s="48">
        <f t="shared" si="242"/>
        <v>702572.10159436404</v>
      </c>
      <c r="H9673" s="389" t="s">
        <v>9567</v>
      </c>
    </row>
    <row r="9674" spans="1:8" x14ac:dyDescent="0.3">
      <c r="A9674" s="45">
        <v>45497</v>
      </c>
      <c r="B9674" s="396" t="s">
        <v>12096</v>
      </c>
      <c r="C9674" s="5" t="s">
        <v>84</v>
      </c>
      <c r="D9674" s="5" t="s">
        <v>14102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14103</v>
      </c>
      <c r="E9681" s="43">
        <v>1340</v>
      </c>
      <c r="F9681" s="43"/>
      <c r="G9681" s="48">
        <f t="shared" si="242"/>
        <v>432229.10159436404</v>
      </c>
      <c r="H9681" s="389" t="s">
        <v>9567</v>
      </c>
    </row>
    <row r="9682" spans="1:8" x14ac:dyDescent="0.3">
      <c r="A9682" s="45">
        <v>45497</v>
      </c>
      <c r="B9682" s="396" t="s">
        <v>14016</v>
      </c>
      <c r="C9682" s="5" t="s">
        <v>11174</v>
      </c>
      <c r="D9682" s="5" t="s">
        <v>14105</v>
      </c>
      <c r="E9682" s="43">
        <v>1000</v>
      </c>
      <c r="F9682" s="43"/>
      <c r="G9682" s="48">
        <f t="shared" si="242"/>
        <v>431229.10159436404</v>
      </c>
      <c r="H9682" s="389" t="s">
        <v>9567</v>
      </c>
    </row>
    <row r="9683" spans="1:8" x14ac:dyDescent="0.3">
      <c r="A9683" s="45">
        <v>45497</v>
      </c>
      <c r="B9683" s="396" t="s">
        <v>25</v>
      </c>
      <c r="C9683" s="5" t="s">
        <v>26</v>
      </c>
      <c r="D9683" s="5" t="s">
        <v>14106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14107</v>
      </c>
      <c r="E9686" s="43">
        <v>2000</v>
      </c>
      <c r="F9686" s="43"/>
      <c r="G9686" s="48">
        <f t="shared" si="242"/>
        <v>422029.10159436404</v>
      </c>
      <c r="H9686" s="389" t="s">
        <v>9567</v>
      </c>
    </row>
    <row r="9687" spans="1:8" x14ac:dyDescent="0.3">
      <c r="A9687" s="45">
        <v>45499</v>
      </c>
      <c r="B9687" s="396" t="s">
        <v>13864</v>
      </c>
      <c r="C9687" s="5" t="s">
        <v>3220</v>
      </c>
      <c r="D9687" s="5" t="s">
        <v>14108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14016</v>
      </c>
      <c r="C9690" s="5" t="s">
        <v>11174</v>
      </c>
      <c r="D9690" s="5" t="s">
        <v>14113</v>
      </c>
      <c r="E9690" s="43">
        <v>1750</v>
      </c>
      <c r="F9690" s="43"/>
      <c r="G9690" s="48">
        <f t="shared" si="242"/>
        <v>420279.10159436404</v>
      </c>
      <c r="H9690" s="389" t="s">
        <v>9567</v>
      </c>
    </row>
    <row r="9691" spans="1:8" x14ac:dyDescent="0.3">
      <c r="A9691" s="45">
        <v>45499</v>
      </c>
      <c r="B9691" s="396" t="s">
        <v>13738</v>
      </c>
      <c r="C9691" s="5" t="s">
        <v>14110</v>
      </c>
      <c r="D9691" s="5" t="s">
        <v>14111</v>
      </c>
      <c r="E9691" s="43">
        <v>220000</v>
      </c>
      <c r="F9691" s="43"/>
      <c r="G9691" s="48">
        <f t="shared" si="242"/>
        <v>200279.10159436404</v>
      </c>
      <c r="H9691" s="389" t="s">
        <v>9567</v>
      </c>
    </row>
    <row r="9692" spans="1:8" x14ac:dyDescent="0.3">
      <c r="A9692" s="45">
        <v>45499</v>
      </c>
      <c r="B9692" s="396" t="s">
        <v>14016</v>
      </c>
      <c r="C9692" s="5" t="s">
        <v>11174</v>
      </c>
      <c r="D9692" s="5" t="s">
        <v>14112</v>
      </c>
      <c r="E9692" s="43">
        <v>117500</v>
      </c>
      <c r="F9692" s="43"/>
      <c r="G9692" s="48">
        <f t="shared" si="242"/>
        <v>82779.101594364038</v>
      </c>
      <c r="H9692" s="389" t="s">
        <v>9567</v>
      </c>
    </row>
    <row r="9693" spans="1:8" x14ac:dyDescent="0.3">
      <c r="A9693" s="45">
        <v>45499</v>
      </c>
      <c r="B9693" s="396" t="s">
        <v>12632</v>
      </c>
      <c r="C9693" s="5" t="s">
        <v>5793</v>
      </c>
      <c r="D9693" s="5" t="s">
        <v>14114</v>
      </c>
      <c r="E9693" s="43">
        <v>1500</v>
      </c>
      <c r="F9693" s="43"/>
      <c r="G9693" s="48">
        <f t="shared" si="242"/>
        <v>81279.101594364038</v>
      </c>
      <c r="H9693" s="389" t="s">
        <v>9567</v>
      </c>
    </row>
    <row r="9694" spans="1:8" x14ac:dyDescent="0.3">
      <c r="A9694" s="45">
        <v>45499</v>
      </c>
      <c r="B9694" s="396" t="s">
        <v>12632</v>
      </c>
      <c r="C9694" s="5" t="s">
        <v>11174</v>
      </c>
      <c r="D9694" s="5" t="s">
        <v>14115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14118</v>
      </c>
      <c r="E9696" s="43">
        <v>34000</v>
      </c>
      <c r="F9696" s="43"/>
      <c r="G9696" s="48">
        <f t="shared" si="242"/>
        <v>45439.101594364038</v>
      </c>
      <c r="H9696" s="389" t="s">
        <v>9567</v>
      </c>
    </row>
    <row r="9697" spans="1:8" x14ac:dyDescent="0.3">
      <c r="A9697" s="45">
        <v>45500</v>
      </c>
      <c r="B9697" s="396" t="s">
        <v>25</v>
      </c>
      <c r="C9697" s="5" t="s">
        <v>30</v>
      </c>
      <c r="D9697" s="5" t="s">
        <v>14104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14119</v>
      </c>
      <c r="E9699" s="43">
        <v>3200</v>
      </c>
      <c r="F9699" s="43"/>
      <c r="G9699" s="48">
        <f t="shared" si="242"/>
        <v>35239.101594364038</v>
      </c>
      <c r="H9699" s="389" t="s">
        <v>9567</v>
      </c>
    </row>
    <row r="9700" spans="1:8" x14ac:dyDescent="0.3">
      <c r="A9700" s="45">
        <v>45500</v>
      </c>
      <c r="B9700" s="396" t="s">
        <v>13933</v>
      </c>
      <c r="C9700" s="5" t="s">
        <v>11174</v>
      </c>
      <c r="D9700" s="5" t="s">
        <v>14120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13864</v>
      </c>
      <c r="C9702" s="5" t="s">
        <v>5793</v>
      </c>
      <c r="D9702" s="5" t="s">
        <v>294</v>
      </c>
      <c r="E9702" s="43">
        <v>2000</v>
      </c>
      <c r="F9702" s="43"/>
      <c r="G9702" s="48">
        <f t="shared" si="242"/>
        <v>23409.101594364038</v>
      </c>
      <c r="H9702" s="389" t="s">
        <v>9567</v>
      </c>
    </row>
    <row r="9703" spans="1:8" x14ac:dyDescent="0.3">
      <c r="A9703" s="45">
        <v>45500</v>
      </c>
      <c r="B9703" s="396" t="s">
        <v>14016</v>
      </c>
      <c r="C9703" s="5" t="s">
        <v>5793</v>
      </c>
      <c r="D9703" s="5" t="s">
        <v>294</v>
      </c>
      <c r="E9703" s="43">
        <v>2000</v>
      </c>
      <c r="F9703" s="43"/>
      <c r="G9703" s="48">
        <f t="shared" si="242"/>
        <v>21409.101594364038</v>
      </c>
      <c r="H9703" s="389" t="s">
        <v>9567</v>
      </c>
    </row>
    <row r="9704" spans="1:8" x14ac:dyDescent="0.3">
      <c r="A9704" s="45">
        <v>45500</v>
      </c>
      <c r="B9704" s="567"/>
      <c r="C9704" s="480"/>
      <c r="D9704" s="491" t="s">
        <v>14122</v>
      </c>
      <c r="E9704" s="480"/>
      <c r="F9704" s="43">
        <v>112000</v>
      </c>
      <c r="G9704" s="48">
        <f t="shared" si="242"/>
        <v>133409.10159436404</v>
      </c>
      <c r="H9704" s="389" t="s">
        <v>9567</v>
      </c>
    </row>
    <row r="9705" spans="1:8" x14ac:dyDescent="0.3">
      <c r="A9705" s="45">
        <v>45500</v>
      </c>
      <c r="B9705" s="396" t="s">
        <v>12071</v>
      </c>
      <c r="C9705" s="5" t="s">
        <v>26</v>
      </c>
      <c r="D9705" s="5" t="s">
        <v>14123</v>
      </c>
      <c r="E9705" s="43">
        <v>68000</v>
      </c>
      <c r="F9705" s="43"/>
      <c r="G9705" s="48">
        <f t="shared" si="242"/>
        <v>65409.101594364038</v>
      </c>
      <c r="H9705" s="389" t="s">
        <v>9567</v>
      </c>
    </row>
    <row r="9706" spans="1:8" x14ac:dyDescent="0.3">
      <c r="A9706" s="45">
        <v>45500</v>
      </c>
      <c r="B9706" s="396" t="s">
        <v>12071</v>
      </c>
      <c r="C9706" s="5" t="s">
        <v>26</v>
      </c>
      <c r="D9706" s="5" t="s">
        <v>14124</v>
      </c>
      <c r="E9706" s="43">
        <v>18000</v>
      </c>
      <c r="F9706" s="43"/>
      <c r="G9706" s="48">
        <f t="shared" si="242"/>
        <v>47409.101594364038</v>
      </c>
      <c r="H9706" s="389" t="s">
        <v>9567</v>
      </c>
    </row>
    <row r="9707" spans="1:8" x14ac:dyDescent="0.3">
      <c r="A9707" s="45">
        <v>45500</v>
      </c>
      <c r="B9707" s="396" t="s">
        <v>12071</v>
      </c>
      <c r="C9707" s="5" t="s">
        <v>8009</v>
      </c>
      <c r="D9707" s="5" t="s">
        <v>14125</v>
      </c>
      <c r="E9707" s="43">
        <v>6000</v>
      </c>
      <c r="F9707" s="43"/>
      <c r="G9707" s="48">
        <f t="shared" si="242"/>
        <v>41409.101594364038</v>
      </c>
      <c r="H9707" s="389" t="s">
        <v>9567</v>
      </c>
    </row>
    <row r="9708" spans="1:8" x14ac:dyDescent="0.3">
      <c r="A9708" s="45">
        <v>45500</v>
      </c>
      <c r="B9708" s="396" t="s">
        <v>12102</v>
      </c>
      <c r="C9708" s="5" t="s">
        <v>11174</v>
      </c>
      <c r="D9708" s="5" t="s">
        <v>14126</v>
      </c>
      <c r="E9708" s="43">
        <v>180</v>
      </c>
      <c r="F9708" s="43"/>
      <c r="G9708" s="48">
        <f t="shared" si="242"/>
        <v>41229.101594364038</v>
      </c>
      <c r="H9708" s="389" t="s">
        <v>9567</v>
      </c>
    </row>
    <row r="9709" spans="1:8" x14ac:dyDescent="0.3">
      <c r="A9709" s="45">
        <v>45500</v>
      </c>
      <c r="B9709" s="396" t="s">
        <v>12062</v>
      </c>
      <c r="C9709" s="5" t="s">
        <v>26</v>
      </c>
      <c r="D9709" s="5" t="s">
        <v>14127</v>
      </c>
      <c r="E9709" s="43">
        <v>2000</v>
      </c>
      <c r="F9709" s="43"/>
      <c r="G9709" s="48">
        <f t="shared" si="242"/>
        <v>39229.101594364038</v>
      </c>
      <c r="H9709" s="389" t="s">
        <v>9567</v>
      </c>
    </row>
    <row r="9710" spans="1:8" x14ac:dyDescent="0.3">
      <c r="A9710" s="45">
        <v>45500</v>
      </c>
      <c r="B9710" s="396" t="s">
        <v>13209</v>
      </c>
      <c r="C9710" s="5" t="s">
        <v>26</v>
      </c>
      <c r="D9710" s="5" t="s">
        <v>14128</v>
      </c>
      <c r="E9710" s="43">
        <v>2200</v>
      </c>
      <c r="F9710" s="43"/>
      <c r="G9710" s="48">
        <f t="shared" ref="G9710:G9774" si="243">G9709+F9710-E9710</f>
        <v>37029.101594364038</v>
      </c>
      <c r="H9710" s="389" t="s">
        <v>9567</v>
      </c>
    </row>
    <row r="9711" spans="1:8" x14ac:dyDescent="0.3">
      <c r="A9711" s="45">
        <v>45500</v>
      </c>
      <c r="B9711" s="396" t="s">
        <v>25</v>
      </c>
      <c r="C9711" s="5" t="s">
        <v>26</v>
      </c>
      <c r="D9711" s="5" t="s">
        <v>14129</v>
      </c>
      <c r="E9711" s="43">
        <v>1950</v>
      </c>
      <c r="F9711" s="43"/>
      <c r="G9711" s="48">
        <f t="shared" si="243"/>
        <v>35079.101594364038</v>
      </c>
      <c r="H9711" s="389" t="s">
        <v>9567</v>
      </c>
    </row>
    <row r="9712" spans="1:8" x14ac:dyDescent="0.3">
      <c r="A9712" s="45">
        <v>45500</v>
      </c>
      <c r="B9712" s="396" t="s">
        <v>13981</v>
      </c>
      <c r="C9712" s="5" t="s">
        <v>14087</v>
      </c>
      <c r="D9712" s="5" t="s">
        <v>294</v>
      </c>
      <c r="E9712" s="43">
        <v>20000</v>
      </c>
      <c r="F9712" s="43"/>
      <c r="G9712" s="48">
        <f t="shared" si="243"/>
        <v>15079.101594364038</v>
      </c>
      <c r="H9712" s="389" t="s">
        <v>9567</v>
      </c>
    </row>
    <row r="9713" spans="1:13" x14ac:dyDescent="0.3">
      <c r="A9713" s="45">
        <v>45502</v>
      </c>
      <c r="B9713" s="396" t="s">
        <v>14016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14130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14135</v>
      </c>
      <c r="E9720" s="480"/>
      <c r="F9720" s="43">
        <v>800000</v>
      </c>
      <c r="G9720" s="48">
        <f t="shared" si="243"/>
        <v>800839.10159436404</v>
      </c>
      <c r="H9720" s="389" t="s">
        <v>9567</v>
      </c>
      <c r="M9720" s="4">
        <v>6840</v>
      </c>
    </row>
    <row r="9721" spans="1:13" x14ac:dyDescent="0.3">
      <c r="A9721" s="45">
        <v>45504</v>
      </c>
      <c r="B9721" s="396"/>
      <c r="C9721" s="5" t="s">
        <v>14</v>
      </c>
      <c r="D9721" s="5" t="s">
        <v>14136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14138</v>
      </c>
      <c r="E9722" s="43">
        <v>2000</v>
      </c>
      <c r="F9722" s="43"/>
      <c r="G9722" s="48">
        <f t="shared" si="243"/>
        <v>698839.10159436404</v>
      </c>
      <c r="H9722" s="389" t="s">
        <v>9567</v>
      </c>
    </row>
    <row r="9723" spans="1:13" x14ac:dyDescent="0.3">
      <c r="A9723" s="45">
        <v>45504</v>
      </c>
      <c r="B9723" s="396" t="s">
        <v>14016</v>
      </c>
      <c r="C9723" s="5" t="s">
        <v>11174</v>
      </c>
      <c r="D9723" s="5" t="s">
        <v>14134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14138</v>
      </c>
      <c r="E9727" s="43">
        <v>5330</v>
      </c>
      <c r="F9727" s="43"/>
      <c r="G9727" s="48">
        <f t="shared" si="243"/>
        <v>679049.10159436404</v>
      </c>
      <c r="H9727" s="389" t="s">
        <v>9567</v>
      </c>
      <c r="K9727" s="52">
        <v>250</v>
      </c>
      <c r="L9727" s="4" t="s">
        <v>8924</v>
      </c>
    </row>
    <row r="9728" spans="1:13" x14ac:dyDescent="0.3">
      <c r="A9728" s="45">
        <v>45505</v>
      </c>
      <c r="B9728" s="396" t="s">
        <v>14016</v>
      </c>
      <c r="C9728" s="5" t="s">
        <v>11174</v>
      </c>
      <c r="D9728" s="5" t="s">
        <v>14148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14149</v>
      </c>
      <c r="E9729" s="43">
        <v>2250</v>
      </c>
      <c r="F9729" s="43"/>
      <c r="G9729" s="48">
        <f t="shared" si="243"/>
        <v>675059.10159436404</v>
      </c>
      <c r="H9729" s="389" t="s">
        <v>9567</v>
      </c>
    </row>
    <row r="9730" spans="1:12" x14ac:dyDescent="0.3">
      <c r="A9730" s="45">
        <v>45505</v>
      </c>
      <c r="B9730" s="396" t="s">
        <v>13738</v>
      </c>
      <c r="C9730" s="5" t="s">
        <v>11174</v>
      </c>
      <c r="D9730" s="5" t="s">
        <v>14150</v>
      </c>
      <c r="E9730" s="43">
        <v>1500</v>
      </c>
      <c r="F9730" s="43"/>
      <c r="G9730" s="48">
        <f t="shared" si="243"/>
        <v>673559.10159436404</v>
      </c>
      <c r="H9730" s="389" t="s">
        <v>9567</v>
      </c>
      <c r="L9730" s="4" t="s">
        <v>14152</v>
      </c>
    </row>
    <row r="9731" spans="1:12" x14ac:dyDescent="0.3">
      <c r="A9731" s="45">
        <v>45505</v>
      </c>
      <c r="B9731" s="396" t="s">
        <v>10319</v>
      </c>
      <c r="C9731" s="5" t="s">
        <v>30</v>
      </c>
      <c r="D9731" s="5" t="s">
        <v>14151</v>
      </c>
      <c r="E9731" s="43">
        <v>1100</v>
      </c>
      <c r="F9731" s="43"/>
      <c r="G9731" s="48">
        <f t="shared" si="243"/>
        <v>672459.10159436404</v>
      </c>
      <c r="H9731" s="389" t="s">
        <v>9567</v>
      </c>
      <c r="J9731" s="45">
        <v>45505</v>
      </c>
      <c r="K9731" s="52" t="s">
        <v>14153</v>
      </c>
      <c r="L9731" s="4">
        <v>365</v>
      </c>
    </row>
    <row r="9732" spans="1:12" x14ac:dyDescent="0.3">
      <c r="A9732" s="45">
        <v>45505</v>
      </c>
      <c r="B9732" s="396" t="s">
        <v>14016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14156</v>
      </c>
      <c r="E9738" s="43">
        <v>5000</v>
      </c>
      <c r="F9738" s="43"/>
      <c r="G9738" s="48">
        <f t="shared" si="243"/>
        <v>623429.10159436404</v>
      </c>
      <c r="H9738" s="389" t="s">
        <v>9567</v>
      </c>
    </row>
    <row r="9739" spans="1:12" x14ac:dyDescent="0.3">
      <c r="A9739" s="45">
        <v>45505</v>
      </c>
      <c r="B9739" s="396" t="s">
        <v>10319</v>
      </c>
      <c r="C9739" s="5" t="s">
        <v>9794</v>
      </c>
      <c r="D9739" s="5" t="s">
        <v>14157</v>
      </c>
      <c r="E9739" s="43">
        <v>9500</v>
      </c>
      <c r="F9739" s="43"/>
      <c r="G9739" s="48">
        <f t="shared" si="243"/>
        <v>613929.10159436404</v>
      </c>
      <c r="H9739" s="389" t="s">
        <v>9567</v>
      </c>
    </row>
    <row r="9740" spans="1:12" x14ac:dyDescent="0.3">
      <c r="A9740" s="45">
        <v>45505</v>
      </c>
      <c r="B9740" s="396" t="s">
        <v>13738</v>
      </c>
      <c r="C9740" s="5" t="s">
        <v>11174</v>
      </c>
      <c r="D9740" s="5" t="s">
        <v>14158</v>
      </c>
      <c r="E9740" s="43">
        <v>13830</v>
      </c>
      <c r="F9740" s="43"/>
      <c r="G9740" s="48">
        <f t="shared" si="243"/>
        <v>600099.10159436404</v>
      </c>
      <c r="H9740" s="389" t="s">
        <v>9567</v>
      </c>
    </row>
    <row r="9741" spans="1:12" x14ac:dyDescent="0.3">
      <c r="A9741" s="45">
        <v>45505</v>
      </c>
      <c r="B9741" s="396" t="s">
        <v>14016</v>
      </c>
      <c r="C9741" s="5" t="s">
        <v>14017</v>
      </c>
      <c r="D9741" s="5" t="s">
        <v>14159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14162</v>
      </c>
      <c r="E9743" s="43">
        <v>3500</v>
      </c>
      <c r="F9743" s="43"/>
      <c r="G9743" s="48">
        <f t="shared" si="243"/>
        <v>518099.10159436404</v>
      </c>
      <c r="H9743" s="389" t="s">
        <v>9567</v>
      </c>
    </row>
    <row r="9744" spans="1:12" x14ac:dyDescent="0.3">
      <c r="A9744" s="45">
        <v>45505</v>
      </c>
      <c r="B9744" s="396" t="s">
        <v>25</v>
      </c>
      <c r="C9744" s="5" t="s">
        <v>14089</v>
      </c>
      <c r="D9744" s="5" t="s">
        <v>14160</v>
      </c>
      <c r="E9744" s="43">
        <v>5000</v>
      </c>
      <c r="F9744" s="43"/>
      <c r="G9744" s="48">
        <f t="shared" si="243"/>
        <v>513099.10159436404</v>
      </c>
      <c r="H9744" s="389" t="s">
        <v>9567</v>
      </c>
    </row>
    <row r="9745" spans="1:8" x14ac:dyDescent="0.3">
      <c r="A9745" s="45">
        <v>45505</v>
      </c>
      <c r="B9745" s="396" t="s">
        <v>12153</v>
      </c>
      <c r="C9745" s="5" t="s">
        <v>26</v>
      </c>
      <c r="D9745" s="5" t="s">
        <v>14161</v>
      </c>
      <c r="E9745" s="43">
        <v>1500</v>
      </c>
      <c r="F9745" s="43"/>
      <c r="G9745" s="48">
        <f t="shared" si="243"/>
        <v>511599.10159436404</v>
      </c>
      <c r="H9745" s="389" t="s">
        <v>9567</v>
      </c>
    </row>
    <row r="9746" spans="1:8" x14ac:dyDescent="0.3">
      <c r="A9746" s="45">
        <v>45505</v>
      </c>
      <c r="B9746" s="396" t="s">
        <v>14016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14016</v>
      </c>
      <c r="C9748" s="5" t="s">
        <v>11174</v>
      </c>
      <c r="D9748" s="5" t="s">
        <v>14167</v>
      </c>
      <c r="E9748" s="65">
        <v>5280</v>
      </c>
      <c r="F9748" s="43"/>
      <c r="G9748" s="48">
        <f t="shared" si="243"/>
        <v>470319.10159436404</v>
      </c>
      <c r="H9748" s="389" t="s">
        <v>9567</v>
      </c>
    </row>
    <row r="9749" spans="1:8" x14ac:dyDescent="0.3">
      <c r="A9749" s="45">
        <v>45506</v>
      </c>
      <c r="B9749" s="396" t="s">
        <v>13933</v>
      </c>
      <c r="C9749" s="5" t="s">
        <v>11174</v>
      </c>
      <c r="D9749" s="5" t="s">
        <v>14165</v>
      </c>
      <c r="E9749" s="43">
        <v>51850</v>
      </c>
      <c r="F9749" s="43"/>
      <c r="G9749" s="48">
        <f t="shared" si="243"/>
        <v>418469.10159436404</v>
      </c>
      <c r="H9749" s="389" t="s">
        <v>9567</v>
      </c>
    </row>
    <row r="9750" spans="1:8" x14ac:dyDescent="0.3">
      <c r="A9750" s="45">
        <v>45506</v>
      </c>
      <c r="B9750" s="396" t="s">
        <v>14016</v>
      </c>
      <c r="C9750" s="5" t="s">
        <v>11174</v>
      </c>
      <c r="D9750" s="5" t="s">
        <v>14166</v>
      </c>
      <c r="E9750" s="43">
        <v>1500</v>
      </c>
      <c r="F9750" s="43"/>
      <c r="G9750" s="48">
        <f t="shared" si="243"/>
        <v>416969.10159436404</v>
      </c>
      <c r="H9750" s="389" t="s">
        <v>9567</v>
      </c>
    </row>
    <row r="9751" spans="1:8" x14ac:dyDescent="0.3">
      <c r="A9751" s="45">
        <v>45506</v>
      </c>
      <c r="B9751" s="396" t="s">
        <v>14016</v>
      </c>
      <c r="C9751" s="5" t="s">
        <v>11174</v>
      </c>
      <c r="D9751" s="5" t="s">
        <v>14168</v>
      </c>
      <c r="E9751" s="43">
        <v>3340</v>
      </c>
      <c r="F9751" s="43"/>
      <c r="G9751" s="48">
        <f t="shared" si="243"/>
        <v>413629.10159436404</v>
      </c>
      <c r="H9751" s="389" t="s">
        <v>9567</v>
      </c>
    </row>
    <row r="9752" spans="1:8" x14ac:dyDescent="0.3">
      <c r="A9752" s="45">
        <v>45506</v>
      </c>
      <c r="B9752" s="396" t="s">
        <v>13738</v>
      </c>
      <c r="C9752" s="5" t="s">
        <v>30</v>
      </c>
      <c r="D9752" s="5" t="s">
        <v>14169</v>
      </c>
      <c r="E9752" s="43">
        <v>1000</v>
      </c>
      <c r="F9752" s="43"/>
      <c r="G9752" s="48">
        <f t="shared" si="243"/>
        <v>412629.10159436404</v>
      </c>
      <c r="H9752" s="389" t="s">
        <v>9567</v>
      </c>
    </row>
    <row r="9753" spans="1:8" x14ac:dyDescent="0.3">
      <c r="A9753" s="45">
        <v>45506</v>
      </c>
      <c r="B9753" s="396" t="s">
        <v>13933</v>
      </c>
      <c r="C9753" s="5" t="s">
        <v>84</v>
      </c>
      <c r="D9753" s="5" t="s">
        <v>14170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13933</v>
      </c>
      <c r="C9756" s="5" t="s">
        <v>5793</v>
      </c>
      <c r="D9756" s="5" t="s">
        <v>49</v>
      </c>
      <c r="E9756" s="43">
        <v>5000</v>
      </c>
      <c r="F9756" s="43"/>
      <c r="G9756" s="48">
        <f t="shared" si="243"/>
        <v>381629.10159436404</v>
      </c>
      <c r="H9756" s="389" t="s">
        <v>9567</v>
      </c>
    </row>
    <row r="9757" spans="1:8" x14ac:dyDescent="0.3">
      <c r="A9757" s="45">
        <v>45506</v>
      </c>
      <c r="B9757" s="396" t="s">
        <v>13933</v>
      </c>
      <c r="C9757" s="5" t="s">
        <v>11174</v>
      </c>
      <c r="D9757" s="5" t="s">
        <v>14171</v>
      </c>
      <c r="E9757" s="43">
        <v>3560</v>
      </c>
      <c r="F9757" s="43"/>
      <c r="G9757" s="48">
        <f t="shared" si="243"/>
        <v>378069.10159436404</v>
      </c>
      <c r="H9757" s="389" t="s">
        <v>9567</v>
      </c>
    </row>
    <row r="9758" spans="1:8" x14ac:dyDescent="0.3">
      <c r="A9758" s="45">
        <v>45506</v>
      </c>
      <c r="B9758" s="396" t="s">
        <v>13933</v>
      </c>
      <c r="C9758" s="5" t="s">
        <v>14172</v>
      </c>
      <c r="D9758" s="5" t="s">
        <v>13924</v>
      </c>
      <c r="E9758" s="43">
        <v>200000</v>
      </c>
      <c r="F9758" s="43"/>
      <c r="G9758" s="48">
        <f t="shared" si="243"/>
        <v>178069.10159436404</v>
      </c>
      <c r="H9758" s="389" t="s">
        <v>9567</v>
      </c>
    </row>
    <row r="9759" spans="1:8" x14ac:dyDescent="0.3">
      <c r="A9759" s="45">
        <v>45507</v>
      </c>
      <c r="B9759" s="396" t="s">
        <v>14016</v>
      </c>
      <c r="C9759" s="5" t="s">
        <v>14017</v>
      </c>
      <c r="D9759" s="5" t="s">
        <v>294</v>
      </c>
      <c r="E9759" s="43">
        <v>100000</v>
      </c>
      <c r="F9759" s="43"/>
      <c r="G9759" s="48">
        <f t="shared" si="243"/>
        <v>78069.101594364038</v>
      </c>
      <c r="H9759" s="389" t="s">
        <v>9567</v>
      </c>
    </row>
    <row r="9760" spans="1:8" x14ac:dyDescent="0.3">
      <c r="A9760" s="45">
        <v>45507</v>
      </c>
      <c r="B9760" s="396"/>
      <c r="C9760" s="5" t="s">
        <v>84</v>
      </c>
      <c r="D9760" s="5" t="s">
        <v>14175</v>
      </c>
      <c r="E9760" s="43">
        <v>2000</v>
      </c>
      <c r="F9760" s="43"/>
      <c r="G9760" s="48">
        <f t="shared" si="243"/>
        <v>76069.101594364038</v>
      </c>
      <c r="H9760" s="389" t="s">
        <v>9567</v>
      </c>
    </row>
    <row r="9761" spans="1:13" x14ac:dyDescent="0.3">
      <c r="A9761" s="45">
        <v>45507</v>
      </c>
      <c r="B9761" s="567"/>
      <c r="C9761" s="480"/>
      <c r="D9761" s="491" t="s">
        <v>14177</v>
      </c>
      <c r="E9761" s="480"/>
      <c r="F9761" s="43">
        <v>70000</v>
      </c>
      <c r="G9761" s="48">
        <f t="shared" si="243"/>
        <v>146069.10159436404</v>
      </c>
      <c r="H9761" s="389" t="s">
        <v>9567</v>
      </c>
      <c r="M9761" s="4">
        <v>6840</v>
      </c>
    </row>
    <row r="9762" spans="1:13" x14ac:dyDescent="0.3">
      <c r="A9762" s="45">
        <v>45507</v>
      </c>
      <c r="B9762" s="396" t="s">
        <v>13479</v>
      </c>
      <c r="C9762" s="5" t="s">
        <v>14087</v>
      </c>
      <c r="D9762" s="5" t="s">
        <v>294</v>
      </c>
      <c r="E9762" s="43">
        <v>40000</v>
      </c>
      <c r="F9762" s="43"/>
      <c r="G9762" s="48">
        <f t="shared" si="243"/>
        <v>106069.10159436404</v>
      </c>
      <c r="H9762" s="389" t="s">
        <v>9567</v>
      </c>
    </row>
    <row r="9763" spans="1:13" x14ac:dyDescent="0.3">
      <c r="A9763" s="45">
        <v>45507</v>
      </c>
      <c r="B9763" s="396" t="s">
        <v>13479</v>
      </c>
      <c r="C9763" s="5" t="s">
        <v>11174</v>
      </c>
      <c r="D9763" s="5" t="s">
        <v>14178</v>
      </c>
      <c r="E9763" s="43">
        <v>25000</v>
      </c>
      <c r="F9763" s="43"/>
      <c r="G9763" s="48">
        <f t="shared" si="243"/>
        <v>81069.101594364038</v>
      </c>
      <c r="H9763" s="389" t="s">
        <v>9567</v>
      </c>
    </row>
    <row r="9764" spans="1:13" x14ac:dyDescent="0.3">
      <c r="A9764" s="45">
        <v>45507</v>
      </c>
      <c r="B9764" s="396" t="s">
        <v>25</v>
      </c>
      <c r="C9764" s="5" t="s">
        <v>26</v>
      </c>
      <c r="D9764" s="5" t="s">
        <v>14179</v>
      </c>
      <c r="E9764" s="43">
        <v>1000</v>
      </c>
      <c r="F9764" s="43"/>
      <c r="G9764" s="48">
        <f t="shared" si="243"/>
        <v>80069.101594364038</v>
      </c>
      <c r="H9764" s="389" t="s">
        <v>9567</v>
      </c>
    </row>
    <row r="9765" spans="1:13" x14ac:dyDescent="0.3">
      <c r="A9765" s="45">
        <v>45507</v>
      </c>
      <c r="B9765" s="396" t="s">
        <v>14016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14184</v>
      </c>
      <c r="E9770" s="43">
        <v>2000</v>
      </c>
      <c r="F9770" s="43"/>
      <c r="G9770" s="48">
        <f t="shared" si="243"/>
        <v>66169.101594364038</v>
      </c>
      <c r="H9770" s="389" t="s">
        <v>9567</v>
      </c>
    </row>
    <row r="9771" spans="1:13" x14ac:dyDescent="0.3">
      <c r="A9771" s="45">
        <v>45507</v>
      </c>
      <c r="B9771" s="396" t="s">
        <v>25</v>
      </c>
      <c r="C9771" s="5" t="s">
        <v>64</v>
      </c>
      <c r="D9771" s="5" t="s">
        <v>14185</v>
      </c>
      <c r="E9771" s="43">
        <v>3190</v>
      </c>
      <c r="F9771" s="43"/>
      <c r="G9771" s="48">
        <f t="shared" si="243"/>
        <v>62979.101594364038</v>
      </c>
      <c r="H9771" s="389" t="s">
        <v>9567</v>
      </c>
    </row>
    <row r="9772" spans="1:13" x14ac:dyDescent="0.3">
      <c r="A9772" s="45">
        <v>45507</v>
      </c>
      <c r="B9772" s="396" t="s">
        <v>13738</v>
      </c>
      <c r="C9772" s="5"/>
      <c r="D9772" s="5" t="s">
        <v>14176</v>
      </c>
      <c r="E9772" s="43">
        <v>30000</v>
      </c>
      <c r="F9772" s="43"/>
      <c r="G9772" s="48">
        <f t="shared" si="243"/>
        <v>32979.101594364038</v>
      </c>
      <c r="H9772" s="389" t="s">
        <v>9567</v>
      </c>
    </row>
    <row r="9773" spans="1:13" x14ac:dyDescent="0.3">
      <c r="A9773" s="45">
        <v>45507</v>
      </c>
      <c r="B9773" s="396" t="s">
        <v>14016</v>
      </c>
      <c r="C9773" s="5" t="s">
        <v>9451</v>
      </c>
      <c r="D9773" s="5" t="s">
        <v>14186</v>
      </c>
      <c r="E9773" s="43">
        <v>7000</v>
      </c>
      <c r="F9773" s="43"/>
      <c r="G9773" s="48">
        <f t="shared" si="243"/>
        <v>25979.101594364038</v>
      </c>
      <c r="H9773" s="389" t="s">
        <v>9567</v>
      </c>
      <c r="J9773" s="52">
        <v>750</v>
      </c>
    </row>
    <row r="9774" spans="1:13" x14ac:dyDescent="0.3">
      <c r="A9774" s="45">
        <v>45507</v>
      </c>
      <c r="B9774" s="396" t="s">
        <v>13933</v>
      </c>
      <c r="C9774" s="5" t="s">
        <v>11174</v>
      </c>
      <c r="D9774" s="5" t="s">
        <v>14187</v>
      </c>
      <c r="E9774" s="43">
        <v>800</v>
      </c>
      <c r="F9774" s="43"/>
      <c r="G9774" s="48">
        <f t="shared" si="243"/>
        <v>25179.101594364038</v>
      </c>
      <c r="H9774" s="389" t="s">
        <v>9567</v>
      </c>
      <c r="J9774" s="52">
        <v>6820</v>
      </c>
    </row>
    <row r="9775" spans="1:13" x14ac:dyDescent="0.3">
      <c r="A9775" s="45">
        <v>45507</v>
      </c>
      <c r="B9775" s="396"/>
      <c r="C9775" s="5" t="s">
        <v>84</v>
      </c>
      <c r="D9775" s="5" t="s">
        <v>14188</v>
      </c>
      <c r="E9775" s="43">
        <v>5000</v>
      </c>
      <c r="F9775" s="43"/>
      <c r="G9775" s="48">
        <f t="shared" ref="G9775:G9841" si="244">G9774+F9775-E9775</f>
        <v>20179.101594364038</v>
      </c>
      <c r="H9775" s="389" t="s">
        <v>9567</v>
      </c>
      <c r="J9775" s="52">
        <v>5200</v>
      </c>
    </row>
    <row r="9776" spans="1:13" x14ac:dyDescent="0.3">
      <c r="A9776" s="45">
        <v>45507</v>
      </c>
      <c r="B9776" s="396" t="s">
        <v>13933</v>
      </c>
      <c r="C9776" s="5" t="s">
        <v>26</v>
      </c>
      <c r="D9776" s="5" t="s">
        <v>14189</v>
      </c>
      <c r="E9776" s="43">
        <v>4000</v>
      </c>
      <c r="F9776" s="43"/>
      <c r="G9776" s="48">
        <f t="shared" si="244"/>
        <v>16179.101594364038</v>
      </c>
      <c r="H9776" s="389" t="s">
        <v>9567</v>
      </c>
      <c r="J9776" s="52">
        <v>16800</v>
      </c>
    </row>
    <row r="9777" spans="1:13" x14ac:dyDescent="0.3">
      <c r="A9777" s="45">
        <v>45507</v>
      </c>
      <c r="B9777" s="396"/>
      <c r="C9777" s="5" t="s">
        <v>84</v>
      </c>
      <c r="D9777" s="5" t="s">
        <v>14190</v>
      </c>
      <c r="E9777" s="43">
        <v>5000</v>
      </c>
      <c r="F9777" s="43"/>
      <c r="G9777" s="48">
        <f t="shared" si="244"/>
        <v>11179.101594364038</v>
      </c>
      <c r="H9777" s="389" t="s">
        <v>9567</v>
      </c>
      <c r="J9777" s="52">
        <v>1050</v>
      </c>
    </row>
    <row r="9778" spans="1:13" x14ac:dyDescent="0.3">
      <c r="A9778" s="45">
        <v>45507</v>
      </c>
      <c r="B9778" s="396" t="s">
        <v>13933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13933</v>
      </c>
      <c r="C9780" s="5" t="s">
        <v>11174</v>
      </c>
      <c r="D9780" s="5" t="s">
        <v>14191</v>
      </c>
      <c r="E9780" s="43">
        <v>6900</v>
      </c>
      <c r="F9780" s="43"/>
      <c r="G9780" s="48">
        <f t="shared" si="244"/>
        <v>500779.10159436404</v>
      </c>
      <c r="H9780" s="389" t="s">
        <v>9567</v>
      </c>
    </row>
    <row r="9781" spans="1:13" x14ac:dyDescent="0.3">
      <c r="A9781" s="45">
        <v>45509</v>
      </c>
      <c r="B9781" s="396" t="s">
        <v>14016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14193</v>
      </c>
      <c r="E9785" s="43">
        <v>27580</v>
      </c>
      <c r="F9785" s="43"/>
      <c r="G9785" s="48">
        <f t="shared" si="244"/>
        <v>347919.10159436404</v>
      </c>
      <c r="H9785" s="389" t="s">
        <v>9567</v>
      </c>
    </row>
    <row r="9786" spans="1:13" x14ac:dyDescent="0.3">
      <c r="A9786" s="45">
        <v>45509</v>
      </c>
      <c r="B9786" s="396" t="s">
        <v>13933</v>
      </c>
      <c r="C9786" s="5" t="s">
        <v>5793</v>
      </c>
      <c r="D9786" s="5" t="s">
        <v>40</v>
      </c>
      <c r="E9786" s="43">
        <v>3000</v>
      </c>
      <c r="F9786" s="43"/>
      <c r="G9786" s="48">
        <f t="shared" si="244"/>
        <v>344919.10159436404</v>
      </c>
      <c r="H9786" s="389" t="s">
        <v>9567</v>
      </c>
    </row>
    <row r="9787" spans="1:13" x14ac:dyDescent="0.3">
      <c r="A9787" s="45">
        <v>45509</v>
      </c>
      <c r="B9787" s="396" t="s">
        <v>14016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14030</v>
      </c>
      <c r="E9789" s="187">
        <v>63650</v>
      </c>
      <c r="F9789" s="43"/>
      <c r="G9789" s="48">
        <f t="shared" si="244"/>
        <v>261549.10159436404</v>
      </c>
      <c r="H9789" s="389" t="s">
        <v>9567</v>
      </c>
    </row>
    <row r="9790" spans="1:13" x14ac:dyDescent="0.3">
      <c r="A9790" s="45">
        <v>45509</v>
      </c>
      <c r="B9790" s="394" t="s">
        <v>13479</v>
      </c>
      <c r="C9790" s="186" t="s">
        <v>54</v>
      </c>
      <c r="D9790" s="186" t="s">
        <v>14194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14169</v>
      </c>
      <c r="E9795" s="43">
        <v>1000</v>
      </c>
      <c r="F9795" s="43"/>
      <c r="G9795" s="48">
        <f t="shared" si="244"/>
        <v>1316468.101594364</v>
      </c>
      <c r="H9795" s="389" t="s">
        <v>9567</v>
      </c>
    </row>
    <row r="9796" spans="1:9" x14ac:dyDescent="0.3">
      <c r="A9796" s="45">
        <v>45510</v>
      </c>
      <c r="B9796" s="396" t="s">
        <v>12817</v>
      </c>
      <c r="C9796" s="5" t="s">
        <v>11174</v>
      </c>
      <c r="D9796" s="5" t="s">
        <v>14195</v>
      </c>
      <c r="E9796" s="43">
        <v>13000</v>
      </c>
      <c r="F9796" s="43"/>
      <c r="G9796" s="48">
        <f t="shared" si="244"/>
        <v>1303468.101594364</v>
      </c>
      <c r="H9796" s="389" t="s">
        <v>9567</v>
      </c>
    </row>
    <row r="9797" spans="1:9" x14ac:dyDescent="0.3">
      <c r="A9797" s="45">
        <v>45510</v>
      </c>
      <c r="B9797" s="394" t="s">
        <v>13933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14196</v>
      </c>
      <c r="E9801" s="43">
        <v>30000</v>
      </c>
      <c r="F9801" s="43"/>
      <c r="G9801" s="48">
        <f t="shared" si="244"/>
        <v>1154348.101594364</v>
      </c>
      <c r="H9801" s="389" t="s">
        <v>9567</v>
      </c>
    </row>
    <row r="9802" spans="1:9" x14ac:dyDescent="0.3">
      <c r="A9802" s="45">
        <v>45510</v>
      </c>
      <c r="B9802" s="396" t="s">
        <v>12251</v>
      </c>
      <c r="C9802" s="5" t="s">
        <v>1616</v>
      </c>
      <c r="D9802" s="5" t="s">
        <v>14009</v>
      </c>
      <c r="E9802" s="43">
        <f>1500+1050</f>
        <v>2550</v>
      </c>
      <c r="F9802" s="43"/>
      <c r="G9802" s="48">
        <f t="shared" si="244"/>
        <v>1151798.101594364</v>
      </c>
      <c r="H9802" s="389" t="s">
        <v>9567</v>
      </c>
    </row>
    <row r="9803" spans="1:9" x14ac:dyDescent="0.3">
      <c r="A9803" s="45">
        <v>45510</v>
      </c>
      <c r="B9803" s="396" t="s">
        <v>13738</v>
      </c>
      <c r="C9803" s="5" t="s">
        <v>30</v>
      </c>
      <c r="D9803" s="5" t="s">
        <v>14169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14197</v>
      </c>
      <c r="E9806" s="187">
        <v>76300</v>
      </c>
      <c r="F9806" s="43"/>
      <c r="G9806" s="48">
        <f t="shared" si="244"/>
        <v>4647.1015943640377</v>
      </c>
      <c r="H9806" s="389" t="s">
        <v>9567</v>
      </c>
    </row>
    <row r="9807" spans="1:9" x14ac:dyDescent="0.3">
      <c r="A9807" s="45">
        <v>45510</v>
      </c>
      <c r="B9807" s="396" t="s">
        <v>13400</v>
      </c>
      <c r="C9807" s="5" t="s">
        <v>26</v>
      </c>
      <c r="D9807" s="5" t="s">
        <v>14198</v>
      </c>
      <c r="E9807" s="43">
        <v>1700</v>
      </c>
      <c r="F9807" s="43"/>
      <c r="G9807" s="48">
        <f t="shared" si="244"/>
        <v>2947.1015943640377</v>
      </c>
      <c r="H9807" s="389" t="s">
        <v>9567</v>
      </c>
    </row>
    <row r="9808" spans="1:9" ht="17.25" customHeight="1" x14ac:dyDescent="0.3">
      <c r="A9808" s="45">
        <v>45510</v>
      </c>
      <c r="B9808" s="567"/>
      <c r="C9808" s="480"/>
      <c r="D9808" s="491" t="s">
        <v>14135</v>
      </c>
      <c r="E9808" s="480"/>
      <c r="F9808" s="43">
        <v>200000</v>
      </c>
      <c r="G9808" s="48">
        <f t="shared" si="244"/>
        <v>202947.10159436404</v>
      </c>
      <c r="H9808" s="389" t="s">
        <v>9567</v>
      </c>
    </row>
    <row r="9809" spans="1:12" x14ac:dyDescent="0.3">
      <c r="A9809" s="45">
        <v>45510</v>
      </c>
      <c r="B9809" s="396" t="s">
        <v>12096</v>
      </c>
      <c r="C9809" s="5" t="s">
        <v>26</v>
      </c>
      <c r="D9809" s="5" t="s">
        <v>14199</v>
      </c>
      <c r="E9809" s="43">
        <v>4000</v>
      </c>
      <c r="F9809" s="43"/>
      <c r="G9809" s="48">
        <f t="shared" si="244"/>
        <v>198947.10159436404</v>
      </c>
      <c r="H9809" s="389" t="s">
        <v>9567</v>
      </c>
    </row>
    <row r="9810" spans="1:12" x14ac:dyDescent="0.3">
      <c r="A9810" s="45">
        <v>45510</v>
      </c>
      <c r="B9810" s="396" t="s">
        <v>14147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14201</v>
      </c>
      <c r="E9811" s="43">
        <v>1500</v>
      </c>
      <c r="F9811" s="43"/>
      <c r="G9811" s="48">
        <f t="shared" si="244"/>
        <v>196247.10159436404</v>
      </c>
      <c r="H9811" s="389" t="s">
        <v>9567</v>
      </c>
    </row>
    <row r="9812" spans="1:12" x14ac:dyDescent="0.3">
      <c r="A9812" s="45">
        <v>45510</v>
      </c>
      <c r="B9812" s="396" t="s">
        <v>25</v>
      </c>
      <c r="C9812" s="5" t="s">
        <v>26</v>
      </c>
      <c r="D9812" s="5" t="s">
        <v>14202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13933</v>
      </c>
      <c r="C9817" s="5" t="s">
        <v>5793</v>
      </c>
      <c r="D9817" s="5" t="s">
        <v>14065</v>
      </c>
      <c r="E9817" s="43">
        <v>4000</v>
      </c>
      <c r="F9817" s="43"/>
      <c r="G9817" s="48">
        <f t="shared" si="244"/>
        <v>10606.101594364038</v>
      </c>
      <c r="H9817" s="389" t="s">
        <v>9567</v>
      </c>
    </row>
    <row r="9818" spans="1:12" x14ac:dyDescent="0.3">
      <c r="A9818" s="45">
        <v>45511</v>
      </c>
      <c r="B9818" s="396" t="s">
        <v>13864</v>
      </c>
      <c r="C9818" s="5" t="s">
        <v>11174</v>
      </c>
      <c r="D9818" s="5" t="s">
        <v>14208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13864</v>
      </c>
      <c r="C9820" s="5" t="s">
        <v>11174</v>
      </c>
      <c r="D9820" s="5" t="s">
        <v>14209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14210</v>
      </c>
      <c r="E9822" s="43">
        <v>1000</v>
      </c>
      <c r="F9822" s="43"/>
      <c r="G9822" s="48">
        <f t="shared" si="244"/>
        <v>99676.101594364038</v>
      </c>
      <c r="H9822" s="389" t="s">
        <v>9567</v>
      </c>
      <c r="L9822" s="52">
        <v>1000</v>
      </c>
    </row>
    <row r="9823" spans="1:12" x14ac:dyDescent="0.3">
      <c r="A9823" s="45">
        <v>45511</v>
      </c>
      <c r="B9823" s="394" t="s">
        <v>12153</v>
      </c>
      <c r="C9823" s="186" t="s">
        <v>54</v>
      </c>
      <c r="D9823" s="186" t="s">
        <v>14211</v>
      </c>
      <c r="E9823" s="187">
        <v>36532</v>
      </c>
      <c r="F9823" s="43"/>
      <c r="G9823" s="48">
        <f t="shared" si="244"/>
        <v>63144.101594364038</v>
      </c>
      <c r="H9823" s="389" t="s">
        <v>9567</v>
      </c>
      <c r="L9823" s="52">
        <v>250</v>
      </c>
    </row>
    <row r="9824" spans="1:12" x14ac:dyDescent="0.3">
      <c r="A9824" s="45">
        <v>45511</v>
      </c>
      <c r="B9824" s="396" t="s">
        <v>14016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14135</v>
      </c>
      <c r="E9825" s="480"/>
      <c r="F9825" s="43">
        <v>762250</v>
      </c>
      <c r="G9825" s="48">
        <f t="shared" si="244"/>
        <v>821894.10159436404</v>
      </c>
      <c r="H9825" s="389" t="s">
        <v>9567</v>
      </c>
    </row>
    <row r="9826" spans="1:12" x14ac:dyDescent="0.3">
      <c r="A9826" s="45">
        <v>45511</v>
      </c>
      <c r="B9826" s="394" t="s">
        <v>13159</v>
      </c>
      <c r="C9826" s="186" t="s">
        <v>54</v>
      </c>
      <c r="D9826" s="186" t="s">
        <v>14217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14215</v>
      </c>
      <c r="E9829" s="43">
        <v>2250</v>
      </c>
      <c r="F9829" s="43"/>
      <c r="G9829" s="48">
        <f t="shared" si="244"/>
        <v>606874.10159436404</v>
      </c>
      <c r="H9829" s="389" t="s">
        <v>9567</v>
      </c>
      <c r="L9829" s="52">
        <v>25968</v>
      </c>
    </row>
    <row r="9830" spans="1:12" x14ac:dyDescent="0.3">
      <c r="A9830" s="45">
        <v>45511</v>
      </c>
      <c r="B9830" s="396" t="s">
        <v>25</v>
      </c>
      <c r="C9830" s="5" t="s">
        <v>30</v>
      </c>
      <c r="D9830" s="5" t="s">
        <v>14216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14219</v>
      </c>
      <c r="E9834" s="187">
        <v>7260</v>
      </c>
      <c r="F9834" s="43"/>
      <c r="G9834" s="48">
        <f t="shared" si="244"/>
        <v>457414.10159436404</v>
      </c>
      <c r="H9834" s="389" t="s">
        <v>9567</v>
      </c>
      <c r="L9834" s="93"/>
    </row>
    <row r="9835" spans="1:12" x14ac:dyDescent="0.3">
      <c r="A9835" s="45">
        <v>45511</v>
      </c>
      <c r="B9835" s="396" t="s">
        <v>13864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14221</v>
      </c>
      <c r="E9839" s="43">
        <v>300</v>
      </c>
      <c r="F9839" s="43"/>
      <c r="G9839" s="48">
        <f t="shared" si="244"/>
        <v>85109.101594364038</v>
      </c>
      <c r="H9839" s="389" t="s">
        <v>9567</v>
      </c>
    </row>
    <row r="9840" spans="1:12" x14ac:dyDescent="0.3">
      <c r="A9840" s="45">
        <v>45512</v>
      </c>
      <c r="B9840" s="396" t="s">
        <v>13792</v>
      </c>
      <c r="C9840" s="5" t="s">
        <v>9758</v>
      </c>
      <c r="D9840" s="5" t="s">
        <v>14007</v>
      </c>
      <c r="E9840" s="43">
        <v>5000</v>
      </c>
      <c r="F9840" s="43"/>
      <c r="G9840" s="48">
        <f t="shared" si="244"/>
        <v>80109.101594364038</v>
      </c>
      <c r="H9840" s="389" t="s">
        <v>9567</v>
      </c>
    </row>
    <row r="9841" spans="1:10" x14ac:dyDescent="0.3">
      <c r="A9841" s="45">
        <v>45512</v>
      </c>
      <c r="B9841" s="396" t="s">
        <v>13479</v>
      </c>
      <c r="C9841" s="5" t="s">
        <v>11174</v>
      </c>
      <c r="D9841" s="5" t="s">
        <v>14222</v>
      </c>
      <c r="E9841" s="43">
        <v>10450</v>
      </c>
      <c r="F9841" s="43"/>
      <c r="G9841" s="48">
        <f t="shared" si="244"/>
        <v>69659.101594364038</v>
      </c>
      <c r="H9841" s="389" t="s">
        <v>9567</v>
      </c>
    </row>
    <row r="9842" spans="1:10" x14ac:dyDescent="0.3">
      <c r="A9842" s="45">
        <v>45512</v>
      </c>
      <c r="B9842" s="396" t="s">
        <v>14016</v>
      </c>
      <c r="C9842" s="5" t="s">
        <v>11174</v>
      </c>
      <c r="D9842" s="5" t="s">
        <v>14223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14224</v>
      </c>
      <c r="E9846" s="43">
        <v>7000</v>
      </c>
      <c r="F9846" s="43"/>
      <c r="G9846" s="48">
        <f t="shared" si="245"/>
        <v>56159.101594364038</v>
      </c>
      <c r="H9846" s="389" t="s">
        <v>9567</v>
      </c>
    </row>
    <row r="9847" spans="1:10" x14ac:dyDescent="0.3">
      <c r="A9847" s="45">
        <v>45512</v>
      </c>
      <c r="B9847" s="396" t="s">
        <v>14016</v>
      </c>
      <c r="C9847" s="5" t="s">
        <v>5793</v>
      </c>
      <c r="D9847" s="5" t="s">
        <v>40</v>
      </c>
      <c r="E9847" s="43">
        <v>900</v>
      </c>
      <c r="F9847" s="43"/>
      <c r="G9847" s="48">
        <f t="shared" si="245"/>
        <v>55259.101594364038</v>
      </c>
      <c r="H9847" s="389" t="s">
        <v>9567</v>
      </c>
      <c r="J9847" s="52">
        <v>2951217</v>
      </c>
    </row>
    <row r="9848" spans="1:10" x14ac:dyDescent="0.3">
      <c r="A9848" s="45">
        <v>45513</v>
      </c>
      <c r="B9848" s="396" t="s">
        <v>14016</v>
      </c>
      <c r="C9848" s="5" t="s">
        <v>5793</v>
      </c>
      <c r="D9848" s="5" t="s">
        <v>40</v>
      </c>
      <c r="E9848" s="43">
        <v>2300</v>
      </c>
      <c r="F9848" s="43"/>
      <c r="G9848" s="48">
        <f t="shared" si="245"/>
        <v>52959.101594364038</v>
      </c>
      <c r="H9848" s="389" t="s">
        <v>9567</v>
      </c>
      <c r="J9848" s="52">
        <v>28000</v>
      </c>
    </row>
    <row r="9849" spans="1:10" x14ac:dyDescent="0.3">
      <c r="A9849" s="45">
        <v>45513</v>
      </c>
      <c r="B9849" s="396" t="s">
        <v>13864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14235</v>
      </c>
      <c r="E9850" s="43">
        <v>26600</v>
      </c>
      <c r="F9850" s="43"/>
      <c r="G9850" s="48">
        <f t="shared" si="245"/>
        <v>24059.101594364038</v>
      </c>
      <c r="H9850" s="389" t="s">
        <v>9567</v>
      </c>
    </row>
    <row r="9851" spans="1:10" x14ac:dyDescent="0.3">
      <c r="A9851" s="45">
        <v>45513</v>
      </c>
      <c r="B9851" s="396" t="s">
        <v>25</v>
      </c>
      <c r="C9851" s="5" t="s">
        <v>25</v>
      </c>
      <c r="D9851" s="5" t="s">
        <v>14229</v>
      </c>
      <c r="E9851" s="43">
        <v>2000</v>
      </c>
      <c r="F9851" s="43"/>
      <c r="G9851" s="48">
        <f t="shared" si="245"/>
        <v>22059.101594364038</v>
      </c>
      <c r="H9851" s="389" t="s">
        <v>9567</v>
      </c>
    </row>
    <row r="9852" spans="1:10" x14ac:dyDescent="0.3">
      <c r="A9852" s="45">
        <v>45513</v>
      </c>
      <c r="B9852" s="396" t="s">
        <v>13738</v>
      </c>
      <c r="C9852" s="5" t="s">
        <v>11174</v>
      </c>
      <c r="D9852" s="5" t="s">
        <v>14227</v>
      </c>
      <c r="E9852" s="43">
        <v>7880</v>
      </c>
      <c r="F9852" s="43"/>
      <c r="G9852" s="48">
        <f t="shared" si="245"/>
        <v>14179.101594364038</v>
      </c>
      <c r="H9852" s="389" t="s">
        <v>9567</v>
      </c>
    </row>
    <row r="9853" spans="1:10" x14ac:dyDescent="0.3">
      <c r="A9853" s="45">
        <v>45513</v>
      </c>
      <c r="B9853" s="396" t="s">
        <v>12153</v>
      </c>
      <c r="C9853" s="5" t="s">
        <v>11174</v>
      </c>
      <c r="D9853" s="5" t="s">
        <v>14228</v>
      </c>
      <c r="E9853" s="43">
        <v>8000</v>
      </c>
      <c r="F9853" s="43"/>
      <c r="G9853" s="48">
        <f t="shared" si="245"/>
        <v>6179.1015943640377</v>
      </c>
      <c r="H9853" s="389" t="s">
        <v>9567</v>
      </c>
    </row>
    <row r="9854" spans="1:10" x14ac:dyDescent="0.3">
      <c r="A9854" s="45">
        <v>45513</v>
      </c>
      <c r="B9854" s="396" t="s">
        <v>14147</v>
      </c>
      <c r="C9854" s="5" t="s">
        <v>11174</v>
      </c>
      <c r="D9854" s="5" t="s">
        <v>14230</v>
      </c>
      <c r="E9854" s="43">
        <v>2250</v>
      </c>
      <c r="F9854" s="43"/>
      <c r="G9854" s="48">
        <f t="shared" si="245"/>
        <v>3929.1015943640377</v>
      </c>
      <c r="H9854" s="389" t="s">
        <v>9567</v>
      </c>
    </row>
    <row r="9855" spans="1:10" x14ac:dyDescent="0.3">
      <c r="A9855" s="45">
        <v>45514</v>
      </c>
      <c r="B9855" s="567"/>
      <c r="C9855" s="480"/>
      <c r="D9855" s="491" t="s">
        <v>14135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13864</v>
      </c>
      <c r="C9859" s="5" t="s">
        <v>10695</v>
      </c>
      <c r="D9859" s="5" t="s">
        <v>14232</v>
      </c>
      <c r="E9859" s="43">
        <v>50000</v>
      </c>
      <c r="F9859" s="43"/>
      <c r="G9859" s="48">
        <f t="shared" si="245"/>
        <v>347929.10159436404</v>
      </c>
      <c r="H9859" s="389" t="s">
        <v>9567</v>
      </c>
    </row>
    <row r="9860" spans="1:10" x14ac:dyDescent="0.3">
      <c r="A9860" s="45">
        <v>45514</v>
      </c>
      <c r="B9860" s="394" t="s">
        <v>13864</v>
      </c>
      <c r="C9860" s="186" t="s">
        <v>54</v>
      </c>
      <c r="D9860" s="186" t="s">
        <v>14234</v>
      </c>
      <c r="E9860" s="187">
        <v>70000</v>
      </c>
      <c r="F9860" s="43"/>
      <c r="G9860" s="48">
        <f t="shared" si="245"/>
        <v>277929.10159436404</v>
      </c>
      <c r="H9860" s="389" t="s">
        <v>9567</v>
      </c>
      <c r="J9860" s="52">
        <v>3500</v>
      </c>
    </row>
    <row r="9861" spans="1:10" x14ac:dyDescent="0.3">
      <c r="A9861" s="45">
        <v>45514</v>
      </c>
      <c r="B9861" s="394" t="s">
        <v>14039</v>
      </c>
      <c r="C9861" s="186" t="s">
        <v>54</v>
      </c>
      <c r="D9861" s="186" t="s">
        <v>14233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13933</v>
      </c>
      <c r="C9863" s="5" t="s">
        <v>30</v>
      </c>
      <c r="D9863" s="5" t="s">
        <v>10629</v>
      </c>
      <c r="E9863" s="43">
        <v>1000</v>
      </c>
      <c r="F9863" s="43"/>
      <c r="G9863" s="48">
        <f t="shared" si="245"/>
        <v>190864.10159436404</v>
      </c>
      <c r="H9863" s="389" t="s">
        <v>9567</v>
      </c>
    </row>
    <row r="9864" spans="1:10" x14ac:dyDescent="0.3">
      <c r="A9864" s="45">
        <v>45514</v>
      </c>
      <c r="B9864" s="396" t="s">
        <v>14016</v>
      </c>
      <c r="C9864" s="5" t="s">
        <v>5793</v>
      </c>
      <c r="D9864" s="5" t="s">
        <v>40</v>
      </c>
      <c r="E9864" s="43">
        <v>1700</v>
      </c>
      <c r="F9864" s="43"/>
      <c r="G9864" s="48">
        <f t="shared" si="245"/>
        <v>189164.10159436404</v>
      </c>
      <c r="H9864" s="389" t="s">
        <v>9567</v>
      </c>
    </row>
    <row r="9865" spans="1:10" x14ac:dyDescent="0.3">
      <c r="A9865" s="45">
        <v>45514</v>
      </c>
      <c r="B9865" s="396" t="s">
        <v>14147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14087</v>
      </c>
      <c r="D9867" s="5" t="s">
        <v>14231</v>
      </c>
      <c r="E9867" s="43">
        <v>30000</v>
      </c>
      <c r="F9867" s="43"/>
      <c r="G9867" s="48">
        <f t="shared" si="245"/>
        <v>157864.10159436404</v>
      </c>
      <c r="H9867" s="389" t="s">
        <v>9567</v>
      </c>
    </row>
    <row r="9868" spans="1:10" x14ac:dyDescent="0.3">
      <c r="A9868" s="45">
        <v>45514</v>
      </c>
      <c r="B9868" s="396" t="s">
        <v>14016</v>
      </c>
      <c r="C9868" s="5" t="s">
        <v>14236</v>
      </c>
      <c r="D9868" s="5" t="s">
        <v>14231</v>
      </c>
      <c r="E9868" s="43">
        <v>10000</v>
      </c>
      <c r="F9868" s="43"/>
      <c r="G9868" s="48">
        <f t="shared" si="245"/>
        <v>147864.10159436404</v>
      </c>
      <c r="H9868" s="389" t="s">
        <v>9567</v>
      </c>
    </row>
    <row r="9869" spans="1:10" x14ac:dyDescent="0.3">
      <c r="A9869" s="45">
        <v>45514</v>
      </c>
      <c r="B9869" s="396" t="s">
        <v>13738</v>
      </c>
      <c r="C9869" s="5" t="s">
        <v>5793</v>
      </c>
      <c r="D9869" s="5" t="s">
        <v>14114</v>
      </c>
      <c r="E9869" s="43">
        <v>800</v>
      </c>
      <c r="F9869" s="43"/>
      <c r="G9869" s="48">
        <f t="shared" si="245"/>
        <v>147064.10159436404</v>
      </c>
      <c r="H9869" s="389" t="s">
        <v>9567</v>
      </c>
    </row>
    <row r="9870" spans="1:10" x14ac:dyDescent="0.3">
      <c r="A9870" s="45">
        <v>45514</v>
      </c>
      <c r="B9870" s="396" t="s">
        <v>14016</v>
      </c>
      <c r="C9870" s="5" t="s">
        <v>26</v>
      </c>
      <c r="D9870" s="5" t="s">
        <v>14237</v>
      </c>
      <c r="E9870" s="43">
        <v>200</v>
      </c>
      <c r="F9870" s="43"/>
      <c r="G9870" s="48">
        <f t="shared" si="245"/>
        <v>146864.10159436404</v>
      </c>
      <c r="H9870" s="389" t="s">
        <v>9567</v>
      </c>
    </row>
    <row r="9871" spans="1:10" x14ac:dyDescent="0.3">
      <c r="A9871" s="45">
        <v>45514</v>
      </c>
      <c r="B9871" s="396" t="s">
        <v>13933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14240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13864</v>
      </c>
      <c r="C9874" s="5" t="s">
        <v>11174</v>
      </c>
      <c r="D9874" s="5" t="s">
        <v>14251</v>
      </c>
      <c r="E9874" s="43">
        <v>9000</v>
      </c>
      <c r="F9874" s="43"/>
      <c r="G9874" s="48">
        <f t="shared" si="245"/>
        <v>116764.10159436404</v>
      </c>
      <c r="H9874" s="389" t="s">
        <v>9567</v>
      </c>
      <c r="J9874" s="52">
        <v>90</v>
      </c>
    </row>
    <row r="9875" spans="1:10" x14ac:dyDescent="0.3">
      <c r="A9875" s="45">
        <v>45516</v>
      </c>
      <c r="B9875" s="396" t="s">
        <v>14016</v>
      </c>
      <c r="C9875" s="5" t="s">
        <v>11174</v>
      </c>
      <c r="D9875" s="5" t="s">
        <v>14247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14245</v>
      </c>
      <c r="E9883" s="187">
        <v>4400</v>
      </c>
      <c r="F9883" s="43"/>
      <c r="G9883" s="48">
        <f t="shared" si="245"/>
        <v>16102.101594364038</v>
      </c>
      <c r="H9883" s="389" t="s">
        <v>9567</v>
      </c>
    </row>
    <row r="9884" spans="1:10" x14ac:dyDescent="0.3">
      <c r="A9884" s="45">
        <v>45516</v>
      </c>
      <c r="B9884" s="396" t="s">
        <v>13738</v>
      </c>
      <c r="C9884" s="5" t="s">
        <v>11174</v>
      </c>
      <c r="D9884" s="5" t="s">
        <v>14246</v>
      </c>
      <c r="E9884" s="43">
        <f>3480+360</f>
        <v>3840</v>
      </c>
      <c r="F9884" s="43"/>
      <c r="G9884" s="48">
        <f t="shared" si="245"/>
        <v>12262.101594364038</v>
      </c>
      <c r="H9884" s="389" t="s">
        <v>9567</v>
      </c>
    </row>
    <row r="9885" spans="1:10" x14ac:dyDescent="0.3">
      <c r="A9885" s="45">
        <v>45516</v>
      </c>
      <c r="B9885" s="396" t="s">
        <v>13933</v>
      </c>
      <c r="C9885" s="5" t="s">
        <v>5793</v>
      </c>
      <c r="D9885" s="5" t="s">
        <v>8924</v>
      </c>
      <c r="E9885" s="43">
        <v>350</v>
      </c>
      <c r="F9885" s="43"/>
      <c r="G9885" s="48">
        <f t="shared" si="245"/>
        <v>11912.101594364038</v>
      </c>
      <c r="H9885" s="389" t="s">
        <v>9567</v>
      </c>
    </row>
    <row r="9886" spans="1:10" x14ac:dyDescent="0.3">
      <c r="A9886" s="45">
        <v>45517</v>
      </c>
      <c r="B9886" s="396" t="s">
        <v>13933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14256</v>
      </c>
      <c r="E9889" s="43">
        <v>1000</v>
      </c>
      <c r="F9889" s="43"/>
      <c r="G9889" s="48">
        <f t="shared" si="245"/>
        <v>2462.1015943640377</v>
      </c>
      <c r="H9889" s="389" t="s">
        <v>9567</v>
      </c>
      <c r="J9889" s="52">
        <f>J9888*5%</f>
        <v>7000000</v>
      </c>
    </row>
    <row r="9890" spans="1:10" x14ac:dyDescent="0.3">
      <c r="A9890" s="45">
        <v>45517</v>
      </c>
      <c r="B9890" s="396" t="s">
        <v>25</v>
      </c>
      <c r="C9890" s="5" t="s">
        <v>25</v>
      </c>
      <c r="D9890" s="5" t="s">
        <v>14257</v>
      </c>
      <c r="E9890" s="43">
        <v>500</v>
      </c>
      <c r="F9890" s="43"/>
      <c r="G9890" s="48">
        <f t="shared" si="245"/>
        <v>1962.1015943640377</v>
      </c>
      <c r="H9890" s="389" t="s">
        <v>9567</v>
      </c>
    </row>
    <row r="9891" spans="1:10" x14ac:dyDescent="0.3">
      <c r="A9891" s="45">
        <v>45519</v>
      </c>
      <c r="B9891" s="396" t="s">
        <v>25</v>
      </c>
      <c r="C9891" s="5" t="s">
        <v>25</v>
      </c>
      <c r="D9891" s="5" t="s">
        <v>14259</v>
      </c>
      <c r="E9891" s="43">
        <v>1000</v>
      </c>
      <c r="F9891" s="43"/>
      <c r="G9891" s="48">
        <f t="shared" si="245"/>
        <v>962.10159436403774</v>
      </c>
      <c r="H9891" s="389" t="s">
        <v>9567</v>
      </c>
    </row>
    <row r="9892" spans="1:10" x14ac:dyDescent="0.3">
      <c r="A9892" s="45">
        <v>45519</v>
      </c>
      <c r="B9892" s="567"/>
      <c r="C9892" s="480"/>
      <c r="D9892" s="491" t="s">
        <v>14135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14264</v>
      </c>
      <c r="E9896" s="43">
        <v>2000</v>
      </c>
      <c r="F9896" s="43"/>
      <c r="G9896" s="48">
        <f t="shared" si="245"/>
        <v>834962.10159436404</v>
      </c>
      <c r="H9896" s="389" t="s">
        <v>9567</v>
      </c>
    </row>
    <row r="9897" spans="1:10" x14ac:dyDescent="0.3">
      <c r="A9897" s="45">
        <v>45520</v>
      </c>
      <c r="B9897" s="396" t="s">
        <v>13933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14265</v>
      </c>
      <c r="E9898" s="43">
        <v>5000</v>
      </c>
      <c r="F9898" s="43"/>
      <c r="G9898" s="48">
        <f t="shared" si="245"/>
        <v>826962.10159436404</v>
      </c>
      <c r="H9898" s="389" t="s">
        <v>9567</v>
      </c>
    </row>
    <row r="9899" spans="1:10" x14ac:dyDescent="0.3">
      <c r="A9899" s="45">
        <v>45520</v>
      </c>
      <c r="B9899" s="396" t="s">
        <v>13864</v>
      </c>
      <c r="C9899" s="5" t="s">
        <v>11174</v>
      </c>
      <c r="D9899" s="5" t="s">
        <v>14266</v>
      </c>
      <c r="E9899" s="43">
        <v>2300</v>
      </c>
      <c r="F9899" s="43"/>
      <c r="G9899" s="48">
        <f t="shared" si="245"/>
        <v>824662.10159436404</v>
      </c>
      <c r="H9899" s="389" t="s">
        <v>9567</v>
      </c>
    </row>
    <row r="9900" spans="1:10" x14ac:dyDescent="0.3">
      <c r="A9900" s="45">
        <v>45520</v>
      </c>
      <c r="B9900" s="396" t="s">
        <v>25</v>
      </c>
      <c r="C9900" s="5" t="s">
        <v>84</v>
      </c>
      <c r="D9900" s="5" t="s">
        <v>14267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14268</v>
      </c>
      <c r="E9902" s="43">
        <v>2000</v>
      </c>
      <c r="F9902" s="43"/>
      <c r="G9902" s="48">
        <f t="shared" si="245"/>
        <v>815262.10159436404</v>
      </c>
      <c r="H9902" s="389" t="s">
        <v>9567</v>
      </c>
    </row>
    <row r="9903" spans="1:10" x14ac:dyDescent="0.3">
      <c r="A9903" s="45">
        <v>45521</v>
      </c>
      <c r="B9903" s="396" t="s">
        <v>13738</v>
      </c>
      <c r="C9903" s="5" t="s">
        <v>11174</v>
      </c>
      <c r="D9903" s="5" t="s">
        <v>14263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14272</v>
      </c>
      <c r="E9906" s="43">
        <v>11200</v>
      </c>
      <c r="F9906" s="43"/>
      <c r="G9906" s="48">
        <f t="shared" si="245"/>
        <v>797062.10159436404</v>
      </c>
      <c r="H9906" s="389" t="s">
        <v>9567</v>
      </c>
    </row>
    <row r="9907" spans="1:10" x14ac:dyDescent="0.3">
      <c r="A9907" s="45">
        <v>45521</v>
      </c>
      <c r="B9907" s="396" t="s">
        <v>13933</v>
      </c>
      <c r="C9907" s="5" t="s">
        <v>11174</v>
      </c>
      <c r="D9907" s="5" t="s">
        <v>14272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13864</v>
      </c>
      <c r="C9909" s="5" t="s">
        <v>5793</v>
      </c>
      <c r="D9909" s="5" t="s">
        <v>14280</v>
      </c>
      <c r="E9909" s="43">
        <v>2000</v>
      </c>
      <c r="F9909" s="43"/>
      <c r="G9909" s="48">
        <f t="shared" si="246"/>
        <v>739562.10159436404</v>
      </c>
      <c r="H9909" s="389" t="s">
        <v>9567</v>
      </c>
    </row>
    <row r="9910" spans="1:10" x14ac:dyDescent="0.3">
      <c r="A9910" s="45">
        <v>45523</v>
      </c>
      <c r="B9910" s="396" t="s">
        <v>12153</v>
      </c>
      <c r="C9910" s="5" t="s">
        <v>11174</v>
      </c>
      <c r="D9910" s="5" t="s">
        <v>14299</v>
      </c>
      <c r="E9910" s="43">
        <v>41000</v>
      </c>
      <c r="F9910" s="43"/>
      <c r="G9910" s="48">
        <f t="shared" ref="G9910:G9916" si="247">G9909+F9910-E9910</f>
        <v>698562.10159436404</v>
      </c>
      <c r="H9910" s="389" t="s">
        <v>9567</v>
      </c>
    </row>
    <row r="9911" spans="1:10" x14ac:dyDescent="0.3">
      <c r="A9911" s="45">
        <v>45523</v>
      </c>
      <c r="B9911" s="396" t="s">
        <v>13933</v>
      </c>
      <c r="C9911" s="5" t="s">
        <v>11174</v>
      </c>
      <c r="D9911" s="5" t="s">
        <v>14281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14275</v>
      </c>
      <c r="E9916" s="43">
        <v>1500</v>
      </c>
      <c r="F9916" s="43"/>
      <c r="G9916" s="48">
        <f t="shared" si="247"/>
        <v>687562.10159436404</v>
      </c>
      <c r="H9916" s="389" t="s">
        <v>9567</v>
      </c>
    </row>
    <row r="9917" spans="1:10" x14ac:dyDescent="0.3">
      <c r="A9917" s="45">
        <v>45523</v>
      </c>
      <c r="B9917" s="396" t="s">
        <v>25</v>
      </c>
      <c r="C9917" s="5" t="s">
        <v>25</v>
      </c>
      <c r="D9917" s="5" t="s">
        <v>14276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14283</v>
      </c>
      <c r="E9922" s="43">
        <v>5000</v>
      </c>
      <c r="F9922" s="43"/>
      <c r="G9922" s="48">
        <f t="shared" si="248"/>
        <v>663512.10159436404</v>
      </c>
      <c r="H9922" s="389" t="s">
        <v>9567</v>
      </c>
    </row>
    <row r="9923" spans="1:10" x14ac:dyDescent="0.3">
      <c r="A9923" s="45">
        <v>45523</v>
      </c>
      <c r="B9923" s="567"/>
      <c r="C9923" s="480"/>
      <c r="D9923" s="491" t="s">
        <v>14285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14286</v>
      </c>
      <c r="E9926" s="43">
        <v>6000</v>
      </c>
      <c r="F9926" s="43"/>
      <c r="G9926" s="48">
        <f t="shared" si="248"/>
        <v>703762.10159436404</v>
      </c>
      <c r="H9926" s="389" t="s">
        <v>9567</v>
      </c>
    </row>
    <row r="9927" spans="1:10" x14ac:dyDescent="0.3">
      <c r="A9927" s="45">
        <v>45524</v>
      </c>
      <c r="B9927" s="396" t="s">
        <v>12071</v>
      </c>
      <c r="C9927" s="5" t="s">
        <v>11174</v>
      </c>
      <c r="D9927" s="5" t="s">
        <v>14287</v>
      </c>
      <c r="E9927" s="43">
        <v>1000</v>
      </c>
      <c r="F9927" s="43"/>
      <c r="G9927" s="48">
        <f t="shared" si="248"/>
        <v>702762.10159436404</v>
      </c>
      <c r="H9927" s="389" t="s">
        <v>9567</v>
      </c>
    </row>
    <row r="9928" spans="1:10" x14ac:dyDescent="0.3">
      <c r="A9928" s="45">
        <v>45524</v>
      </c>
      <c r="B9928" s="396" t="s">
        <v>14016</v>
      </c>
      <c r="C9928" s="5" t="s">
        <v>11174</v>
      </c>
      <c r="D9928" s="5" t="s">
        <v>14288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14290</v>
      </c>
      <c r="E9932" s="43">
        <v>10000</v>
      </c>
      <c r="F9932" s="43"/>
      <c r="G9932" s="48">
        <f t="shared" si="248"/>
        <v>418632.10159436404</v>
      </c>
      <c r="H9932" s="389" t="s">
        <v>9567</v>
      </c>
    </row>
    <row r="9933" spans="1:10" x14ac:dyDescent="0.3">
      <c r="A9933" s="45">
        <v>45524</v>
      </c>
      <c r="B9933" s="396" t="s">
        <v>14291</v>
      </c>
      <c r="C9933" s="5" t="s">
        <v>5793</v>
      </c>
      <c r="D9933" s="5" t="s">
        <v>14292</v>
      </c>
      <c r="E9933" s="43">
        <v>500</v>
      </c>
      <c r="F9933" s="43"/>
      <c r="G9933" s="48">
        <f t="shared" si="248"/>
        <v>418132.10159436404</v>
      </c>
      <c r="H9933" s="389" t="s">
        <v>9567</v>
      </c>
    </row>
    <row r="9934" spans="1:10" x14ac:dyDescent="0.3">
      <c r="A9934" s="45">
        <v>45524</v>
      </c>
      <c r="B9934" s="396" t="s">
        <v>13933</v>
      </c>
      <c r="C9934" s="5" t="s">
        <v>5793</v>
      </c>
      <c r="D9934" s="5" t="s">
        <v>40</v>
      </c>
      <c r="E9934" s="43">
        <v>400</v>
      </c>
      <c r="F9934" s="43"/>
      <c r="G9934" s="48">
        <f t="shared" si="248"/>
        <v>417732.10159436404</v>
      </c>
      <c r="H9934" s="389" t="s">
        <v>9567</v>
      </c>
    </row>
    <row r="9935" spans="1:10" x14ac:dyDescent="0.3">
      <c r="A9935" s="45">
        <v>45525</v>
      </c>
      <c r="B9935" s="396" t="s">
        <v>13933</v>
      </c>
      <c r="C9935" s="5" t="s">
        <v>5793</v>
      </c>
      <c r="D9935" s="5" t="s">
        <v>40</v>
      </c>
      <c r="E9935" s="43">
        <v>500</v>
      </c>
      <c r="F9935" s="43"/>
      <c r="G9935" s="48">
        <f t="shared" si="248"/>
        <v>417232.10159436404</v>
      </c>
      <c r="H9935" s="389" t="s">
        <v>9567</v>
      </c>
    </row>
    <row r="9936" spans="1:10" x14ac:dyDescent="0.3">
      <c r="A9936" s="45">
        <v>45525</v>
      </c>
      <c r="B9936" s="396" t="s">
        <v>14291</v>
      </c>
      <c r="C9936" s="5" t="s">
        <v>11174</v>
      </c>
      <c r="D9936" s="5" t="s">
        <v>14294</v>
      </c>
      <c r="E9936" s="43">
        <v>5000</v>
      </c>
      <c r="F9936" s="43"/>
      <c r="G9936" s="48">
        <f t="shared" si="248"/>
        <v>412232.10159436404</v>
      </c>
      <c r="H9936" s="389" t="s">
        <v>9567</v>
      </c>
    </row>
    <row r="9937" spans="1:8" x14ac:dyDescent="0.3">
      <c r="A9937" s="45">
        <v>45525</v>
      </c>
      <c r="B9937" s="396"/>
      <c r="C9937" s="5" t="s">
        <v>68</v>
      </c>
      <c r="D9937" s="5" t="s">
        <v>14298</v>
      </c>
      <c r="E9937" s="43">
        <v>7400</v>
      </c>
      <c r="F9937" s="43"/>
      <c r="G9937" s="48">
        <f t="shared" si="248"/>
        <v>404832.10159436404</v>
      </c>
      <c r="H9937" s="389" t="s">
        <v>9567</v>
      </c>
    </row>
    <row r="9938" spans="1:8" x14ac:dyDescent="0.3">
      <c r="A9938" s="45">
        <v>45525</v>
      </c>
      <c r="B9938" s="396" t="s">
        <v>12153</v>
      </c>
      <c r="C9938" s="5" t="s">
        <v>68</v>
      </c>
      <c r="D9938" s="5" t="s">
        <v>14297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14301</v>
      </c>
      <c r="E9940" s="43">
        <v>8500</v>
      </c>
      <c r="F9940" s="43"/>
      <c r="G9940" s="48">
        <f t="shared" si="248"/>
        <v>380332.10159436404</v>
      </c>
      <c r="H9940" s="389" t="s">
        <v>9567</v>
      </c>
    </row>
    <row r="9941" spans="1:8" x14ac:dyDescent="0.3">
      <c r="A9941" s="45">
        <v>45525</v>
      </c>
      <c r="B9941" s="396" t="s">
        <v>25</v>
      </c>
      <c r="C9941" s="5" t="s">
        <v>25</v>
      </c>
      <c r="D9941" s="5" t="s">
        <v>14302</v>
      </c>
      <c r="E9941" s="43">
        <v>1000</v>
      </c>
      <c r="F9941" s="43"/>
      <c r="G9941" s="48">
        <f t="shared" si="248"/>
        <v>379332.10159436404</v>
      </c>
      <c r="H9941" s="389" t="s">
        <v>9567</v>
      </c>
    </row>
    <row r="9942" spans="1:8" x14ac:dyDescent="0.3">
      <c r="A9942" s="45">
        <v>45525</v>
      </c>
      <c r="B9942" s="396" t="s">
        <v>13209</v>
      </c>
      <c r="C9942" s="5" t="s">
        <v>11174</v>
      </c>
      <c r="D9942" s="5" t="s">
        <v>14303</v>
      </c>
      <c r="E9942" s="43">
        <v>1050</v>
      </c>
      <c r="F9942" s="43"/>
      <c r="G9942" s="48">
        <f t="shared" si="248"/>
        <v>378282.10159436404</v>
      </c>
      <c r="H9942" s="389" t="s">
        <v>9567</v>
      </c>
    </row>
    <row r="9943" spans="1:8" x14ac:dyDescent="0.3">
      <c r="A9943" s="45">
        <v>45525</v>
      </c>
      <c r="B9943" s="396" t="s">
        <v>13864</v>
      </c>
      <c r="C9943" s="5" t="s">
        <v>10695</v>
      </c>
      <c r="D9943" s="5" t="s">
        <v>14304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13864</v>
      </c>
      <c r="C9945" s="5" t="s">
        <v>11174</v>
      </c>
      <c r="D9945" s="5" t="s">
        <v>14305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14306</v>
      </c>
      <c r="E9947" s="43">
        <v>10000</v>
      </c>
      <c r="F9947" s="43"/>
      <c r="G9947" s="48">
        <f t="shared" si="248"/>
        <v>312862.10159436404</v>
      </c>
      <c r="H9947" s="389" t="s">
        <v>9567</v>
      </c>
    </row>
    <row r="9948" spans="1:8" x14ac:dyDescent="0.3">
      <c r="A9948" s="45">
        <v>45525</v>
      </c>
      <c r="B9948" s="396" t="s">
        <v>13933</v>
      </c>
      <c r="C9948" s="5" t="s">
        <v>5793</v>
      </c>
      <c r="D9948" s="5" t="s">
        <v>40</v>
      </c>
      <c r="E9948" s="43">
        <v>2000</v>
      </c>
      <c r="F9948" s="43"/>
      <c r="G9948" s="48">
        <f t="shared" si="248"/>
        <v>310862.10159436404</v>
      </c>
      <c r="H9948" s="389" t="s">
        <v>9567</v>
      </c>
    </row>
    <row r="9949" spans="1:8" x14ac:dyDescent="0.3">
      <c r="A9949" s="45">
        <v>45526</v>
      </c>
      <c r="B9949" s="396" t="s">
        <v>14016</v>
      </c>
      <c r="C9949" s="5" t="s">
        <v>14236</v>
      </c>
      <c r="D9949" s="5" t="s">
        <v>582</v>
      </c>
      <c r="E9949" s="43">
        <v>10000</v>
      </c>
      <c r="F9949" s="43"/>
      <c r="G9949" s="48">
        <f t="shared" si="248"/>
        <v>300862.10159436404</v>
      </c>
      <c r="H9949" s="389" t="s">
        <v>9567</v>
      </c>
    </row>
    <row r="9950" spans="1:8" x14ac:dyDescent="0.3">
      <c r="A9950" s="45">
        <v>45526</v>
      </c>
      <c r="B9950" s="396" t="s">
        <v>14016</v>
      </c>
      <c r="C9950" s="5" t="s">
        <v>30</v>
      </c>
      <c r="D9950" s="5" t="s">
        <v>14307</v>
      </c>
      <c r="E9950" s="43">
        <v>400</v>
      </c>
      <c r="F9950" s="43"/>
      <c r="G9950" s="48">
        <f t="shared" si="248"/>
        <v>300462.10159436404</v>
      </c>
      <c r="H9950" s="389" t="s">
        <v>9567</v>
      </c>
    </row>
    <row r="9951" spans="1:8" x14ac:dyDescent="0.3">
      <c r="A9951" s="45">
        <v>45526</v>
      </c>
      <c r="B9951" s="396" t="s">
        <v>13933</v>
      </c>
      <c r="C9951" s="5" t="s">
        <v>5793</v>
      </c>
      <c r="D9951" s="5" t="s">
        <v>14308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14268</v>
      </c>
      <c r="E9953" s="43">
        <v>2000</v>
      </c>
      <c r="F9953" s="43"/>
      <c r="G9953" s="48">
        <f t="shared" si="248"/>
        <v>290662.10159436404</v>
      </c>
      <c r="H9953" s="389" t="s">
        <v>9567</v>
      </c>
    </row>
    <row r="9954" spans="1:8" x14ac:dyDescent="0.3">
      <c r="A9954" s="45">
        <v>45526</v>
      </c>
      <c r="B9954" s="396" t="s">
        <v>13933</v>
      </c>
      <c r="C9954" s="5" t="s">
        <v>11174</v>
      </c>
      <c r="D9954" s="5" t="s">
        <v>14309</v>
      </c>
      <c r="E9954" s="43">
        <v>4550</v>
      </c>
      <c r="F9954" s="43"/>
      <c r="G9954" s="48">
        <f t="shared" si="248"/>
        <v>286112.10159436404</v>
      </c>
      <c r="H9954" s="389" t="s">
        <v>9567</v>
      </c>
    </row>
    <row r="9955" spans="1:8" x14ac:dyDescent="0.3">
      <c r="A9955" s="45">
        <v>45526</v>
      </c>
      <c r="B9955" s="396" t="s">
        <v>13479</v>
      </c>
      <c r="C9955" s="5" t="s">
        <v>11174</v>
      </c>
      <c r="D9955" s="5" t="s">
        <v>14311</v>
      </c>
      <c r="E9955" s="43">
        <v>14400</v>
      </c>
      <c r="F9955" s="43"/>
      <c r="G9955" s="48">
        <f t="shared" si="248"/>
        <v>271712.10159436404</v>
      </c>
      <c r="H9955" s="389" t="s">
        <v>9567</v>
      </c>
    </row>
    <row r="9956" spans="1:8" x14ac:dyDescent="0.3">
      <c r="A9956" s="45">
        <v>45526</v>
      </c>
      <c r="B9956" s="396" t="s">
        <v>25</v>
      </c>
      <c r="C9956" s="5" t="s">
        <v>4504</v>
      </c>
      <c r="D9956" s="5" t="s">
        <v>14310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14312</v>
      </c>
      <c r="E9958" s="43">
        <v>10000</v>
      </c>
      <c r="F9958" s="43"/>
      <c r="G9958" s="48">
        <f t="shared" si="248"/>
        <v>229212.10159436404</v>
      </c>
      <c r="H9958" s="389" t="s">
        <v>9567</v>
      </c>
    </row>
    <row r="9959" spans="1:8" x14ac:dyDescent="0.3">
      <c r="A9959" s="45">
        <v>45526</v>
      </c>
      <c r="B9959" s="396" t="s">
        <v>13159</v>
      </c>
      <c r="C9959" s="5" t="s">
        <v>26</v>
      </c>
      <c r="D9959" s="5" t="s">
        <v>14313</v>
      </c>
      <c r="E9959" s="43">
        <v>10000</v>
      </c>
      <c r="F9959" s="43"/>
      <c r="G9959" s="48">
        <f t="shared" si="248"/>
        <v>219212.10159436404</v>
      </c>
      <c r="H9959" s="389" t="s">
        <v>9567</v>
      </c>
    </row>
    <row r="9960" spans="1:8" x14ac:dyDescent="0.3">
      <c r="A9960" s="45">
        <v>45526</v>
      </c>
      <c r="B9960" s="396" t="s">
        <v>14314</v>
      </c>
      <c r="C9960" s="5" t="s">
        <v>11174</v>
      </c>
      <c r="D9960" s="5" t="s">
        <v>14315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13864</v>
      </c>
      <c r="C9963" s="5" t="s">
        <v>5793</v>
      </c>
      <c r="D9963" s="5" t="s">
        <v>40</v>
      </c>
      <c r="E9963" s="43">
        <v>1200</v>
      </c>
      <c r="F9963" s="43"/>
      <c r="G9963" s="48">
        <f t="shared" si="248"/>
        <v>179012.10159436404</v>
      </c>
      <c r="H9963" s="389" t="s">
        <v>9567</v>
      </c>
    </row>
    <row r="9964" spans="1:8" x14ac:dyDescent="0.3">
      <c r="A9964" s="45">
        <v>45527</v>
      </c>
      <c r="B9964" s="396" t="s">
        <v>14016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13933</v>
      </c>
      <c r="C9966" s="5" t="s">
        <v>18</v>
      </c>
      <c r="D9966" s="5" t="s">
        <v>14317</v>
      </c>
      <c r="E9966" s="43">
        <v>5000</v>
      </c>
      <c r="F9966" s="43"/>
      <c r="G9966" s="48">
        <f t="shared" si="248"/>
        <v>168512.10159436404</v>
      </c>
      <c r="H9966" s="389" t="s">
        <v>9567</v>
      </c>
    </row>
    <row r="9967" spans="1:8" x14ac:dyDescent="0.3">
      <c r="A9967" s="45">
        <v>45527</v>
      </c>
      <c r="B9967" s="396" t="s">
        <v>12632</v>
      </c>
      <c r="C9967" s="5" t="s">
        <v>84</v>
      </c>
      <c r="D9967" s="5" t="s">
        <v>14319</v>
      </c>
      <c r="E9967" s="43">
        <v>20000</v>
      </c>
      <c r="F9967" s="43"/>
      <c r="G9967" s="48">
        <f t="shared" si="248"/>
        <v>148512.10159436404</v>
      </c>
      <c r="H9967" s="389" t="s">
        <v>9567</v>
      </c>
    </row>
    <row r="9968" spans="1:8" x14ac:dyDescent="0.3">
      <c r="A9968" s="45">
        <v>45527</v>
      </c>
      <c r="B9968" s="396" t="s">
        <v>13479</v>
      </c>
      <c r="C9968" s="5" t="s">
        <v>11174</v>
      </c>
      <c r="D9968" s="5" t="s">
        <v>14320</v>
      </c>
      <c r="E9968" s="43">
        <v>6300</v>
      </c>
      <c r="F9968" s="43"/>
      <c r="G9968" s="48">
        <f t="shared" si="248"/>
        <v>142212.10159436404</v>
      </c>
      <c r="H9968" s="389" t="s">
        <v>9567</v>
      </c>
    </row>
    <row r="9969" spans="1:14" x14ac:dyDescent="0.3">
      <c r="A9969" s="45">
        <v>45527</v>
      </c>
      <c r="B9969" s="396" t="s">
        <v>13479</v>
      </c>
      <c r="C9969" s="5" t="s">
        <v>30</v>
      </c>
      <c r="D9969" s="5" t="s">
        <v>14321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14327</v>
      </c>
      <c r="E9973" s="43">
        <v>5000</v>
      </c>
      <c r="F9973" s="43"/>
      <c r="G9973" s="48">
        <f t="shared" si="248"/>
        <v>84012.101594364038</v>
      </c>
      <c r="H9973" s="389" t="s">
        <v>9567</v>
      </c>
    </row>
    <row r="9974" spans="1:14" x14ac:dyDescent="0.3">
      <c r="A9974" s="45">
        <v>45528</v>
      </c>
      <c r="B9974" s="396" t="s">
        <v>13738</v>
      </c>
      <c r="C9974" s="5" t="s">
        <v>11174</v>
      </c>
      <c r="D9974" s="5" t="s">
        <v>14328</v>
      </c>
      <c r="E9974" s="43">
        <v>900</v>
      </c>
      <c r="F9974" s="43"/>
      <c r="G9974" s="48">
        <f t="shared" si="248"/>
        <v>83112.101594364038</v>
      </c>
      <c r="H9974" s="389" t="s">
        <v>9567</v>
      </c>
    </row>
    <row r="9975" spans="1:14" x14ac:dyDescent="0.3">
      <c r="A9975" s="45">
        <v>45528</v>
      </c>
      <c r="B9975" s="396" t="s">
        <v>25</v>
      </c>
      <c r="C9975" s="5" t="s">
        <v>25</v>
      </c>
      <c r="D9975" s="5" t="s">
        <v>14268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14016</v>
      </c>
      <c r="C9977" s="5" t="s">
        <v>11174</v>
      </c>
      <c r="D9977" s="5" t="s">
        <v>14329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14330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14331</v>
      </c>
      <c r="E9979" s="43">
        <v>3000</v>
      </c>
      <c r="F9979" s="43"/>
      <c r="G9979" s="48">
        <f t="shared" si="248"/>
        <v>69212.101594364038</v>
      </c>
      <c r="H9979" s="389" t="s">
        <v>9567</v>
      </c>
    </row>
    <row r="9980" spans="1:14" x14ac:dyDescent="0.3">
      <c r="A9980" s="45">
        <v>45528</v>
      </c>
      <c r="B9980" s="396" t="s">
        <v>13159</v>
      </c>
      <c r="C9980" s="5" t="s">
        <v>84</v>
      </c>
      <c r="D9980" s="5" t="s">
        <v>14332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14337</v>
      </c>
      <c r="E9982" s="43">
        <v>1600</v>
      </c>
      <c r="F9982" s="43"/>
      <c r="G9982" s="48">
        <f t="shared" si="248"/>
        <v>53612.101594364038</v>
      </c>
      <c r="H9982" s="389" t="s">
        <v>9567</v>
      </c>
    </row>
    <row r="9983" spans="1:14" x14ac:dyDescent="0.3">
      <c r="A9983" s="45">
        <v>45531</v>
      </c>
      <c r="B9983" s="396" t="s">
        <v>13933</v>
      </c>
      <c r="C9983" s="5" t="s">
        <v>18</v>
      </c>
      <c r="D9983" s="5" t="s">
        <v>14338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13933</v>
      </c>
      <c r="C9985" s="5" t="s">
        <v>5793</v>
      </c>
      <c r="D9985" s="5" t="s">
        <v>40</v>
      </c>
      <c r="E9985" s="43">
        <v>1700</v>
      </c>
      <c r="F9985" s="43"/>
      <c r="G9985" s="48">
        <f t="shared" si="249"/>
        <v>34912.101594364038</v>
      </c>
      <c r="H9985" s="389" t="s">
        <v>9567</v>
      </c>
    </row>
    <row r="9986" spans="1:10" x14ac:dyDescent="0.3">
      <c r="A9986" s="45">
        <v>45531</v>
      </c>
      <c r="B9986" s="396" t="s">
        <v>13933</v>
      </c>
      <c r="C9986" s="5" t="s">
        <v>9451</v>
      </c>
      <c r="D9986" s="5" t="s">
        <v>14308</v>
      </c>
      <c r="E9986" s="43">
        <v>7000</v>
      </c>
      <c r="F9986" s="43"/>
      <c r="G9986" s="48">
        <f t="shared" si="249"/>
        <v>27912.101594364038</v>
      </c>
      <c r="H9986" s="389" t="s">
        <v>9567</v>
      </c>
      <c r="J9986" s="278">
        <v>12544</v>
      </c>
    </row>
    <row r="9987" spans="1:10" x14ac:dyDescent="0.3">
      <c r="A9987" s="45">
        <v>45531</v>
      </c>
      <c r="B9987" s="396" t="s">
        <v>13400</v>
      </c>
      <c r="C9987" s="5" t="s">
        <v>9451</v>
      </c>
      <c r="D9987" s="5" t="s">
        <v>14308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13933</v>
      </c>
      <c r="C9989" s="5" t="s">
        <v>11174</v>
      </c>
      <c r="D9989" s="5" t="s">
        <v>14339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14340</v>
      </c>
      <c r="E9990" s="65">
        <v>4200</v>
      </c>
      <c r="F9990" s="43"/>
      <c r="G9990" s="48">
        <f t="shared" si="249"/>
        <v>5782.1015943640377</v>
      </c>
      <c r="H9990" s="389" t="s">
        <v>9567</v>
      </c>
    </row>
    <row r="9991" spans="1:10" x14ac:dyDescent="0.3">
      <c r="A9991" s="45">
        <v>45531</v>
      </c>
      <c r="B9991" s="567"/>
      <c r="C9991" s="480"/>
      <c r="D9991" s="491" t="s">
        <v>14177</v>
      </c>
      <c r="E9991" s="480"/>
      <c r="F9991" s="43">
        <v>11000</v>
      </c>
      <c r="G9991" s="48">
        <f t="shared" si="249"/>
        <v>16782.101594364038</v>
      </c>
      <c r="H9991" s="389" t="s">
        <v>9567</v>
      </c>
    </row>
    <row r="9992" spans="1:10" x14ac:dyDescent="0.3">
      <c r="A9992" s="45">
        <v>45531</v>
      </c>
      <c r="B9992" s="396" t="s">
        <v>12153</v>
      </c>
      <c r="C9992" s="5" t="s">
        <v>11174</v>
      </c>
      <c r="D9992" s="5" t="s">
        <v>14341</v>
      </c>
      <c r="E9992" s="65">
        <v>3600</v>
      </c>
      <c r="F9992" s="43"/>
      <c r="G9992" s="48">
        <f t="shared" si="249"/>
        <v>13182.101594364038</v>
      </c>
      <c r="H9992" s="389" t="s">
        <v>9567</v>
      </c>
    </row>
    <row r="9993" spans="1:10" x14ac:dyDescent="0.3">
      <c r="A9993" s="45">
        <v>45531</v>
      </c>
      <c r="B9993" s="396" t="s">
        <v>14355</v>
      </c>
      <c r="C9993" s="5" t="s">
        <v>11174</v>
      </c>
      <c r="D9993" s="5" t="s">
        <v>14343</v>
      </c>
      <c r="E9993" s="65">
        <v>2000</v>
      </c>
      <c r="F9993" s="43"/>
      <c r="G9993" s="48">
        <f t="shared" si="249"/>
        <v>11182.101594364038</v>
      </c>
      <c r="H9993" s="389" t="s">
        <v>9567</v>
      </c>
    </row>
    <row r="9994" spans="1:10" x14ac:dyDescent="0.3">
      <c r="A9994" s="45">
        <v>45531</v>
      </c>
      <c r="B9994" s="396" t="s">
        <v>13933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14359</v>
      </c>
      <c r="E9995" s="65">
        <v>1750</v>
      </c>
      <c r="F9995" s="43"/>
      <c r="G9995" s="48">
        <f t="shared" si="249"/>
        <v>8562.1015943640377</v>
      </c>
      <c r="H9995" s="389" t="s">
        <v>9567</v>
      </c>
    </row>
    <row r="9996" spans="1:10" x14ac:dyDescent="0.3">
      <c r="A9996" s="45">
        <v>45531</v>
      </c>
      <c r="B9996" s="396" t="s">
        <v>13933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14360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14351</v>
      </c>
      <c r="E10000" s="43">
        <v>1000</v>
      </c>
      <c r="F10000" s="43"/>
      <c r="G10000" s="48">
        <f t="shared" si="249"/>
        <v>2462.1015943640377</v>
      </c>
      <c r="H10000" s="389" t="s">
        <v>9567</v>
      </c>
    </row>
    <row r="10001" spans="1:10" x14ac:dyDescent="0.3">
      <c r="A10001" s="45">
        <v>45533</v>
      </c>
      <c r="B10001" s="567"/>
      <c r="C10001" s="480"/>
      <c r="D10001" s="491" t="s">
        <v>14363</v>
      </c>
      <c r="E10001" s="480"/>
      <c r="F10001" s="43">
        <v>78000</v>
      </c>
      <c r="G10001" s="48">
        <f t="shared" si="249"/>
        <v>80462.101594364038</v>
      </c>
      <c r="H10001" s="389" t="s">
        <v>9567</v>
      </c>
    </row>
    <row r="10002" spans="1:10" x14ac:dyDescent="0.3">
      <c r="A10002" s="45">
        <v>45533</v>
      </c>
      <c r="B10002" s="396" t="s">
        <v>12632</v>
      </c>
      <c r="C10002" s="5" t="s">
        <v>84</v>
      </c>
      <c r="D10002" s="5" t="s">
        <v>14346</v>
      </c>
      <c r="E10002" s="43">
        <v>20000</v>
      </c>
      <c r="F10002" s="43"/>
      <c r="G10002" s="48">
        <f t="shared" si="249"/>
        <v>60462.101594364038</v>
      </c>
      <c r="H10002" s="389" t="s">
        <v>9567</v>
      </c>
    </row>
    <row r="10003" spans="1:10" x14ac:dyDescent="0.3">
      <c r="A10003" s="45">
        <v>45533</v>
      </c>
      <c r="B10003" s="396" t="s">
        <v>12632</v>
      </c>
      <c r="C10003" s="5" t="s">
        <v>26</v>
      </c>
      <c r="D10003" s="5" t="s">
        <v>14347</v>
      </c>
      <c r="E10003" s="43">
        <v>1000</v>
      </c>
      <c r="F10003" s="43"/>
      <c r="G10003" s="48">
        <f t="shared" si="249"/>
        <v>59462.101594364038</v>
      </c>
      <c r="H10003" s="389" t="s">
        <v>9567</v>
      </c>
    </row>
    <row r="10004" spans="1:10" x14ac:dyDescent="0.3">
      <c r="A10004" s="45">
        <v>45533</v>
      </c>
      <c r="B10004" s="396" t="s">
        <v>13479</v>
      </c>
      <c r="C10004" s="5" t="s">
        <v>11174</v>
      </c>
      <c r="D10004" s="5" t="s">
        <v>14348</v>
      </c>
      <c r="E10004" s="43">
        <v>300</v>
      </c>
      <c r="F10004" s="43"/>
      <c r="G10004" s="48">
        <f t="shared" si="249"/>
        <v>59162.101594364038</v>
      </c>
      <c r="H10004" s="389" t="s">
        <v>9567</v>
      </c>
    </row>
    <row r="10005" spans="1:10" x14ac:dyDescent="0.3">
      <c r="A10005" s="45">
        <v>45533</v>
      </c>
      <c r="B10005" s="396" t="s">
        <v>25</v>
      </c>
      <c r="C10005" s="5" t="s">
        <v>25</v>
      </c>
      <c r="D10005" s="5" t="s">
        <v>14349</v>
      </c>
      <c r="E10005" s="43">
        <v>360</v>
      </c>
      <c r="F10005" s="43"/>
      <c r="G10005" s="48">
        <f t="shared" si="249"/>
        <v>58802.101594364038</v>
      </c>
      <c r="H10005" s="389" t="s">
        <v>9567</v>
      </c>
    </row>
    <row r="10006" spans="1:10" x14ac:dyDescent="0.3">
      <c r="A10006" s="45">
        <v>45533</v>
      </c>
      <c r="B10006" s="396" t="s">
        <v>13479</v>
      </c>
      <c r="C10006" s="5" t="s">
        <v>11174</v>
      </c>
      <c r="D10006" s="5" t="s">
        <v>14350</v>
      </c>
      <c r="E10006" s="43">
        <v>3900</v>
      </c>
      <c r="F10006" s="43"/>
      <c r="G10006" s="48">
        <f t="shared" si="249"/>
        <v>54902.101594364038</v>
      </c>
      <c r="H10006" s="389" t="s">
        <v>9567</v>
      </c>
    </row>
    <row r="10007" spans="1:10" x14ac:dyDescent="0.3">
      <c r="A10007" s="45">
        <v>45533</v>
      </c>
      <c r="B10007" s="396" t="s">
        <v>25</v>
      </c>
      <c r="C10007" s="5" t="s">
        <v>25</v>
      </c>
      <c r="D10007" s="5" t="s">
        <v>14352</v>
      </c>
      <c r="E10007" s="43">
        <v>350</v>
      </c>
      <c r="F10007" s="43"/>
      <c r="G10007" s="48">
        <f t="shared" si="249"/>
        <v>54552.101594364038</v>
      </c>
      <c r="H10007" s="389" t="s">
        <v>9567</v>
      </c>
      <c r="J10007" s="52" t="s">
        <v>14357</v>
      </c>
    </row>
    <row r="10008" spans="1:10" x14ac:dyDescent="0.3">
      <c r="A10008" s="45">
        <v>45533</v>
      </c>
      <c r="B10008" s="396" t="s">
        <v>13864</v>
      </c>
      <c r="C10008" s="5" t="s">
        <v>5793</v>
      </c>
      <c r="D10008" s="5" t="s">
        <v>40</v>
      </c>
      <c r="E10008" s="43">
        <v>1100</v>
      </c>
      <c r="F10008" s="43"/>
      <c r="G10008" s="48">
        <f t="shared" si="249"/>
        <v>53452.101594364038</v>
      </c>
      <c r="H10008" s="389" t="s">
        <v>9567</v>
      </c>
      <c r="J10008" s="52" t="s">
        <v>14356</v>
      </c>
    </row>
    <row r="10009" spans="1:10" x14ac:dyDescent="0.3">
      <c r="A10009" s="45">
        <v>45533</v>
      </c>
      <c r="B10009" s="396"/>
      <c r="C10009" s="5" t="s">
        <v>4989</v>
      </c>
      <c r="D10009" s="5" t="s">
        <v>14353</v>
      </c>
      <c r="E10009" s="43">
        <v>40000</v>
      </c>
      <c r="F10009" s="43"/>
      <c r="G10009" s="48">
        <f t="shared" si="249"/>
        <v>13452.101594364038</v>
      </c>
      <c r="H10009" s="389" t="s">
        <v>9567</v>
      </c>
      <c r="J10009" s="52" t="s">
        <v>14356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14358</v>
      </c>
      <c r="E10011" s="43">
        <v>1800</v>
      </c>
      <c r="F10011" s="43"/>
      <c r="G10011" s="48">
        <f t="shared" si="249"/>
        <v>6652.1015943640377</v>
      </c>
      <c r="H10011" s="389" t="s">
        <v>9567</v>
      </c>
    </row>
    <row r="10012" spans="1:10" x14ac:dyDescent="0.3">
      <c r="A10012" s="45">
        <v>45533</v>
      </c>
      <c r="B10012" s="567"/>
      <c r="C10012" s="480"/>
      <c r="D10012" s="491" t="s">
        <v>14135</v>
      </c>
      <c r="E10012" s="480"/>
      <c r="F10012" s="43">
        <v>1000000</v>
      </c>
      <c r="G10012" s="48">
        <f t="shared" si="249"/>
        <v>1006652.101594364</v>
      </c>
      <c r="H10012" s="389" t="s">
        <v>9567</v>
      </c>
    </row>
    <row r="10013" spans="1:10" x14ac:dyDescent="0.3">
      <c r="A10013" s="45">
        <v>45533</v>
      </c>
      <c r="B10013" s="396" t="s">
        <v>14016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14361</v>
      </c>
      <c r="E10014" s="43">
        <v>300000</v>
      </c>
      <c r="F10014" s="43"/>
      <c r="G10014" s="48">
        <f t="shared" si="249"/>
        <v>705952.10159436404</v>
      </c>
      <c r="H10014" s="389" t="s">
        <v>9567</v>
      </c>
    </row>
    <row r="10015" spans="1:10" x14ac:dyDescent="0.3">
      <c r="A10015" s="45">
        <v>45533</v>
      </c>
      <c r="B10015" s="396" t="s">
        <v>12153</v>
      </c>
      <c r="C10015" s="5" t="s">
        <v>11174</v>
      </c>
      <c r="D10015" s="5" t="s">
        <v>14362</v>
      </c>
      <c r="E10015" s="43">
        <v>18500</v>
      </c>
      <c r="F10015" s="43"/>
      <c r="G10015" s="48">
        <f t="shared" si="249"/>
        <v>687452.10159436404</v>
      </c>
      <c r="H10015" s="389" t="s">
        <v>9567</v>
      </c>
    </row>
    <row r="10016" spans="1:10" x14ac:dyDescent="0.3">
      <c r="A10016" s="45">
        <v>45533</v>
      </c>
      <c r="B10016" s="396" t="s">
        <v>14016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14365</v>
      </c>
      <c r="E10017" s="43">
        <v>3000</v>
      </c>
      <c r="F10017" s="43"/>
      <c r="G10017" s="48">
        <f t="shared" si="249"/>
        <v>683852.10159436404</v>
      </c>
      <c r="H10017" s="389" t="s">
        <v>9567</v>
      </c>
    </row>
    <row r="10018" spans="1:14" x14ac:dyDescent="0.3">
      <c r="A10018" s="45">
        <v>45533</v>
      </c>
      <c r="B10018" s="396" t="s">
        <v>13933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14370</v>
      </c>
      <c r="E10024" s="43">
        <v>1270</v>
      </c>
      <c r="F10024" s="43"/>
      <c r="G10024" s="48">
        <f t="shared" si="249"/>
        <v>674502.10159436404</v>
      </c>
      <c r="H10024" s="389" t="s">
        <v>9567</v>
      </c>
    </row>
    <row r="10025" spans="1:14" s="387" customFormat="1" ht="37.5" x14ac:dyDescent="0.25">
      <c r="A10025" s="45">
        <v>45535</v>
      </c>
      <c r="B10025" s="320" t="s">
        <v>14016</v>
      </c>
      <c r="C10025" s="44" t="s">
        <v>14366</v>
      </c>
      <c r="D10025" s="124" t="s">
        <v>14373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14369</v>
      </c>
      <c r="D10026" s="124" t="s">
        <v>13105</v>
      </c>
      <c r="E10026" s="28">
        <v>15000</v>
      </c>
      <c r="F10026" s="43"/>
      <c r="G10026" s="48">
        <f t="shared" si="249"/>
        <v>631102.10159436404</v>
      </c>
      <c r="H10026" s="537" t="s">
        <v>9567</v>
      </c>
    </row>
    <row r="10027" spans="1:14" x14ac:dyDescent="0.3">
      <c r="A10027" s="45">
        <v>45535</v>
      </c>
      <c r="B10027" s="396" t="s">
        <v>13933</v>
      </c>
      <c r="C10027" s="5" t="s">
        <v>26</v>
      </c>
      <c r="D10027" s="5" t="s">
        <v>14372</v>
      </c>
      <c r="E10027" s="43">
        <v>800</v>
      </c>
      <c r="F10027" s="43"/>
      <c r="G10027" s="48">
        <f t="shared" si="249"/>
        <v>630302.10159436404</v>
      </c>
      <c r="H10027" s="537" t="s">
        <v>9567</v>
      </c>
    </row>
    <row r="10028" spans="1:14" x14ac:dyDescent="0.3">
      <c r="A10028" s="45">
        <v>45535</v>
      </c>
      <c r="B10028" s="396"/>
      <c r="C10028" s="5" t="s">
        <v>84</v>
      </c>
      <c r="D10028" s="5" t="s">
        <v>14267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14374</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13933</v>
      </c>
      <c r="C10042" s="5" t="s">
        <v>14376</v>
      </c>
      <c r="D10042" s="5" t="s">
        <v>14377</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14416</v>
      </c>
    </row>
    <row r="10044" spans="1:12" x14ac:dyDescent="0.3">
      <c r="A10044" s="45">
        <v>45537</v>
      </c>
      <c r="B10044" s="396" t="s">
        <v>13738</v>
      </c>
      <c r="C10044" s="5" t="s">
        <v>11174</v>
      </c>
      <c r="D10044" s="5" t="s">
        <v>14380</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14381</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14382</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14135</v>
      </c>
      <c r="E10049" s="480"/>
      <c r="F10049" s="43">
        <v>1000000</v>
      </c>
      <c r="G10049" s="48">
        <f t="shared" si="250"/>
        <v>1104043.8274008157</v>
      </c>
      <c r="H10049" s="537" t="s">
        <v>9567</v>
      </c>
    </row>
    <row r="10050" spans="1:13" x14ac:dyDescent="0.3">
      <c r="A10050" s="45">
        <v>45537</v>
      </c>
      <c r="B10050" s="396"/>
      <c r="C10050" s="5" t="s">
        <v>14</v>
      </c>
      <c r="D10050" s="5" t="s">
        <v>14383</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14384</v>
      </c>
      <c r="E10054" s="43">
        <v>4630</v>
      </c>
      <c r="F10054" s="43"/>
      <c r="G10054" s="48">
        <f t="shared" si="250"/>
        <v>549308.98869113822</v>
      </c>
      <c r="H10054" s="537" t="s">
        <v>9567</v>
      </c>
      <c r="K10054" s="52">
        <v>65161</v>
      </c>
      <c r="L10054" s="4" t="s">
        <v>14411</v>
      </c>
    </row>
    <row r="10055" spans="1:13" x14ac:dyDescent="0.3">
      <c r="A10055" s="45">
        <v>45538</v>
      </c>
      <c r="B10055" s="396" t="s">
        <v>25</v>
      </c>
      <c r="C10055" s="5" t="s">
        <v>30</v>
      </c>
      <c r="D10055" s="5" t="s">
        <v>14169</v>
      </c>
      <c r="E10055" s="43">
        <v>500</v>
      </c>
      <c r="F10055" s="43"/>
      <c r="G10055" s="48">
        <f t="shared" si="250"/>
        <v>548808.98869113822</v>
      </c>
      <c r="H10055" s="537" t="s">
        <v>9567</v>
      </c>
      <c r="K10055" s="52">
        <v>39875</v>
      </c>
      <c r="L10055" s="4" t="s">
        <v>6959</v>
      </c>
    </row>
    <row r="10056" spans="1:13" x14ac:dyDescent="0.3">
      <c r="A10056" s="45">
        <v>45538</v>
      </c>
      <c r="B10056" s="396" t="s">
        <v>14016</v>
      </c>
      <c r="C10056" s="5" t="s">
        <v>11174</v>
      </c>
      <c r="D10056" s="5" t="s">
        <v>14392</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14400</v>
      </c>
      <c r="E10057" s="187">
        <v>284284.27419354836</v>
      </c>
      <c r="F10057" s="43"/>
      <c r="G10057" s="48">
        <f t="shared" si="250"/>
        <v>259524.71449758986</v>
      </c>
      <c r="H10057" s="537" t="s">
        <v>9567</v>
      </c>
      <c r="K10057" s="52">
        <v>27742</v>
      </c>
      <c r="L10057" s="4" t="s">
        <v>14412</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13864</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14417</v>
      </c>
    </row>
    <row r="10061" spans="1:13" x14ac:dyDescent="0.3">
      <c r="A10061" s="45">
        <v>45538</v>
      </c>
      <c r="B10061" s="396" t="s">
        <v>13400</v>
      </c>
      <c r="C10061" s="5" t="s">
        <v>5793</v>
      </c>
      <c r="D10061" s="5" t="s">
        <v>14393</v>
      </c>
      <c r="E10061" s="43">
        <v>5500</v>
      </c>
      <c r="F10061" s="43"/>
      <c r="G10061" s="48">
        <f t="shared" si="250"/>
        <v>249124.71449758986</v>
      </c>
      <c r="H10061" s="537" t="s">
        <v>9567</v>
      </c>
      <c r="K10061" s="52">
        <v>27741.93548387097</v>
      </c>
      <c r="L10061" s="4" t="s">
        <v>14412</v>
      </c>
    </row>
    <row r="10062" spans="1:13" x14ac:dyDescent="0.3">
      <c r="A10062" s="45">
        <v>45538</v>
      </c>
      <c r="B10062" s="396" t="s">
        <v>13209</v>
      </c>
      <c r="C10062" s="5" t="s">
        <v>9451</v>
      </c>
      <c r="D10062" s="5" t="s">
        <v>14395</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14394</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14401</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14402</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14403</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14404</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14414</v>
      </c>
      <c r="E10075" s="480"/>
      <c r="F10075" s="43">
        <v>20000</v>
      </c>
      <c r="G10075" s="48">
        <f t="shared" si="250"/>
        <v>55099.714497589855</v>
      </c>
      <c r="H10075" s="537" t="s">
        <v>9567</v>
      </c>
    </row>
    <row r="10076" spans="1:11" x14ac:dyDescent="0.3">
      <c r="A10076" s="45">
        <v>45539</v>
      </c>
      <c r="B10076" s="396" t="s">
        <v>13209</v>
      </c>
      <c r="C10076" s="5" t="s">
        <v>11174</v>
      </c>
      <c r="D10076" s="5" t="s">
        <v>14405</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14413</v>
      </c>
      <c r="E10078" s="43">
        <v>13160</v>
      </c>
      <c r="F10078" s="43"/>
      <c r="G10078" s="48">
        <f t="shared" si="250"/>
        <v>39939.714497589855</v>
      </c>
      <c r="H10078" s="537" t="s">
        <v>9567</v>
      </c>
    </row>
    <row r="10079" spans="1:11" x14ac:dyDescent="0.3">
      <c r="A10079" s="45">
        <v>45540</v>
      </c>
      <c r="B10079" s="396" t="s">
        <v>12632</v>
      </c>
      <c r="C10079" s="5" t="s">
        <v>11174</v>
      </c>
      <c r="D10079" s="5" t="s">
        <v>14406</v>
      </c>
      <c r="E10079" s="43">
        <v>10000</v>
      </c>
      <c r="F10079" s="43"/>
      <c r="G10079" s="48">
        <f t="shared" si="250"/>
        <v>29939.714497589855</v>
      </c>
      <c r="H10079" s="537" t="s">
        <v>9567</v>
      </c>
    </row>
    <row r="10080" spans="1:11" x14ac:dyDescent="0.3">
      <c r="A10080" s="45">
        <v>45540</v>
      </c>
      <c r="B10080" s="567"/>
      <c r="C10080" s="480"/>
      <c r="D10080" s="491" t="s">
        <v>14135</v>
      </c>
      <c r="E10080" s="480"/>
      <c r="F10080" s="43">
        <v>200000</v>
      </c>
      <c r="G10080" s="48">
        <f t="shared" si="250"/>
        <v>229939.71449758986</v>
      </c>
      <c r="H10080" s="537" t="s">
        <v>9567</v>
      </c>
    </row>
    <row r="10081" spans="1:8" x14ac:dyDescent="0.3">
      <c r="A10081" s="45">
        <v>45540</v>
      </c>
      <c r="B10081" s="396" t="s">
        <v>12251</v>
      </c>
      <c r="C10081" s="5" t="s">
        <v>26</v>
      </c>
      <c r="D10081" s="5" t="s">
        <v>14407</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14016</v>
      </c>
      <c r="C10083" s="5" t="s">
        <v>9758</v>
      </c>
      <c r="D10083" s="5" t="s">
        <v>13865</v>
      </c>
      <c r="E10083" s="43">
        <v>10000</v>
      </c>
      <c r="F10083" s="43"/>
      <c r="G10083" s="48">
        <f t="shared" si="250"/>
        <v>213839.71449758986</v>
      </c>
      <c r="H10083" s="537" t="s">
        <v>9567</v>
      </c>
    </row>
    <row r="10084" spans="1:8" x14ac:dyDescent="0.3">
      <c r="A10084" s="45">
        <v>45540</v>
      </c>
      <c r="B10084" s="396" t="s">
        <v>13479</v>
      </c>
      <c r="C10084" s="5" t="s">
        <v>11174</v>
      </c>
      <c r="D10084" s="5" t="s">
        <v>14408</v>
      </c>
      <c r="E10084" s="43">
        <v>960</v>
      </c>
      <c r="F10084" s="43"/>
      <c r="G10084" s="48">
        <f t="shared" si="250"/>
        <v>212879.71449758986</v>
      </c>
      <c r="H10084" s="537" t="s">
        <v>9567</v>
      </c>
    </row>
    <row r="10085" spans="1:8" x14ac:dyDescent="0.3">
      <c r="A10085" s="45">
        <v>45540</v>
      </c>
      <c r="B10085" s="567"/>
      <c r="C10085" s="480"/>
      <c r="D10085" s="491" t="s">
        <v>14135</v>
      </c>
      <c r="E10085" s="480"/>
      <c r="F10085" s="43">
        <v>562515</v>
      </c>
      <c r="G10085" s="48">
        <f t="shared" si="250"/>
        <v>775394.71449758986</v>
      </c>
      <c r="H10085" s="537" t="s">
        <v>9567</v>
      </c>
    </row>
    <row r="10086" spans="1:8" x14ac:dyDescent="0.3">
      <c r="A10086" s="45">
        <v>45540</v>
      </c>
      <c r="B10086" s="567"/>
      <c r="C10086" s="480"/>
      <c r="D10086" s="491" t="s">
        <v>14135</v>
      </c>
      <c r="E10086" s="480"/>
      <c r="F10086" s="43">
        <v>430000</v>
      </c>
      <c r="G10086" s="48">
        <f t="shared" si="250"/>
        <v>1205394.71449759</v>
      </c>
      <c r="H10086" s="537" t="s">
        <v>9567</v>
      </c>
    </row>
    <row r="10087" spans="1:8" x14ac:dyDescent="0.3">
      <c r="A10087" s="45">
        <v>45540</v>
      </c>
      <c r="B10087" s="567"/>
      <c r="C10087" s="480"/>
      <c r="D10087" s="491" t="s">
        <v>14135</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14418</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13933</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14423</v>
      </c>
      <c r="E10097" s="43">
        <v>3100</v>
      </c>
      <c r="F10097" s="43"/>
      <c r="G10097" s="48">
        <f t="shared" si="250"/>
        <v>713645.39191694465</v>
      </c>
      <c r="H10097" s="537" t="s">
        <v>9567</v>
      </c>
    </row>
    <row r="10098" spans="1:11" x14ac:dyDescent="0.3">
      <c r="A10098" s="45">
        <v>45540</v>
      </c>
      <c r="B10098" s="396" t="s">
        <v>25</v>
      </c>
      <c r="C10098" s="5" t="s">
        <v>25</v>
      </c>
      <c r="D10098" s="5" t="s">
        <v>14268</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14421</v>
      </c>
      <c r="E10100" s="187">
        <v>109516.12903225806</v>
      </c>
      <c r="F10100" s="43"/>
      <c r="G10100" s="48">
        <f t="shared" si="250"/>
        <v>481937.7306266221</v>
      </c>
      <c r="H10100" s="537" t="s">
        <v>9567</v>
      </c>
    </row>
    <row r="10101" spans="1:11" x14ac:dyDescent="0.3">
      <c r="A10101" s="45">
        <v>45541</v>
      </c>
      <c r="B10101" s="394" t="s">
        <v>13400</v>
      </c>
      <c r="C10101" s="186" t="s">
        <v>54</v>
      </c>
      <c r="D10101" s="186" t="s">
        <v>14420</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14427</v>
      </c>
      <c r="C10105" s="5" t="s">
        <v>11174</v>
      </c>
      <c r="D10105" s="5" t="s">
        <v>14428</v>
      </c>
      <c r="E10105" s="43">
        <v>1000</v>
      </c>
      <c r="F10105" s="43"/>
      <c r="G10105" s="48">
        <f t="shared" si="250"/>
        <v>385469.98869113822</v>
      </c>
      <c r="H10105" s="537" t="s">
        <v>9567</v>
      </c>
    </row>
    <row r="10106" spans="1:11" x14ac:dyDescent="0.3">
      <c r="A10106" s="45">
        <v>45541</v>
      </c>
      <c r="B10106" s="396" t="s">
        <v>13738</v>
      </c>
      <c r="C10106" s="5" t="s">
        <v>11174</v>
      </c>
      <c r="D10106" s="5" t="s">
        <v>14422</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14424</v>
      </c>
      <c r="E10107" s="43">
        <v>9750</v>
      </c>
      <c r="F10107" s="43"/>
      <c r="G10107" s="48">
        <f t="shared" si="250"/>
        <v>374719.98869113822</v>
      </c>
      <c r="H10107" s="537" t="s">
        <v>9567</v>
      </c>
    </row>
    <row r="10108" spans="1:11" x14ac:dyDescent="0.3">
      <c r="A10108" s="45">
        <v>45541</v>
      </c>
      <c r="B10108" s="394" t="s">
        <v>13159</v>
      </c>
      <c r="C10108" s="186" t="s">
        <v>54</v>
      </c>
      <c r="D10108" s="186" t="s">
        <v>14211</v>
      </c>
      <c r="E10108" s="187">
        <v>36129.032258064522</v>
      </c>
      <c r="F10108" s="43"/>
      <c r="G10108" s="48">
        <f t="shared" si="250"/>
        <v>338590.95643307368</v>
      </c>
      <c r="H10108" s="537" t="s">
        <v>9567</v>
      </c>
    </row>
    <row r="10109" spans="1:11" x14ac:dyDescent="0.3">
      <c r="A10109" s="45">
        <v>45541</v>
      </c>
      <c r="B10109" s="394" t="s">
        <v>13738</v>
      </c>
      <c r="C10109" s="186" t="s">
        <v>54</v>
      </c>
      <c r="D10109" s="186" t="s">
        <v>14425</v>
      </c>
      <c r="E10109" s="187">
        <v>147983.87096774194</v>
      </c>
      <c r="F10109" s="43"/>
      <c r="G10109" s="48">
        <f t="shared" si="250"/>
        <v>190607.08546533174</v>
      </c>
      <c r="H10109" s="537" t="s">
        <v>9567</v>
      </c>
    </row>
    <row r="10110" spans="1:11" x14ac:dyDescent="0.3">
      <c r="A10110" s="45">
        <v>45541</v>
      </c>
      <c r="B10110" s="394" t="s">
        <v>13209</v>
      </c>
      <c r="C10110" s="186" t="s">
        <v>54</v>
      </c>
      <c r="D10110" s="186" t="s">
        <v>14426</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14430</v>
      </c>
      <c r="E10112" s="43">
        <v>1000</v>
      </c>
      <c r="F10112" s="43"/>
      <c r="G10112" s="48">
        <f t="shared" si="250"/>
        <v>33477.085465331736</v>
      </c>
      <c r="H10112" s="537" t="s">
        <v>9567</v>
      </c>
    </row>
    <row r="10113" spans="1:12" x14ac:dyDescent="0.3">
      <c r="A10113" s="45">
        <v>45542</v>
      </c>
      <c r="B10113" s="396" t="s">
        <v>25</v>
      </c>
      <c r="C10113" s="5" t="s">
        <v>30</v>
      </c>
      <c r="D10113" s="5" t="s">
        <v>14431</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13933</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14432</v>
      </c>
      <c r="E10117" s="43">
        <v>3500</v>
      </c>
      <c r="F10117" s="43"/>
      <c r="G10117" s="48">
        <f t="shared" si="251"/>
        <v>22977.085465331736</v>
      </c>
      <c r="H10117" s="389" t="s">
        <v>9567</v>
      </c>
    </row>
    <row r="10118" spans="1:12" x14ac:dyDescent="0.3">
      <c r="A10118" s="45">
        <v>45542</v>
      </c>
      <c r="B10118" s="396" t="s">
        <v>13738</v>
      </c>
      <c r="C10118" s="5" t="s">
        <v>5793</v>
      </c>
      <c r="D10118" s="5" t="s">
        <v>14433</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14435</v>
      </c>
      <c r="E10119" s="43">
        <v>2570</v>
      </c>
      <c r="F10119" s="43"/>
      <c r="G10119" s="48">
        <f t="shared" si="251"/>
        <v>16707.085465331736</v>
      </c>
      <c r="H10119" s="389" t="s">
        <v>9567</v>
      </c>
    </row>
    <row r="10120" spans="1:12" x14ac:dyDescent="0.3">
      <c r="A10120" s="45">
        <v>45544</v>
      </c>
      <c r="B10120" s="396" t="s">
        <v>13209</v>
      </c>
      <c r="C10120" s="5" t="s">
        <v>11174</v>
      </c>
      <c r="D10120" s="5" t="s">
        <v>14441</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14438</v>
      </c>
      <c r="E10126" s="43">
        <v>3550</v>
      </c>
      <c r="F10126" s="43"/>
      <c r="G10126" s="48">
        <f t="shared" si="251"/>
        <v>496837.08546533174</v>
      </c>
      <c r="H10126" s="389" t="s">
        <v>9567</v>
      </c>
      <c r="I10126" s="585" t="s">
        <v>55</v>
      </c>
      <c r="J10126" s="187">
        <f ca="1">SUMIF(C10029:E125109,"salary",E10029:E136120)</f>
        <v>5370566.0161290336</v>
      </c>
      <c r="L10126" s="4">
        <v>28000</v>
      </c>
    </row>
    <row r="10127" spans="1:12" x14ac:dyDescent="0.3">
      <c r="A10127" s="45">
        <v>45544</v>
      </c>
      <c r="B10127" s="396" t="s">
        <v>12632</v>
      </c>
      <c r="C10127" s="5" t="s">
        <v>64</v>
      </c>
      <c r="D10127" s="5" t="s">
        <v>14439</v>
      </c>
      <c r="E10127" s="43">
        <v>6200</v>
      </c>
      <c r="F10127" s="43"/>
      <c r="G10127" s="48">
        <f t="shared" si="251"/>
        <v>490637.08546533174</v>
      </c>
      <c r="H10127" s="389" t="s">
        <v>9567</v>
      </c>
      <c r="I10127" s="585" t="s">
        <v>12254</v>
      </c>
      <c r="J10127" s="187">
        <f ca="1">J10125-J10126</f>
        <v>-2450576.7741935495</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14440</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14016</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13933</v>
      </c>
      <c r="C10135" s="5" t="s">
        <v>11174</v>
      </c>
      <c r="D10135" s="5" t="s">
        <v>14443</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13933</v>
      </c>
      <c r="C10137" s="5" t="s">
        <v>11174</v>
      </c>
      <c r="D10137" s="5" t="s">
        <v>14444</v>
      </c>
      <c r="E10137" s="43">
        <v>16000</v>
      </c>
      <c r="F10137" s="43"/>
      <c r="G10137" s="48">
        <f t="shared" si="251"/>
        <v>403037.08546533174</v>
      </c>
      <c r="H10137" s="389" t="s">
        <v>9567</v>
      </c>
    </row>
    <row r="10138" spans="1:8" x14ac:dyDescent="0.3">
      <c r="A10138" s="45">
        <v>45545</v>
      </c>
      <c r="B10138" s="396" t="s">
        <v>25</v>
      </c>
      <c r="C10138" s="5" t="s">
        <v>30</v>
      </c>
      <c r="D10138" s="5" t="s">
        <v>14169</v>
      </c>
      <c r="E10138" s="43">
        <v>2000</v>
      </c>
      <c r="F10138" s="43"/>
      <c r="G10138" s="48">
        <f t="shared" si="251"/>
        <v>401037.08546533174</v>
      </c>
      <c r="H10138" s="389" t="s">
        <v>9567</v>
      </c>
    </row>
    <row r="10139" spans="1:8" x14ac:dyDescent="0.3">
      <c r="A10139" s="45">
        <v>45545</v>
      </c>
      <c r="B10139" s="396" t="s">
        <v>12632</v>
      </c>
      <c r="C10139" s="5" t="s">
        <v>11174</v>
      </c>
      <c r="D10139" s="5" t="s">
        <v>14445</v>
      </c>
      <c r="E10139" s="43">
        <v>30000</v>
      </c>
      <c r="F10139" s="43"/>
      <c r="G10139" s="48">
        <f t="shared" si="251"/>
        <v>371037.08546533174</v>
      </c>
      <c r="H10139" s="389" t="s">
        <v>9567</v>
      </c>
    </row>
    <row r="10140" spans="1:8" x14ac:dyDescent="0.3">
      <c r="A10140" s="45">
        <v>45545</v>
      </c>
      <c r="B10140" s="396" t="s">
        <v>13342</v>
      </c>
      <c r="C10140" s="5" t="s">
        <v>14446</v>
      </c>
      <c r="D10140" s="5" t="s">
        <v>14447</v>
      </c>
      <c r="E10140" s="43">
        <v>200000</v>
      </c>
      <c r="F10140" s="43"/>
      <c r="G10140" s="48">
        <f t="shared" si="251"/>
        <v>171037.08546533174</v>
      </c>
      <c r="H10140" s="389" t="s">
        <v>9567</v>
      </c>
    </row>
    <row r="10141" spans="1:8" x14ac:dyDescent="0.3">
      <c r="A10141" s="45">
        <v>45545</v>
      </c>
      <c r="B10141" s="396" t="s">
        <v>13933</v>
      </c>
      <c r="C10141" s="5" t="s">
        <v>11174</v>
      </c>
      <c r="D10141" s="5" t="s">
        <v>14448</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14449</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13933</v>
      </c>
      <c r="C10145" s="5" t="s">
        <v>5793</v>
      </c>
      <c r="D10145" s="5" t="s">
        <v>14450</v>
      </c>
      <c r="E10145" s="43">
        <v>700</v>
      </c>
      <c r="F10145" s="43"/>
      <c r="G10145" s="48">
        <f t="shared" si="251"/>
        <v>154037.08546533174</v>
      </c>
      <c r="H10145" s="389" t="s">
        <v>9567</v>
      </c>
    </row>
    <row r="10146" spans="1:8" x14ac:dyDescent="0.3">
      <c r="A10146" s="45">
        <v>45546</v>
      </c>
      <c r="B10146" s="396" t="s">
        <v>14427</v>
      </c>
      <c r="C10146" s="5" t="s">
        <v>11174</v>
      </c>
      <c r="D10146" s="5" t="s">
        <v>14451</v>
      </c>
      <c r="E10146" s="43">
        <v>6100</v>
      </c>
      <c r="F10146" s="43"/>
      <c r="G10146" s="48">
        <f t="shared" si="251"/>
        <v>147937.08546533174</v>
      </c>
      <c r="H10146" s="389" t="s">
        <v>9567</v>
      </c>
    </row>
    <row r="10147" spans="1:8" x14ac:dyDescent="0.3">
      <c r="A10147" s="45">
        <v>45546</v>
      </c>
      <c r="B10147" s="396" t="s">
        <v>13738</v>
      </c>
      <c r="C10147" s="5" t="s">
        <v>84</v>
      </c>
      <c r="D10147" s="5" t="s">
        <v>14452</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13864</v>
      </c>
      <c r="C10151" s="5" t="s">
        <v>11174</v>
      </c>
      <c r="D10151" s="5" t="s">
        <v>14458</v>
      </c>
      <c r="E10151" s="43">
        <v>7016</v>
      </c>
      <c r="F10151" s="43"/>
      <c r="G10151" s="48">
        <f t="shared" si="251"/>
        <v>116721.08546533174</v>
      </c>
      <c r="H10151" s="389" t="s">
        <v>9567</v>
      </c>
    </row>
    <row r="10152" spans="1:8" x14ac:dyDescent="0.3">
      <c r="A10152" s="45">
        <v>45546</v>
      </c>
      <c r="B10152" s="396" t="s">
        <v>12632</v>
      </c>
      <c r="C10152" s="5" t="s">
        <v>11174</v>
      </c>
      <c r="D10152" s="5" t="s">
        <v>14459</v>
      </c>
      <c r="E10152" s="43">
        <v>20000</v>
      </c>
      <c r="F10152" s="43"/>
      <c r="G10152" s="48">
        <f t="shared" si="251"/>
        <v>96721.085465331736</v>
      </c>
      <c r="H10152" s="389" t="s">
        <v>9567</v>
      </c>
    </row>
    <row r="10153" spans="1:8" x14ac:dyDescent="0.3">
      <c r="A10153" s="45">
        <v>45546</v>
      </c>
      <c r="B10153" s="396" t="s">
        <v>13209</v>
      </c>
      <c r="C10153" s="5" t="s">
        <v>11174</v>
      </c>
      <c r="D10153" s="5" t="s">
        <v>14462</v>
      </c>
      <c r="E10153" s="43">
        <v>1800</v>
      </c>
      <c r="F10153" s="43"/>
      <c r="G10153" s="48">
        <f t="shared" si="251"/>
        <v>94921.085465331736</v>
      </c>
      <c r="H10153" s="389" t="s">
        <v>9567</v>
      </c>
    </row>
    <row r="10154" spans="1:8" x14ac:dyDescent="0.3">
      <c r="A10154" s="45">
        <v>45546</v>
      </c>
      <c r="B10154" s="396" t="s">
        <v>13864</v>
      </c>
      <c r="C10154" s="5" t="s">
        <v>5793</v>
      </c>
      <c r="D10154" s="5" t="s">
        <v>40</v>
      </c>
      <c r="E10154" s="43">
        <v>1500</v>
      </c>
      <c r="F10154" s="43"/>
      <c r="G10154" s="48">
        <f t="shared" si="251"/>
        <v>93421.085465331736</v>
      </c>
      <c r="H10154" s="389" t="s">
        <v>9567</v>
      </c>
    </row>
    <row r="10155" spans="1:8" x14ac:dyDescent="0.3">
      <c r="A10155" s="45">
        <v>45546</v>
      </c>
      <c r="B10155" s="396" t="s">
        <v>13981</v>
      </c>
      <c r="C10155" s="5" t="s">
        <v>57</v>
      </c>
      <c r="D10155" s="5" t="s">
        <v>14463</v>
      </c>
      <c r="E10155" s="43">
        <v>18000</v>
      </c>
      <c r="F10155" s="43"/>
      <c r="G10155" s="48">
        <f t="shared" si="251"/>
        <v>75421.085465331736</v>
      </c>
      <c r="H10155" s="389" t="s">
        <v>9567</v>
      </c>
    </row>
    <row r="10156" spans="1:8" x14ac:dyDescent="0.3">
      <c r="A10156" s="45">
        <v>45546</v>
      </c>
      <c r="B10156" s="396" t="s">
        <v>25</v>
      </c>
      <c r="C10156" s="5" t="s">
        <v>25</v>
      </c>
      <c r="D10156" s="5" t="s">
        <v>14464</v>
      </c>
      <c r="E10156" s="43">
        <v>200</v>
      </c>
      <c r="F10156" s="43"/>
      <c r="G10156" s="48">
        <f t="shared" si="251"/>
        <v>75221.085465331736</v>
      </c>
      <c r="H10156" s="389" t="s">
        <v>9567</v>
      </c>
    </row>
    <row r="10157" spans="1:8" x14ac:dyDescent="0.3">
      <c r="A10157" s="45">
        <v>45546</v>
      </c>
      <c r="B10157" s="396" t="s">
        <v>13159</v>
      </c>
      <c r="C10157" s="5" t="s">
        <v>11174</v>
      </c>
      <c r="D10157" s="5" t="s">
        <v>14465</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14466</v>
      </c>
      <c r="E10159" s="43">
        <v>6000</v>
      </c>
      <c r="F10159" s="43"/>
      <c r="G10159" s="48">
        <f t="shared" si="251"/>
        <v>53821.085465331736</v>
      </c>
      <c r="H10159" s="389" t="s">
        <v>9567</v>
      </c>
    </row>
    <row r="10160" spans="1:8" x14ac:dyDescent="0.3">
      <c r="A10160" s="45">
        <v>45546</v>
      </c>
      <c r="B10160" s="396" t="s">
        <v>13159</v>
      </c>
      <c r="C10160" s="5" t="s">
        <v>11174</v>
      </c>
      <c r="D10160" s="5" t="s">
        <v>14465</v>
      </c>
      <c r="E10160" s="43">
        <v>3000</v>
      </c>
      <c r="F10160" s="43"/>
      <c r="G10160" s="48">
        <f t="shared" si="251"/>
        <v>50821.085465331736</v>
      </c>
      <c r="H10160" s="389" t="s">
        <v>9567</v>
      </c>
    </row>
    <row r="10161" spans="1:12" x14ac:dyDescent="0.3">
      <c r="A10161" s="45">
        <v>45546</v>
      </c>
      <c r="B10161" s="396" t="s">
        <v>13864</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14169</v>
      </c>
      <c r="E10163" s="43">
        <v>2000</v>
      </c>
      <c r="F10163" s="43"/>
      <c r="G10163" s="48">
        <f t="shared" si="251"/>
        <v>45101.085465331736</v>
      </c>
      <c r="H10163" s="389" t="s">
        <v>9567</v>
      </c>
    </row>
    <row r="10164" spans="1:12" x14ac:dyDescent="0.3">
      <c r="A10164" s="45">
        <v>45547</v>
      </c>
      <c r="B10164" s="396" t="s">
        <v>12251</v>
      </c>
      <c r="C10164" s="5" t="s">
        <v>1616</v>
      </c>
      <c r="D10164" s="5" t="s">
        <v>14470</v>
      </c>
      <c r="E10164" s="43">
        <v>1500</v>
      </c>
      <c r="F10164" s="43"/>
      <c r="G10164" s="48">
        <f t="shared" si="251"/>
        <v>43601.085465331736</v>
      </c>
      <c r="H10164" s="389" t="s">
        <v>9567</v>
      </c>
    </row>
    <row r="10165" spans="1:12" x14ac:dyDescent="0.3">
      <c r="A10165" s="45">
        <v>45547</v>
      </c>
      <c r="B10165" s="396" t="s">
        <v>13933</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13864</v>
      </c>
      <c r="C10167" s="5" t="s">
        <v>2674</v>
      </c>
      <c r="D10167" s="5" t="s">
        <v>14472</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14475</v>
      </c>
      <c r="E10169" s="43">
        <v>10000</v>
      </c>
      <c r="F10169" s="43"/>
      <c r="G10169" s="48">
        <f t="shared" si="252"/>
        <v>15701.085465331736</v>
      </c>
      <c r="H10169" s="389" t="s">
        <v>9567</v>
      </c>
    </row>
    <row r="10170" spans="1:12" x14ac:dyDescent="0.3">
      <c r="A10170" s="45">
        <v>45548</v>
      </c>
      <c r="B10170" s="396" t="s">
        <v>12153</v>
      </c>
      <c r="C10170" s="5" t="s">
        <v>84</v>
      </c>
      <c r="D10170" s="5" t="s">
        <v>14476</v>
      </c>
      <c r="E10170" s="43">
        <v>2000</v>
      </c>
      <c r="F10170" s="43"/>
      <c r="G10170" s="48">
        <f t="shared" si="252"/>
        <v>13701.085465331736</v>
      </c>
      <c r="H10170" s="389" t="s">
        <v>9567</v>
      </c>
    </row>
    <row r="10171" spans="1:12" x14ac:dyDescent="0.3">
      <c r="A10171" s="45">
        <v>45548</v>
      </c>
      <c r="B10171" s="396" t="s">
        <v>25</v>
      </c>
      <c r="C10171" s="5" t="s">
        <v>14478</v>
      </c>
      <c r="D10171" s="5" t="s">
        <v>14477</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14177</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14427</v>
      </c>
      <c r="C10175" s="5" t="s">
        <v>14485</v>
      </c>
      <c r="D10175" s="5" t="s">
        <v>14486</v>
      </c>
      <c r="E10175" s="43">
        <v>4000</v>
      </c>
      <c r="F10175" s="43"/>
      <c r="G10175" s="48">
        <f t="shared" si="252"/>
        <v>79901.085465331736</v>
      </c>
      <c r="H10175" s="389" t="s">
        <v>9567</v>
      </c>
    </row>
    <row r="10176" spans="1:12" x14ac:dyDescent="0.3">
      <c r="A10176" s="45">
        <v>45548</v>
      </c>
      <c r="B10176" s="396" t="s">
        <v>25</v>
      </c>
      <c r="C10176" s="5" t="s">
        <v>84</v>
      </c>
      <c r="D10176" s="5" t="s">
        <v>14487</v>
      </c>
      <c r="E10176" s="43">
        <v>3000</v>
      </c>
      <c r="F10176" s="43"/>
      <c r="G10176" s="48">
        <f t="shared" si="252"/>
        <v>76901.085465331736</v>
      </c>
      <c r="H10176" s="389" t="s">
        <v>9567</v>
      </c>
    </row>
    <row r="10177" spans="1:13" x14ac:dyDescent="0.3">
      <c r="A10177" s="45">
        <v>45548</v>
      </c>
      <c r="B10177" s="396" t="s">
        <v>14488</v>
      </c>
      <c r="C10177" s="5" t="s">
        <v>9451</v>
      </c>
      <c r="D10177" s="5" t="s">
        <v>14489</v>
      </c>
      <c r="E10177" s="43">
        <v>600</v>
      </c>
      <c r="F10177" s="43"/>
      <c r="G10177" s="48">
        <f t="shared" si="252"/>
        <v>76301.085465331736</v>
      </c>
      <c r="H10177" s="389" t="s">
        <v>9567</v>
      </c>
    </row>
    <row r="10178" spans="1:13" x14ac:dyDescent="0.3">
      <c r="A10178" s="45">
        <v>45548</v>
      </c>
      <c r="B10178" s="396" t="s">
        <v>14147</v>
      </c>
      <c r="C10178" s="5" t="s">
        <v>11174</v>
      </c>
      <c r="D10178" s="5" t="s">
        <v>14492</v>
      </c>
      <c r="E10178" s="43">
        <v>480</v>
      </c>
      <c r="F10178" s="43"/>
      <c r="G10178" s="48">
        <f t="shared" si="252"/>
        <v>75821.085465331736</v>
      </c>
      <c r="H10178" s="389" t="s">
        <v>9567</v>
      </c>
    </row>
    <row r="10179" spans="1:13" x14ac:dyDescent="0.3">
      <c r="A10179" s="45">
        <v>45548</v>
      </c>
      <c r="B10179" s="396" t="s">
        <v>13933</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14493</v>
      </c>
      <c r="E10181" s="43">
        <v>3000</v>
      </c>
      <c r="F10181" s="43"/>
      <c r="G10181" s="48">
        <f t="shared" si="252"/>
        <v>68321.085465331736</v>
      </c>
      <c r="H10181" s="389" t="s">
        <v>9567</v>
      </c>
    </row>
    <row r="10182" spans="1:13" x14ac:dyDescent="0.3">
      <c r="A10182" s="45">
        <v>45549</v>
      </c>
      <c r="B10182" s="396" t="s">
        <v>13209</v>
      </c>
      <c r="C10182" s="5" t="s">
        <v>11174</v>
      </c>
      <c r="D10182" s="5" t="s">
        <v>14541</v>
      </c>
      <c r="E10182" s="43">
        <v>3790</v>
      </c>
      <c r="F10182" s="43"/>
      <c r="G10182" s="48">
        <f t="shared" si="252"/>
        <v>64531.085465331736</v>
      </c>
      <c r="H10182" s="389" t="s">
        <v>9567</v>
      </c>
    </row>
    <row r="10183" spans="1:13" x14ac:dyDescent="0.3">
      <c r="A10183" s="45">
        <v>45549</v>
      </c>
      <c r="B10183" s="396" t="s">
        <v>13933</v>
      </c>
      <c r="C10183" s="5" t="s">
        <v>11174</v>
      </c>
      <c r="D10183" s="5" t="s">
        <v>14542</v>
      </c>
      <c r="E10183" s="43">
        <v>6400</v>
      </c>
      <c r="F10183" s="43"/>
      <c r="G10183" s="48">
        <f t="shared" si="252"/>
        <v>58131.085465331736</v>
      </c>
      <c r="H10183" s="389" t="s">
        <v>9567</v>
      </c>
    </row>
    <row r="10184" spans="1:13" x14ac:dyDescent="0.3">
      <c r="A10184" s="45">
        <v>45551</v>
      </c>
      <c r="B10184" s="396" t="s">
        <v>13933</v>
      </c>
      <c r="C10184" s="5" t="s">
        <v>9758</v>
      </c>
      <c r="D10184" s="5" t="s">
        <v>14495</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14147</v>
      </c>
      <c r="C10187" s="5" t="s">
        <v>9758</v>
      </c>
      <c r="D10187" s="5" t="s">
        <v>13865</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14528</v>
      </c>
      <c r="D10189" s="5" t="s">
        <v>582</v>
      </c>
      <c r="E10189" s="43">
        <v>20000</v>
      </c>
      <c r="F10189" s="43"/>
      <c r="G10189" s="48">
        <f t="shared" si="252"/>
        <v>11401.085465331736</v>
      </c>
      <c r="H10189" s="389" t="s">
        <v>9567</v>
      </c>
      <c r="J10189" s="681" t="s">
        <v>3</v>
      </c>
      <c r="K10189" s="681" t="s">
        <v>14490</v>
      </c>
      <c r="L10189" s="681" t="s">
        <v>14491</v>
      </c>
      <c r="M10189" s="681" t="s">
        <v>8196</v>
      </c>
    </row>
    <row r="10190" spans="1:13" ht="21.75" thickBot="1" x14ac:dyDescent="0.35">
      <c r="A10190" s="45">
        <v>45551</v>
      </c>
      <c r="B10190" s="396" t="s">
        <v>13933</v>
      </c>
      <c r="C10190" s="5" t="s">
        <v>5793</v>
      </c>
      <c r="D10190" s="5" t="s">
        <v>40</v>
      </c>
      <c r="E10190" s="43">
        <v>700</v>
      </c>
      <c r="F10190" s="43"/>
      <c r="G10190" s="48">
        <f t="shared" si="252"/>
        <v>10701.085465331736</v>
      </c>
      <c r="H10190" s="389" t="s">
        <v>9567</v>
      </c>
      <c r="J10190" s="674" t="s">
        <v>14479</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14480</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14482</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14481</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13933</v>
      </c>
      <c r="C10194" s="5" t="s">
        <v>5288</v>
      </c>
      <c r="D10194" s="5" t="s">
        <v>582</v>
      </c>
      <c r="E10194" s="43">
        <v>85000</v>
      </c>
      <c r="F10194" s="43"/>
      <c r="G10194" s="48">
        <f t="shared" si="252"/>
        <v>405701.08546533174</v>
      </c>
      <c r="H10194" s="389" t="s">
        <v>9567</v>
      </c>
      <c r="J10194" s="676" t="s">
        <v>14482</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14483</v>
      </c>
      <c r="K10195" s="678">
        <v>0</v>
      </c>
      <c r="L10195" s="677">
        <f>L10194*15%</f>
        <v>490979.07337499992</v>
      </c>
      <c r="M10195" s="677">
        <f>L10195</f>
        <v>490979.07337499992</v>
      </c>
    </row>
    <row r="10196" spans="1:13" ht="21.75" thickBot="1" x14ac:dyDescent="0.35">
      <c r="A10196" s="45">
        <v>45551</v>
      </c>
      <c r="B10196" s="396" t="s">
        <v>14016</v>
      </c>
      <c r="C10196" s="5" t="s">
        <v>5288</v>
      </c>
      <c r="D10196" s="5" t="s">
        <v>14499</v>
      </c>
      <c r="E10196" s="43">
        <v>20000</v>
      </c>
      <c r="F10196" s="43"/>
      <c r="G10196" s="48">
        <f t="shared" si="252"/>
        <v>350701.08546533174</v>
      </c>
      <c r="H10196" s="389" t="s">
        <v>9567</v>
      </c>
      <c r="J10196" s="679" t="s">
        <v>14484</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14358</v>
      </c>
      <c r="E10198" s="43">
        <v>16000</v>
      </c>
      <c r="F10198" s="43"/>
      <c r="G10198" s="48">
        <f t="shared" si="252"/>
        <v>329701.08546533174</v>
      </c>
      <c r="H10198" s="389" t="s">
        <v>9567</v>
      </c>
      <c r="M10198" s="351"/>
    </row>
    <row r="10199" spans="1:13" x14ac:dyDescent="0.3">
      <c r="A10199" s="45">
        <v>45551</v>
      </c>
      <c r="B10199" s="396" t="s">
        <v>13479</v>
      </c>
      <c r="C10199" s="5" t="s">
        <v>84</v>
      </c>
      <c r="D10199" s="5" t="s">
        <v>14501</v>
      </c>
      <c r="E10199" s="43">
        <v>10000</v>
      </c>
      <c r="F10199" s="43"/>
      <c r="G10199" s="48">
        <f t="shared" si="252"/>
        <v>319701.08546533174</v>
      </c>
      <c r="H10199" s="389" t="s">
        <v>9567</v>
      </c>
    </row>
    <row r="10200" spans="1:13" x14ac:dyDescent="0.3">
      <c r="A10200" s="45">
        <v>45551</v>
      </c>
      <c r="B10200" s="396"/>
      <c r="C10200" s="5" t="s">
        <v>14</v>
      </c>
      <c r="D10200" s="5" t="s">
        <v>14502</v>
      </c>
      <c r="E10200" s="43">
        <v>100000</v>
      </c>
      <c r="F10200" s="43"/>
      <c r="G10200" s="48">
        <f t="shared" si="252"/>
        <v>219701.08546533174</v>
      </c>
      <c r="H10200" s="389" t="s">
        <v>9567</v>
      </c>
    </row>
    <row r="10201" spans="1:13" x14ac:dyDescent="0.3">
      <c r="A10201" s="45">
        <v>45551</v>
      </c>
      <c r="B10201" s="396"/>
      <c r="C10201" s="5" t="s">
        <v>14</v>
      </c>
      <c r="D10201" s="5" t="s">
        <v>14503</v>
      </c>
      <c r="E10201" s="43">
        <v>40750</v>
      </c>
      <c r="F10201" s="43"/>
      <c r="G10201" s="48">
        <f t="shared" si="252"/>
        <v>178951.08546533174</v>
      </c>
      <c r="H10201" s="389" t="s">
        <v>9567</v>
      </c>
    </row>
    <row r="10202" spans="1:13" x14ac:dyDescent="0.3">
      <c r="A10202" s="45">
        <v>45551</v>
      </c>
      <c r="B10202" s="396" t="s">
        <v>14355</v>
      </c>
      <c r="C10202" s="5" t="s">
        <v>26</v>
      </c>
      <c r="D10202" s="5" t="s">
        <v>14504</v>
      </c>
      <c r="E10202" s="43">
        <v>5500</v>
      </c>
      <c r="F10202" s="43"/>
      <c r="G10202" s="48">
        <f t="shared" si="252"/>
        <v>173451.08546533174</v>
      </c>
      <c r="H10202" s="389" t="s">
        <v>9567</v>
      </c>
    </row>
    <row r="10203" spans="1:13" x14ac:dyDescent="0.3">
      <c r="A10203" s="45">
        <v>45551</v>
      </c>
      <c r="B10203" s="396" t="s">
        <v>14355</v>
      </c>
      <c r="C10203" s="5" t="s">
        <v>4122</v>
      </c>
      <c r="D10203" s="5" t="s">
        <v>14523</v>
      </c>
      <c r="E10203" s="43">
        <v>30000</v>
      </c>
      <c r="F10203" s="43"/>
      <c r="G10203" s="48">
        <f t="shared" si="252"/>
        <v>143451.08546533174</v>
      </c>
      <c r="H10203" s="389" t="s">
        <v>9567</v>
      </c>
    </row>
    <row r="10204" spans="1:13" x14ac:dyDescent="0.3">
      <c r="A10204" s="45">
        <v>45553</v>
      </c>
      <c r="B10204" s="396" t="s">
        <v>14067</v>
      </c>
      <c r="C10204" s="5" t="s">
        <v>84</v>
      </c>
      <c r="D10204" s="5" t="s">
        <v>14524</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14525</v>
      </c>
      <c r="E10206" s="43">
        <v>700</v>
      </c>
      <c r="F10206" s="43"/>
      <c r="G10206" s="48">
        <f t="shared" si="252"/>
        <v>109751.08546533174</v>
      </c>
      <c r="H10206" s="389" t="s">
        <v>9567</v>
      </c>
    </row>
    <row r="10207" spans="1:13" x14ac:dyDescent="0.3">
      <c r="A10207" s="45">
        <v>45553</v>
      </c>
      <c r="B10207" s="396" t="s">
        <v>25</v>
      </c>
      <c r="C10207" s="5" t="s">
        <v>11174</v>
      </c>
      <c r="D10207" s="5" t="s">
        <v>14526</v>
      </c>
      <c r="E10207" s="43">
        <v>2100</v>
      </c>
      <c r="F10207" s="43"/>
      <c r="G10207" s="48">
        <f t="shared" si="252"/>
        <v>107651.08546533174</v>
      </c>
      <c r="H10207" s="389" t="s">
        <v>9567</v>
      </c>
    </row>
    <row r="10208" spans="1:13" x14ac:dyDescent="0.3">
      <c r="A10208" s="45">
        <v>45553</v>
      </c>
      <c r="B10208" s="396" t="s">
        <v>13933</v>
      </c>
      <c r="C10208" s="5" t="s">
        <v>5793</v>
      </c>
      <c r="D10208" s="5" t="s">
        <v>14527</v>
      </c>
      <c r="E10208" s="43">
        <v>1000</v>
      </c>
      <c r="F10208" s="43"/>
      <c r="G10208" s="48">
        <f t="shared" si="252"/>
        <v>106651.08546533174</v>
      </c>
      <c r="H10208" s="389" t="s">
        <v>9567</v>
      </c>
    </row>
    <row r="10209" spans="1:9" x14ac:dyDescent="0.3">
      <c r="A10209" s="45">
        <v>45553</v>
      </c>
      <c r="B10209" s="396" t="s">
        <v>12632</v>
      </c>
      <c r="C10209" s="5" t="s">
        <v>84</v>
      </c>
      <c r="D10209" s="5" t="s">
        <v>14531</v>
      </c>
      <c r="E10209" s="43">
        <v>5000</v>
      </c>
      <c r="F10209" s="43"/>
      <c r="G10209" s="48">
        <f t="shared" si="252"/>
        <v>101651.08546533174</v>
      </c>
      <c r="H10209" s="389" t="s">
        <v>9567</v>
      </c>
    </row>
    <row r="10210" spans="1:9" ht="18.75" customHeight="1" x14ac:dyDescent="0.3">
      <c r="A10210" s="45">
        <v>45553</v>
      </c>
      <c r="B10210" s="396" t="s">
        <v>12632</v>
      </c>
      <c r="C10210" s="5" t="s">
        <v>84</v>
      </c>
      <c r="D10210" s="5" t="s">
        <v>14532</v>
      </c>
      <c r="E10210" s="43">
        <v>3000</v>
      </c>
      <c r="F10210" s="43"/>
      <c r="G10210" s="48">
        <f t="shared" si="252"/>
        <v>98651.085465331736</v>
      </c>
      <c r="H10210" s="389" t="s">
        <v>9567</v>
      </c>
    </row>
    <row r="10211" spans="1:9" ht="18.75" customHeight="1" x14ac:dyDescent="0.3">
      <c r="A10211" s="45">
        <v>45553</v>
      </c>
      <c r="B10211" s="396" t="s">
        <v>12632</v>
      </c>
      <c r="C10211" s="5" t="s">
        <v>84</v>
      </c>
      <c r="D10211" s="5" t="s">
        <v>14533</v>
      </c>
      <c r="E10211" s="43">
        <v>5000</v>
      </c>
      <c r="F10211" s="43"/>
      <c r="G10211" s="48">
        <f t="shared" si="252"/>
        <v>93651.085465331736</v>
      </c>
      <c r="H10211" s="389" t="s">
        <v>9567</v>
      </c>
    </row>
    <row r="10212" spans="1:9" x14ac:dyDescent="0.3">
      <c r="A10212" s="45">
        <v>45553</v>
      </c>
      <c r="B10212" s="396" t="s">
        <v>13933</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14534</v>
      </c>
      <c r="E10213" s="43">
        <v>30000</v>
      </c>
      <c r="F10213" s="43"/>
      <c r="G10213" s="48">
        <f t="shared" si="252"/>
        <v>60151.085465331736</v>
      </c>
      <c r="H10213" s="389" t="s">
        <v>9567</v>
      </c>
    </row>
    <row r="10214" spans="1:9" x14ac:dyDescent="0.3">
      <c r="A10214" s="45">
        <v>45554</v>
      </c>
      <c r="B10214" s="396" t="s">
        <v>13933</v>
      </c>
      <c r="C10214" s="5" t="s">
        <v>30</v>
      </c>
      <c r="D10214" s="5" t="s">
        <v>14169</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13933</v>
      </c>
      <c r="C10216" s="5" t="s">
        <v>84</v>
      </c>
      <c r="D10216" s="5" t="s">
        <v>14536</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14537</v>
      </c>
      <c r="E10219" s="43">
        <v>500</v>
      </c>
      <c r="F10219" s="43"/>
      <c r="G10219" s="48">
        <f t="shared" si="252"/>
        <v>47651.085465331736</v>
      </c>
      <c r="H10219" s="389" t="s">
        <v>9567</v>
      </c>
      <c r="I10219" s="52">
        <v>230</v>
      </c>
    </row>
    <row r="10220" spans="1:9" x14ac:dyDescent="0.3">
      <c r="A10220" s="45">
        <v>45554</v>
      </c>
      <c r="B10220" s="396" t="s">
        <v>14291</v>
      </c>
      <c r="C10220" s="5" t="s">
        <v>14366</v>
      </c>
      <c r="D10220" s="5" t="s">
        <v>14543</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13933</v>
      </c>
      <c r="C10222" s="5" t="s">
        <v>11174</v>
      </c>
      <c r="D10222" s="5" t="s">
        <v>14448</v>
      </c>
      <c r="E10222" s="43">
        <v>9600</v>
      </c>
      <c r="F10222" s="43"/>
      <c r="G10222" s="48">
        <f t="shared" si="252"/>
        <v>18201.085465331736</v>
      </c>
      <c r="H10222" s="389" t="s">
        <v>9567</v>
      </c>
    </row>
    <row r="10223" spans="1:9" x14ac:dyDescent="0.3">
      <c r="A10223" s="45">
        <v>45554</v>
      </c>
      <c r="B10223" s="396" t="s">
        <v>25</v>
      </c>
      <c r="C10223" s="5" t="s">
        <v>26</v>
      </c>
      <c r="D10223" s="5" t="s">
        <v>14551</v>
      </c>
      <c r="E10223" s="43">
        <v>460</v>
      </c>
      <c r="F10223" s="43"/>
      <c r="G10223" s="48">
        <f t="shared" si="252"/>
        <v>17741.085465331736</v>
      </c>
      <c r="H10223" s="389" t="s">
        <v>9567</v>
      </c>
    </row>
    <row r="10224" spans="1:9" x14ac:dyDescent="0.3">
      <c r="A10224" s="45">
        <v>45554</v>
      </c>
      <c r="B10224" s="396" t="s">
        <v>12153</v>
      </c>
      <c r="C10224" s="5" t="s">
        <v>84</v>
      </c>
      <c r="D10224" s="5" t="s">
        <v>14432</v>
      </c>
      <c r="E10224" s="43">
        <v>1000</v>
      </c>
      <c r="F10224" s="43"/>
      <c r="G10224" s="48">
        <f t="shared" si="252"/>
        <v>16741.085465331736</v>
      </c>
      <c r="H10224" s="389" t="s">
        <v>9567</v>
      </c>
    </row>
    <row r="10225" spans="1:10" x14ac:dyDescent="0.3">
      <c r="A10225" s="45">
        <v>45554</v>
      </c>
      <c r="B10225" s="396" t="s">
        <v>13738</v>
      </c>
      <c r="C10225" s="5" t="s">
        <v>11174</v>
      </c>
      <c r="D10225" s="5" t="s">
        <v>14549</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14544</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14545</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14546</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14547</v>
      </c>
      <c r="E10229" s="43">
        <v>3000</v>
      </c>
      <c r="F10229" s="43"/>
      <c r="G10229" s="48">
        <f t="shared" si="252"/>
        <v>6241.0854653317365</v>
      </c>
      <c r="H10229" s="389" t="s">
        <v>9567</v>
      </c>
    </row>
    <row r="10230" spans="1:10" x14ac:dyDescent="0.3">
      <c r="A10230" s="45">
        <v>45554</v>
      </c>
      <c r="B10230" s="396" t="s">
        <v>25</v>
      </c>
      <c r="C10230" s="5" t="s">
        <v>26</v>
      </c>
      <c r="D10230" s="5" t="s">
        <v>14548</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14550</v>
      </c>
      <c r="E10232" s="43">
        <v>500</v>
      </c>
      <c r="F10232" s="43"/>
      <c r="G10232" s="48">
        <f t="shared" ref="G10232:G10264" si="257">G10231+F10232-E10232</f>
        <v>1741.0854653317365</v>
      </c>
      <c r="H10232" s="389" t="s">
        <v>9567</v>
      </c>
    </row>
    <row r="10233" spans="1:10" x14ac:dyDescent="0.3">
      <c r="A10233" s="45">
        <v>45555</v>
      </c>
      <c r="B10233" s="396" t="s">
        <v>13933</v>
      </c>
      <c r="C10233" s="5" t="s">
        <v>30</v>
      </c>
      <c r="D10233" s="5" t="s">
        <v>14169</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14555</v>
      </c>
      <c r="E10235" s="43">
        <v>50000</v>
      </c>
      <c r="F10235" s="43"/>
      <c r="G10235" s="48">
        <f t="shared" si="257"/>
        <v>450841.08546533174</v>
      </c>
      <c r="H10235" s="389" t="s">
        <v>9567</v>
      </c>
    </row>
    <row r="10236" spans="1:10" x14ac:dyDescent="0.3">
      <c r="A10236" s="45">
        <v>45555</v>
      </c>
      <c r="B10236" s="396" t="s">
        <v>12153</v>
      </c>
      <c r="C10236" s="5" t="s">
        <v>84</v>
      </c>
      <c r="D10236" s="5" t="s">
        <v>14476</v>
      </c>
      <c r="E10236" s="43">
        <v>3000</v>
      </c>
      <c r="F10236" s="43"/>
      <c r="G10236" s="48">
        <f t="shared" si="257"/>
        <v>447841.08546533174</v>
      </c>
      <c r="H10236" s="389" t="s">
        <v>9567</v>
      </c>
    </row>
    <row r="10237" spans="1:10" x14ac:dyDescent="0.3">
      <c r="A10237" s="45">
        <v>45555</v>
      </c>
      <c r="B10237" s="396" t="s">
        <v>12096</v>
      </c>
      <c r="C10237" s="5" t="s">
        <v>11174</v>
      </c>
      <c r="D10237" s="5" t="s">
        <v>14556</v>
      </c>
      <c r="E10237" s="43">
        <v>3000</v>
      </c>
      <c r="F10237" s="43"/>
      <c r="G10237" s="48">
        <f t="shared" si="257"/>
        <v>444841.08546533174</v>
      </c>
      <c r="H10237" s="389" t="s">
        <v>9567</v>
      </c>
    </row>
    <row r="10238" spans="1:10" x14ac:dyDescent="0.3">
      <c r="A10238" s="45">
        <v>45555</v>
      </c>
      <c r="B10238" s="396" t="s">
        <v>14291</v>
      </c>
      <c r="C10238" s="5" t="s">
        <v>11174</v>
      </c>
      <c r="D10238" s="5" t="s">
        <v>14557</v>
      </c>
      <c r="E10238" s="43">
        <v>2000</v>
      </c>
      <c r="F10238" s="43"/>
      <c r="G10238" s="48">
        <f t="shared" si="257"/>
        <v>442841.08546533174</v>
      </c>
      <c r="H10238" s="389" t="s">
        <v>9567</v>
      </c>
    </row>
    <row r="10239" spans="1:10" x14ac:dyDescent="0.3">
      <c r="A10239" s="45">
        <v>45555</v>
      </c>
      <c r="B10239" s="396" t="s">
        <v>13400</v>
      </c>
      <c r="C10239" s="5" t="s">
        <v>14559</v>
      </c>
      <c r="D10239" s="5" t="s">
        <v>14560</v>
      </c>
      <c r="E10239" s="43">
        <v>13500</v>
      </c>
      <c r="F10239" s="43"/>
      <c r="G10239" s="48">
        <f t="shared" si="257"/>
        <v>429341.08546533174</v>
      </c>
      <c r="H10239" s="389" t="s">
        <v>9567</v>
      </c>
    </row>
    <row r="10240" spans="1:10" x14ac:dyDescent="0.3">
      <c r="A10240" s="45">
        <v>45555</v>
      </c>
      <c r="B10240" s="396" t="s">
        <v>13933</v>
      </c>
      <c r="C10240" s="5" t="s">
        <v>541</v>
      </c>
      <c r="D10240" s="5" t="s">
        <v>14561</v>
      </c>
      <c r="E10240" s="43">
        <v>1000</v>
      </c>
      <c r="F10240" s="43"/>
      <c r="G10240" s="48">
        <f t="shared" si="257"/>
        <v>428341.08546533174</v>
      </c>
      <c r="H10240" s="389" t="s">
        <v>9567</v>
      </c>
    </row>
    <row r="10241" spans="1:10" x14ac:dyDescent="0.3">
      <c r="A10241" s="45">
        <v>45555</v>
      </c>
      <c r="B10241" s="396" t="s">
        <v>13933</v>
      </c>
      <c r="C10241" s="5" t="s">
        <v>14562</v>
      </c>
      <c r="D10241" s="5" t="s">
        <v>14563</v>
      </c>
      <c r="E10241" s="43">
        <v>14000</v>
      </c>
      <c r="F10241" s="43"/>
      <c r="G10241" s="48">
        <f t="shared" si="257"/>
        <v>414341.08546533174</v>
      </c>
      <c r="H10241" s="389" t="s">
        <v>9567</v>
      </c>
    </row>
    <row r="10242" spans="1:10" x14ac:dyDescent="0.3">
      <c r="A10242" s="45">
        <v>45555</v>
      </c>
      <c r="B10242" s="396" t="s">
        <v>13209</v>
      </c>
      <c r="C10242" s="5" t="s">
        <v>68</v>
      </c>
      <c r="D10242" s="5" t="s">
        <v>14564</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14016</v>
      </c>
      <c r="C10244" s="5" t="s">
        <v>14565</v>
      </c>
      <c r="D10244" s="5" t="s">
        <v>14566</v>
      </c>
      <c r="E10244" s="43">
        <v>60000</v>
      </c>
      <c r="F10244" s="43"/>
      <c r="G10244" s="48">
        <f t="shared" si="257"/>
        <v>319341.08546533174</v>
      </c>
      <c r="H10244" s="389" t="s">
        <v>9567</v>
      </c>
    </row>
    <row r="10245" spans="1:10" x14ac:dyDescent="0.3">
      <c r="A10245" s="45">
        <v>45555</v>
      </c>
      <c r="B10245" s="396" t="s">
        <v>14016</v>
      </c>
      <c r="C10245" s="5" t="s">
        <v>14565</v>
      </c>
      <c r="D10245" s="5" t="s">
        <v>14567</v>
      </c>
      <c r="E10245" s="43">
        <v>40000</v>
      </c>
      <c r="F10245" s="43"/>
      <c r="G10245" s="48">
        <f t="shared" si="257"/>
        <v>279341.08546533174</v>
      </c>
      <c r="H10245" s="389" t="s">
        <v>9567</v>
      </c>
    </row>
    <row r="10246" spans="1:10" x14ac:dyDescent="0.3">
      <c r="A10246" s="45">
        <v>45556</v>
      </c>
      <c r="B10246" s="396" t="s">
        <v>12071</v>
      </c>
      <c r="C10246" s="5" t="s">
        <v>14570</v>
      </c>
      <c r="D10246" s="5" t="s">
        <v>14571</v>
      </c>
      <c r="E10246" s="43">
        <v>78000</v>
      </c>
      <c r="F10246" s="43"/>
      <c r="G10246" s="48">
        <f t="shared" si="257"/>
        <v>201341.08546533174</v>
      </c>
      <c r="H10246" s="389" t="s">
        <v>9567</v>
      </c>
    </row>
    <row r="10247" spans="1:10" x14ac:dyDescent="0.3">
      <c r="A10247" s="45">
        <v>45556</v>
      </c>
      <c r="B10247" s="396" t="s">
        <v>13933</v>
      </c>
      <c r="C10247" s="5" t="s">
        <v>18</v>
      </c>
      <c r="D10247" s="5" t="s">
        <v>294</v>
      </c>
      <c r="E10247" s="43">
        <v>5000</v>
      </c>
      <c r="F10247" s="43"/>
      <c r="G10247" s="48">
        <f t="shared" si="257"/>
        <v>196341.08546533174</v>
      </c>
      <c r="H10247" s="389" t="s">
        <v>9567</v>
      </c>
      <c r="I10247" s="52" t="s">
        <v>14572</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13933</v>
      </c>
      <c r="C10249" s="5" t="s">
        <v>11174</v>
      </c>
      <c r="D10249" s="5" t="s">
        <v>14573</v>
      </c>
      <c r="E10249" s="43">
        <v>3000</v>
      </c>
      <c r="F10249" s="43"/>
      <c r="G10249" s="48">
        <f t="shared" si="257"/>
        <v>188341.08546533174</v>
      </c>
      <c r="H10249" s="389" t="s">
        <v>9567</v>
      </c>
      <c r="J10249" s="52">
        <v>1900</v>
      </c>
    </row>
    <row r="10250" spans="1:10" x14ac:dyDescent="0.3">
      <c r="A10250" s="45">
        <v>45556</v>
      </c>
      <c r="B10250" s="396" t="s">
        <v>14574</v>
      </c>
      <c r="C10250" s="5" t="s">
        <v>5288</v>
      </c>
      <c r="D10250" s="5" t="s">
        <v>14575</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14574</v>
      </c>
      <c r="C10252" s="5" t="s">
        <v>11174</v>
      </c>
      <c r="D10252" s="5" t="s">
        <v>14579</v>
      </c>
      <c r="E10252" s="43">
        <v>163190</v>
      </c>
      <c r="F10252" s="43"/>
      <c r="G10252" s="48">
        <f t="shared" si="257"/>
        <v>215151.08546533174</v>
      </c>
      <c r="H10252" s="389" t="s">
        <v>9567</v>
      </c>
    </row>
    <row r="10253" spans="1:10" x14ac:dyDescent="0.3">
      <c r="A10253" s="45">
        <v>45556</v>
      </c>
      <c r="B10253" s="396" t="s">
        <v>14574</v>
      </c>
      <c r="C10253" s="5" t="s">
        <v>11174</v>
      </c>
      <c r="D10253" s="5" t="s">
        <v>14584</v>
      </c>
      <c r="E10253" s="43">
        <v>4500</v>
      </c>
      <c r="F10253" s="43"/>
      <c r="G10253" s="48">
        <f t="shared" si="257"/>
        <v>210651.08546533174</v>
      </c>
      <c r="H10253" s="389" t="s">
        <v>9567</v>
      </c>
    </row>
    <row r="10254" spans="1:10" x14ac:dyDescent="0.3">
      <c r="A10254" s="45">
        <v>45556</v>
      </c>
      <c r="B10254" s="396" t="s">
        <v>14574</v>
      </c>
      <c r="C10254" s="5" t="s">
        <v>11174</v>
      </c>
      <c r="D10254" s="5" t="s">
        <v>14585</v>
      </c>
      <c r="E10254" s="43">
        <f>11700+7400</f>
        <v>19100</v>
      </c>
      <c r="F10254" s="43"/>
      <c r="G10254" s="48">
        <f t="shared" si="257"/>
        <v>191551.08546533174</v>
      </c>
      <c r="H10254" s="389" t="s">
        <v>9567</v>
      </c>
    </row>
    <row r="10255" spans="1:10" x14ac:dyDescent="0.3">
      <c r="A10255" s="45">
        <v>45556</v>
      </c>
      <c r="B10255" s="396" t="s">
        <v>14574</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14586</v>
      </c>
      <c r="E10256" s="43">
        <v>850</v>
      </c>
      <c r="F10256" s="43"/>
      <c r="G10256" s="48">
        <f t="shared" si="257"/>
        <v>190151.08546533174</v>
      </c>
      <c r="H10256" s="389" t="s">
        <v>9567</v>
      </c>
    </row>
    <row r="10257" spans="1:10" x14ac:dyDescent="0.3">
      <c r="A10257" s="45">
        <v>45556</v>
      </c>
      <c r="B10257" s="396" t="s">
        <v>14574</v>
      </c>
      <c r="C10257" s="5" t="s">
        <v>11174</v>
      </c>
      <c r="D10257" s="5" t="s">
        <v>2242</v>
      </c>
      <c r="E10257" s="43">
        <v>550</v>
      </c>
      <c r="F10257" s="43"/>
      <c r="G10257" s="48">
        <f t="shared" si="257"/>
        <v>189601.08546533174</v>
      </c>
      <c r="H10257" s="389" t="s">
        <v>9567</v>
      </c>
    </row>
    <row r="10258" spans="1:10" x14ac:dyDescent="0.3">
      <c r="A10258" s="45">
        <v>45556</v>
      </c>
      <c r="B10258" s="396" t="s">
        <v>14574</v>
      </c>
      <c r="C10258" s="5" t="s">
        <v>5793</v>
      </c>
      <c r="D10258" s="5" t="s">
        <v>40</v>
      </c>
      <c r="E10258" s="43">
        <v>1000</v>
      </c>
      <c r="F10258" s="43"/>
      <c r="G10258" s="48">
        <f t="shared" si="257"/>
        <v>188601.08546533174</v>
      </c>
      <c r="H10258" s="389" t="s">
        <v>9567</v>
      </c>
    </row>
    <row r="10259" spans="1:10" x14ac:dyDescent="0.3">
      <c r="A10259" s="45">
        <v>45556</v>
      </c>
      <c r="B10259" s="396" t="s">
        <v>14067</v>
      </c>
      <c r="C10259" s="5" t="s">
        <v>14580</v>
      </c>
      <c r="D10259" s="5" t="s">
        <v>14581</v>
      </c>
      <c r="E10259" s="43">
        <v>4100</v>
      </c>
      <c r="F10259" s="43"/>
      <c r="G10259" s="48">
        <f t="shared" si="257"/>
        <v>184501.08546533174</v>
      </c>
      <c r="H10259" s="389" t="s">
        <v>9567</v>
      </c>
    </row>
    <row r="10260" spans="1:10" x14ac:dyDescent="0.3">
      <c r="A10260" s="45">
        <v>45556</v>
      </c>
      <c r="B10260" s="396" t="s">
        <v>13342</v>
      </c>
      <c r="C10260" s="5" t="s">
        <v>4122</v>
      </c>
      <c r="D10260" s="5" t="s">
        <v>14582</v>
      </c>
      <c r="E10260" s="43">
        <v>150000</v>
      </c>
      <c r="F10260" s="43"/>
      <c r="G10260" s="48">
        <f t="shared" si="257"/>
        <v>34501.085465331736</v>
      </c>
      <c r="H10260" s="389" t="s">
        <v>9567</v>
      </c>
    </row>
    <row r="10261" spans="1:10" x14ac:dyDescent="0.3">
      <c r="A10261" s="45">
        <v>45556</v>
      </c>
      <c r="B10261" s="396" t="s">
        <v>13479</v>
      </c>
      <c r="C10261" s="5" t="s">
        <v>57</v>
      </c>
      <c r="D10261" s="5" t="s">
        <v>14583</v>
      </c>
      <c r="E10261" s="43">
        <v>5000</v>
      </c>
      <c r="F10261" s="43"/>
      <c r="G10261" s="48">
        <f t="shared" si="257"/>
        <v>29501.085465331736</v>
      </c>
      <c r="H10261" s="389" t="s">
        <v>9567</v>
      </c>
    </row>
    <row r="10262" spans="1:10" x14ac:dyDescent="0.3">
      <c r="A10262" s="45">
        <v>45556</v>
      </c>
      <c r="B10262" s="396" t="s">
        <v>13933</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14147</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14147</v>
      </c>
      <c r="C10267" s="5" t="s">
        <v>30</v>
      </c>
      <c r="D10267" s="5" t="s">
        <v>14169</v>
      </c>
      <c r="E10267" s="43">
        <v>1000</v>
      </c>
      <c r="F10267" s="43"/>
      <c r="G10267" s="48">
        <f t="shared" si="258"/>
        <v>14001.085465331736</v>
      </c>
      <c r="H10267" s="389" t="s">
        <v>9567</v>
      </c>
    </row>
    <row r="10268" spans="1:10" x14ac:dyDescent="0.3">
      <c r="A10268" s="45">
        <v>45559</v>
      </c>
      <c r="B10268" s="396" t="s">
        <v>13400</v>
      </c>
      <c r="C10268" s="5" t="s">
        <v>11174</v>
      </c>
      <c r="D10268" s="5" t="s">
        <v>14422</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14067</v>
      </c>
      <c r="C10270" s="5" t="s">
        <v>8235</v>
      </c>
      <c r="D10270" s="5" t="s">
        <v>14588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14590</v>
      </c>
      <c r="E10273" s="43">
        <v>2000</v>
      </c>
      <c r="F10273" s="43"/>
      <c r="G10273" s="48">
        <f t="shared" si="259"/>
        <v>222551.08546533174</v>
      </c>
      <c r="H10273" s="389" t="s">
        <v>9567</v>
      </c>
      <c r="J10273" s="52">
        <v>163190</v>
      </c>
    </row>
    <row r="10274" spans="1:14" x14ac:dyDescent="0.3">
      <c r="A10274" s="45">
        <v>45559</v>
      </c>
      <c r="B10274" s="396" t="s">
        <v>13933</v>
      </c>
      <c r="C10274" s="5" t="s">
        <v>11174</v>
      </c>
      <c r="D10274" s="5" t="s">
        <v>14591</v>
      </c>
      <c r="E10274" s="43">
        <v>1450</v>
      </c>
      <c r="F10274" s="43"/>
      <c r="G10274" s="48">
        <f t="shared" si="259"/>
        <v>221101.08546533174</v>
      </c>
      <c r="H10274" s="389" t="s">
        <v>9567</v>
      </c>
      <c r="J10274" s="52">
        <v>4500</v>
      </c>
    </row>
    <row r="10275" spans="1:14" x14ac:dyDescent="0.3">
      <c r="A10275" s="45">
        <v>45559</v>
      </c>
      <c r="B10275" s="396" t="s">
        <v>13933</v>
      </c>
      <c r="C10275" s="5" t="s">
        <v>30</v>
      </c>
      <c r="D10275" s="5" t="s">
        <v>14259</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14592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14592</v>
      </c>
      <c r="E10277" s="43">
        <v>82386</v>
      </c>
      <c r="F10277" s="43"/>
      <c r="G10277" s="48">
        <f t="shared" si="259"/>
        <v>81390.085465331736</v>
      </c>
      <c r="H10277" s="389" t="s">
        <v>9567</v>
      </c>
      <c r="J10277" s="52">
        <v>550</v>
      </c>
    </row>
    <row r="10278" spans="1:14" x14ac:dyDescent="0.3">
      <c r="A10278" s="45">
        <v>45559</v>
      </c>
      <c r="B10278" s="396" t="s">
        <v>14593</v>
      </c>
      <c r="C10278" s="5" t="s">
        <v>11174</v>
      </c>
      <c r="D10278" s="5" t="s">
        <v>14594</v>
      </c>
      <c r="E10278" s="43">
        <v>300</v>
      </c>
      <c r="F10278" s="43"/>
      <c r="G10278" s="48">
        <f t="shared" si="259"/>
        <v>81090.085465331736</v>
      </c>
      <c r="H10278" s="389" t="s">
        <v>9567</v>
      </c>
      <c r="J10278" s="52">
        <v>850</v>
      </c>
    </row>
    <row r="10279" spans="1:14" x14ac:dyDescent="0.3">
      <c r="A10279" s="45">
        <v>45559</v>
      </c>
      <c r="B10279" s="396" t="s">
        <v>12153</v>
      </c>
      <c r="C10279" s="5" t="s">
        <v>30</v>
      </c>
      <c r="D10279" s="5" t="s">
        <v>14595</v>
      </c>
      <c r="E10279" s="43">
        <v>250</v>
      </c>
      <c r="F10279" s="43"/>
      <c r="G10279" s="48">
        <f t="shared" si="259"/>
        <v>80840.085465331736</v>
      </c>
      <c r="H10279" s="389" t="s">
        <v>9567</v>
      </c>
      <c r="J10279" s="52">
        <v>550</v>
      </c>
    </row>
    <row r="10280" spans="1:14" x14ac:dyDescent="0.3">
      <c r="A10280" s="45">
        <v>45559</v>
      </c>
      <c r="B10280" s="396" t="s">
        <v>13400</v>
      </c>
      <c r="C10280" s="5" t="s">
        <v>26</v>
      </c>
      <c r="D10280" s="5" t="s">
        <v>14599</v>
      </c>
      <c r="E10280" s="43">
        <v>1000</v>
      </c>
      <c r="F10280" s="43"/>
      <c r="G10280" s="48">
        <f t="shared" si="259"/>
        <v>79840.085465331736</v>
      </c>
      <c r="H10280" s="389" t="s">
        <v>9567</v>
      </c>
      <c r="J10280" s="52">
        <v>1000</v>
      </c>
    </row>
    <row r="10281" spans="1:14" x14ac:dyDescent="0.3">
      <c r="A10281" s="45">
        <v>45559</v>
      </c>
      <c r="B10281" s="396" t="s">
        <v>13933</v>
      </c>
      <c r="C10281" s="5" t="s">
        <v>14598</v>
      </c>
      <c r="D10281" s="5" t="s">
        <v>14600</v>
      </c>
      <c r="E10281" s="43">
        <v>11200</v>
      </c>
      <c r="F10281" s="43"/>
      <c r="G10281" s="48">
        <f t="shared" si="259"/>
        <v>68640.085465331736</v>
      </c>
      <c r="H10281" s="389" t="s">
        <v>9567</v>
      </c>
      <c r="J10281" s="52">
        <v>10000</v>
      </c>
    </row>
    <row r="10282" spans="1:14" x14ac:dyDescent="0.3">
      <c r="A10282" s="45">
        <v>45560</v>
      </c>
      <c r="B10282" s="396" t="s">
        <v>14593</v>
      </c>
      <c r="C10282" s="5" t="s">
        <v>5793</v>
      </c>
      <c r="D10282" s="5" t="s">
        <v>14605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14604</v>
      </c>
      <c r="E10284" s="43">
        <v>10000</v>
      </c>
      <c r="F10284" s="43"/>
      <c r="G10284" s="48">
        <f t="shared" si="259"/>
        <v>54140.085465331736</v>
      </c>
      <c r="H10284" s="389" t="s">
        <v>9567</v>
      </c>
    </row>
    <row r="10285" spans="1:14" x14ac:dyDescent="0.3">
      <c r="A10285" s="45">
        <v>45560</v>
      </c>
      <c r="B10285" s="396" t="s">
        <v>13933</v>
      </c>
      <c r="C10285" s="5" t="s">
        <v>5793</v>
      </c>
      <c r="D10285" s="5" t="s">
        <v>14606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14607</v>
      </c>
      <c r="E10286" s="28">
        <v>4210</v>
      </c>
      <c r="F10286" s="28"/>
      <c r="G10286" s="48">
        <f t="shared" si="259"/>
        <v>49730.085465331736</v>
      </c>
      <c r="H10286" s="389" t="s">
        <v>9567</v>
      </c>
      <c r="I10286" s="155"/>
      <c r="J10286" s="155"/>
      <c r="K10286" s="155"/>
      <c r="N10286" s="155"/>
    </row>
    <row r="10287" spans="1:14" x14ac:dyDescent="0.3">
      <c r="A10287" s="45">
        <v>45560</v>
      </c>
      <c r="B10287" s="396" t="s">
        <v>13933</v>
      </c>
      <c r="C10287" s="5" t="s">
        <v>11174</v>
      </c>
      <c r="D10287" s="5" t="s">
        <v>14608</v>
      </c>
      <c r="E10287" s="43">
        <v>5320</v>
      </c>
      <c r="F10287" s="43"/>
      <c r="G10287" s="48">
        <f t="shared" si="259"/>
        <v>44410.085465331736</v>
      </c>
      <c r="H10287" s="389" t="s">
        <v>9567</v>
      </c>
    </row>
    <row r="10288" spans="1:14" x14ac:dyDescent="0.3">
      <c r="A10288" s="45">
        <v>45560</v>
      </c>
      <c r="B10288" s="396" t="s">
        <v>14016</v>
      </c>
      <c r="C10288" s="5" t="s">
        <v>4550</v>
      </c>
      <c r="D10288" s="5" t="s">
        <v>14609</v>
      </c>
      <c r="E10288" s="43">
        <v>40000</v>
      </c>
      <c r="F10288" s="43"/>
      <c r="G10288" s="48">
        <f t="shared" si="259"/>
        <v>4410.0854653317365</v>
      </c>
      <c r="H10288" s="389" t="s">
        <v>9567</v>
      </c>
    </row>
    <row r="10289" spans="1:11" x14ac:dyDescent="0.3">
      <c r="A10289" s="45">
        <v>45560</v>
      </c>
      <c r="B10289" s="396" t="s">
        <v>14291</v>
      </c>
      <c r="C10289" s="5" t="s">
        <v>5793</v>
      </c>
      <c r="D10289" s="5" t="s">
        <v>14610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14488</v>
      </c>
      <c r="C10291" s="5" t="s">
        <v>13446</v>
      </c>
      <c r="D10291" s="5" t="s">
        <v>14612</v>
      </c>
      <c r="E10291" s="43">
        <v>10000</v>
      </c>
      <c r="F10291" s="43"/>
      <c r="G10291" s="48">
        <f t="shared" si="260"/>
        <v>192010.08546533174</v>
      </c>
      <c r="H10291" s="389" t="s">
        <v>9567</v>
      </c>
    </row>
    <row r="10292" spans="1:11" x14ac:dyDescent="0.3">
      <c r="A10292" s="45">
        <v>45561</v>
      </c>
      <c r="B10292" s="396" t="s">
        <v>14488</v>
      </c>
      <c r="C10292" s="5" t="s">
        <v>5793</v>
      </c>
      <c r="D10292" s="5" t="s">
        <v>14611</v>
      </c>
      <c r="E10292" s="43">
        <v>3200</v>
      </c>
      <c r="F10292" s="43"/>
      <c r="G10292" s="48">
        <f t="shared" si="259"/>
        <v>188810.08546533174</v>
      </c>
      <c r="H10292" s="389" t="s">
        <v>9567</v>
      </c>
    </row>
    <row r="10293" spans="1:11" x14ac:dyDescent="0.3">
      <c r="A10293" s="45">
        <v>45561</v>
      </c>
      <c r="B10293" s="396" t="s">
        <v>14488</v>
      </c>
      <c r="C10293" s="5" t="s">
        <v>13446</v>
      </c>
      <c r="D10293" s="5" t="s">
        <v>14613</v>
      </c>
      <c r="E10293" s="43">
        <v>2480</v>
      </c>
      <c r="F10293" s="43"/>
      <c r="G10293" s="48">
        <f t="shared" si="259"/>
        <v>186330.08546533174</v>
      </c>
      <c r="H10293" s="389" t="s">
        <v>9567</v>
      </c>
      <c r="J10293" s="52">
        <v>3000</v>
      </c>
    </row>
    <row r="10294" spans="1:11" x14ac:dyDescent="0.3">
      <c r="A10294" s="45">
        <v>45561</v>
      </c>
      <c r="B10294" s="396" t="s">
        <v>12153</v>
      </c>
      <c r="C10294" s="5" t="s">
        <v>84</v>
      </c>
      <c r="D10294" s="5" t="s">
        <v>14615</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14616</v>
      </c>
      <c r="E10295" s="43">
        <v>2700</v>
      </c>
      <c r="F10295" s="43"/>
      <c r="G10295" s="48">
        <f t="shared" si="259"/>
        <v>178630.08546533174</v>
      </c>
      <c r="H10295" s="389" t="s">
        <v>9567</v>
      </c>
    </row>
    <row r="10296" spans="1:11" x14ac:dyDescent="0.3">
      <c r="A10296" s="45">
        <v>45561</v>
      </c>
      <c r="B10296" s="396" t="s">
        <v>13209</v>
      </c>
      <c r="C10296" s="5" t="s">
        <v>11174</v>
      </c>
      <c r="D10296" s="5" t="s">
        <v>14621</v>
      </c>
      <c r="E10296" s="43">
        <v>2640</v>
      </c>
      <c r="F10296" s="43"/>
      <c r="G10296" s="48">
        <f t="shared" si="259"/>
        <v>175990.08546533174</v>
      </c>
      <c r="H10296" s="389" t="s">
        <v>9567</v>
      </c>
    </row>
    <row r="10297" spans="1:11" x14ac:dyDescent="0.3">
      <c r="A10297" s="45">
        <v>45561</v>
      </c>
      <c r="B10297" s="396" t="s">
        <v>13209</v>
      </c>
      <c r="C10297" s="5" t="s">
        <v>30</v>
      </c>
      <c r="D10297" s="5" t="s">
        <v>14617</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14618</v>
      </c>
      <c r="E10299" s="43">
        <v>5000</v>
      </c>
      <c r="F10299" s="43"/>
      <c r="G10299" s="48">
        <f t="shared" si="259"/>
        <v>164990.08546533174</v>
      </c>
      <c r="H10299" s="389" t="s">
        <v>9567</v>
      </c>
      <c r="J10299" s="52">
        <v>2700</v>
      </c>
      <c r="K10299" s="52">
        <v>5000</v>
      </c>
    </row>
    <row r="10300" spans="1:11" x14ac:dyDescent="0.3">
      <c r="A10300" s="45">
        <v>45561</v>
      </c>
      <c r="B10300" s="396" t="s">
        <v>14016</v>
      </c>
      <c r="C10300" s="5" t="s">
        <v>11174</v>
      </c>
      <c r="D10300" s="5" t="s">
        <v>14619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14620</v>
      </c>
      <c r="E10301" s="43">
        <v>12000</v>
      </c>
      <c r="F10301" s="43"/>
      <c r="G10301" s="48">
        <f t="shared" si="259"/>
        <v>148590.08546533174</v>
      </c>
      <c r="H10301" s="389" t="s">
        <v>9567</v>
      </c>
      <c r="J10301" s="52">
        <v>350</v>
      </c>
      <c r="K10301" s="52">
        <f>SUM(K10298:K10300)</f>
        <v>14000</v>
      </c>
    </row>
    <row r="10302" spans="1:11" x14ac:dyDescent="0.3">
      <c r="A10302" s="45">
        <v>45561</v>
      </c>
      <c r="B10302" s="396" t="s">
        <v>14016</v>
      </c>
      <c r="C10302" s="5" t="s">
        <v>5793</v>
      </c>
      <c r="D10302" s="5" t="s">
        <v>14623</v>
      </c>
      <c r="E10302" s="43">
        <v>1400</v>
      </c>
      <c r="F10302" s="43"/>
      <c r="G10302" s="48">
        <f t="shared" si="259"/>
        <v>147190.08546533174</v>
      </c>
      <c r="H10302" s="389" t="s">
        <v>9567</v>
      </c>
      <c r="J10302" s="52">
        <v>240</v>
      </c>
      <c r="K10302" s="52">
        <f>K10301-J10303</f>
        <v>4450</v>
      </c>
    </row>
    <row r="10303" spans="1:11" x14ac:dyDescent="0.3">
      <c r="A10303" s="45">
        <v>45561</v>
      </c>
      <c r="B10303" s="396" t="s">
        <v>14574</v>
      </c>
      <c r="C10303" s="5" t="s">
        <v>5288</v>
      </c>
      <c r="D10303" s="5" t="s">
        <v>14624</v>
      </c>
      <c r="E10303" s="43">
        <v>15000</v>
      </c>
      <c r="F10303" s="43"/>
      <c r="G10303" s="48">
        <f t="shared" si="259"/>
        <v>132190.08546533174</v>
      </c>
      <c r="H10303" s="389" t="s">
        <v>9567</v>
      </c>
      <c r="J10303" s="52">
        <f>SUM(J10298:J10302)</f>
        <v>9550</v>
      </c>
    </row>
    <row r="10304" spans="1:11" x14ac:dyDescent="0.3">
      <c r="A10304" s="45">
        <v>45561</v>
      </c>
      <c r="B10304" s="396" t="s">
        <v>12251</v>
      </c>
      <c r="C10304" s="5" t="s">
        <v>14625</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14629</v>
      </c>
      <c r="E10305" s="43">
        <v>5330</v>
      </c>
      <c r="F10305" s="43"/>
      <c r="G10305" s="48">
        <f t="shared" si="259"/>
        <v>122860.08546533174</v>
      </c>
      <c r="H10305" s="389" t="s">
        <v>9567</v>
      </c>
    </row>
    <row r="10306" spans="1:8" x14ac:dyDescent="0.3">
      <c r="A10306" s="45">
        <v>45562</v>
      </c>
      <c r="B10306" s="396" t="s">
        <v>14574</v>
      </c>
      <c r="C10306" s="5" t="s">
        <v>11174</v>
      </c>
      <c r="D10306" s="5" t="s">
        <v>14630</v>
      </c>
      <c r="E10306" s="43">
        <v>1000</v>
      </c>
      <c r="F10306" s="43"/>
      <c r="G10306" s="48">
        <f t="shared" si="259"/>
        <v>121860.08546533174</v>
      </c>
      <c r="H10306" s="389" t="s">
        <v>9567</v>
      </c>
    </row>
    <row r="10307" spans="1:8" x14ac:dyDescent="0.3">
      <c r="A10307" s="45">
        <v>45562</v>
      </c>
      <c r="B10307" s="396" t="s">
        <v>12632</v>
      </c>
      <c r="C10307" s="5" t="s">
        <v>84</v>
      </c>
      <c r="D10307" s="5" t="s">
        <v>14631</v>
      </c>
      <c r="E10307" s="43">
        <v>10000</v>
      </c>
      <c r="F10307" s="43"/>
      <c r="G10307" s="48">
        <f t="shared" si="259"/>
        <v>111860.08546533174</v>
      </c>
      <c r="H10307" s="389" t="s">
        <v>9567</v>
      </c>
    </row>
    <row r="10308" spans="1:8" x14ac:dyDescent="0.3">
      <c r="A10308" s="45">
        <v>45562</v>
      </c>
      <c r="B10308" s="396" t="s">
        <v>13400</v>
      </c>
      <c r="C10308" s="5" t="s">
        <v>84</v>
      </c>
      <c r="D10308" s="5" t="s">
        <v>14632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14016</v>
      </c>
      <c r="C10310" s="5" t="s">
        <v>11174</v>
      </c>
      <c r="D10310" s="5" t="s">
        <v>14633</v>
      </c>
      <c r="E10310" s="43">
        <v>2250</v>
      </c>
      <c r="F10310" s="43"/>
      <c r="G10310" s="48">
        <f t="shared" si="259"/>
        <v>100610.08546533174</v>
      </c>
      <c r="H10310" s="389" t="s">
        <v>9567</v>
      </c>
    </row>
    <row r="10311" spans="1:8" x14ac:dyDescent="0.3">
      <c r="A10311" s="45">
        <v>45562</v>
      </c>
      <c r="B10311" s="396" t="s">
        <v>14016</v>
      </c>
      <c r="C10311" s="5" t="s">
        <v>30</v>
      </c>
      <c r="D10311" s="5" t="s">
        <v>14169</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14634</v>
      </c>
      <c r="E10313" s="43">
        <v>3200</v>
      </c>
      <c r="F10313" s="43"/>
      <c r="G10313" s="48">
        <f t="shared" si="259"/>
        <v>94410.085465331736</v>
      </c>
      <c r="H10313" s="389" t="s">
        <v>9567</v>
      </c>
    </row>
    <row r="10314" spans="1:8" x14ac:dyDescent="0.3">
      <c r="A10314" s="45">
        <v>45562</v>
      </c>
      <c r="B10314" s="396" t="s">
        <v>14291</v>
      </c>
      <c r="C10314" s="5" t="s">
        <v>11174</v>
      </c>
      <c r="D10314" s="5" t="s">
        <v>14635</v>
      </c>
      <c r="E10314" s="43">
        <v>4900</v>
      </c>
      <c r="F10314" s="43"/>
      <c r="G10314" s="48">
        <f t="shared" si="259"/>
        <v>89510.085465331736</v>
      </c>
      <c r="H10314" s="389" t="s">
        <v>9567</v>
      </c>
    </row>
    <row r="10315" spans="1:8" x14ac:dyDescent="0.3">
      <c r="A10315" s="45">
        <v>45562</v>
      </c>
      <c r="B10315" s="396" t="s">
        <v>14291</v>
      </c>
      <c r="C10315" s="5" t="s">
        <v>5793</v>
      </c>
      <c r="D10315" s="5" t="s">
        <v>14636</v>
      </c>
      <c r="E10315" s="43">
        <v>1000</v>
      </c>
      <c r="F10315" s="43"/>
      <c r="G10315" s="48">
        <f t="shared" si="259"/>
        <v>88510.085465331736</v>
      </c>
      <c r="H10315" s="389" t="s">
        <v>9567</v>
      </c>
    </row>
    <row r="10316" spans="1:8" x14ac:dyDescent="0.3">
      <c r="A10316" s="45">
        <v>45562</v>
      </c>
      <c r="B10316" s="396" t="s">
        <v>14574</v>
      </c>
      <c r="C10316" s="5" t="s">
        <v>5793</v>
      </c>
      <c r="D10316" s="5" t="s">
        <v>14636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14639</v>
      </c>
      <c r="E10319" s="43">
        <v>2500</v>
      </c>
      <c r="F10319" s="43"/>
      <c r="G10319" s="48">
        <f t="shared" si="261"/>
        <v>74510.085465331736</v>
      </c>
      <c r="H10319" s="389" t="s">
        <v>9567</v>
      </c>
    </row>
    <row r="10320" spans="1:8" x14ac:dyDescent="0.3">
      <c r="A10320" s="45">
        <v>45563</v>
      </c>
      <c r="B10320" s="396" t="s">
        <v>13738</v>
      </c>
      <c r="C10320" s="5" t="s">
        <v>5793</v>
      </c>
      <c r="D10320" s="5" t="s">
        <v>14637</v>
      </c>
      <c r="E10320" s="43">
        <v>2000</v>
      </c>
      <c r="F10320" s="43"/>
      <c r="G10320" s="48">
        <f t="shared" si="261"/>
        <v>72510.085465331736</v>
      </c>
      <c r="H10320" s="389" t="s">
        <v>9567</v>
      </c>
    </row>
    <row r="10321" spans="1:8" x14ac:dyDescent="0.3">
      <c r="A10321" s="45">
        <v>45563</v>
      </c>
      <c r="B10321" s="396" t="s">
        <v>13933</v>
      </c>
      <c r="C10321" s="5" t="s">
        <v>5793</v>
      </c>
      <c r="D10321" s="5" t="s">
        <v>14637</v>
      </c>
      <c r="E10321" s="43">
        <v>2700</v>
      </c>
      <c r="F10321" s="43"/>
      <c r="G10321" s="48">
        <f t="shared" si="261"/>
        <v>69810.085465331736</v>
      </c>
      <c r="H10321" s="389" t="s">
        <v>9567</v>
      </c>
    </row>
    <row r="10322" spans="1:8" x14ac:dyDescent="0.3">
      <c r="A10322" s="45">
        <v>45563</v>
      </c>
      <c r="B10322" s="396" t="s">
        <v>13209</v>
      </c>
      <c r="C10322" s="5" t="s">
        <v>11174</v>
      </c>
      <c r="D10322" s="5" t="s">
        <v>14638</v>
      </c>
      <c r="E10322" s="43">
        <v>1200</v>
      </c>
      <c r="F10322" s="43"/>
      <c r="G10322" s="48">
        <f t="shared" si="261"/>
        <v>68610.085465331736</v>
      </c>
      <c r="H10322" s="389" t="s">
        <v>9567</v>
      </c>
    </row>
    <row r="10323" spans="1:8" x14ac:dyDescent="0.3">
      <c r="A10323" s="45">
        <v>45563</v>
      </c>
      <c r="B10323" s="396" t="s">
        <v>14488</v>
      </c>
      <c r="C10323" s="5" t="s">
        <v>4122</v>
      </c>
      <c r="D10323" s="5" t="s">
        <v>14523</v>
      </c>
      <c r="E10323" s="43">
        <v>5000</v>
      </c>
      <c r="F10323" s="43"/>
      <c r="G10323" s="48">
        <f t="shared" si="261"/>
        <v>63610.085465331736</v>
      </c>
      <c r="H10323" s="389" t="s">
        <v>9567</v>
      </c>
    </row>
    <row r="10324" spans="1:8" x14ac:dyDescent="0.3">
      <c r="A10324" s="45">
        <v>45563</v>
      </c>
      <c r="B10324" s="396" t="s">
        <v>25</v>
      </c>
      <c r="C10324" s="5" t="s">
        <v>84</v>
      </c>
      <c r="D10324" s="5" t="s">
        <v>14640</v>
      </c>
      <c r="E10324" s="43">
        <v>10000</v>
      </c>
      <c r="F10324" s="43"/>
      <c r="G10324" s="48">
        <f t="shared" si="261"/>
        <v>53610.085465331736</v>
      </c>
      <c r="H10324" s="389" t="s">
        <v>9567</v>
      </c>
    </row>
    <row r="10325" spans="1:8" x14ac:dyDescent="0.3">
      <c r="A10325" s="45">
        <v>45565</v>
      </c>
      <c r="B10325" s="396" t="s">
        <v>13400</v>
      </c>
      <c r="C10325" s="5" t="s">
        <v>11174</v>
      </c>
      <c r="D10325" s="5" t="s">
        <v>14641</v>
      </c>
      <c r="E10325" s="43">
        <v>5720</v>
      </c>
      <c r="F10325" s="43"/>
      <c r="G10325" s="48">
        <f t="shared" si="261"/>
        <v>47890.085465331736</v>
      </c>
      <c r="H10325" s="389" t="s">
        <v>9567</v>
      </c>
    </row>
    <row r="10326" spans="1:8" x14ac:dyDescent="0.3">
      <c r="A10326" s="45">
        <v>45565</v>
      </c>
      <c r="B10326" s="396" t="s">
        <v>13400</v>
      </c>
      <c r="C10326" s="5" t="s">
        <v>11174</v>
      </c>
      <c r="D10326" s="5" t="s">
        <v>14642</v>
      </c>
      <c r="E10326" s="43">
        <v>9000</v>
      </c>
      <c r="F10326" s="43"/>
      <c r="G10326" s="48">
        <f t="shared" si="261"/>
        <v>38890.085465331736</v>
      </c>
      <c r="H10326" s="389" t="s">
        <v>9567</v>
      </c>
    </row>
    <row r="10327" spans="1:8" x14ac:dyDescent="0.3">
      <c r="A10327" s="45">
        <v>45565</v>
      </c>
      <c r="B10327" s="396" t="s">
        <v>13209</v>
      </c>
      <c r="C10327" s="5" t="s">
        <v>30</v>
      </c>
      <c r="D10327" s="5" t="s">
        <v>14431</v>
      </c>
      <c r="E10327" s="43">
        <v>2000</v>
      </c>
      <c r="F10327" s="43"/>
      <c r="G10327" s="48">
        <f t="shared" si="261"/>
        <v>36890.085465331736</v>
      </c>
      <c r="H10327" s="389" t="s">
        <v>9567</v>
      </c>
    </row>
    <row r="10328" spans="1:8" x14ac:dyDescent="0.3">
      <c r="A10328" s="45">
        <v>45565</v>
      </c>
      <c r="B10328" s="394" t="s">
        <v>25</v>
      </c>
      <c r="C10328" s="186" t="s">
        <v>54</v>
      </c>
      <c r="D10328" s="186" t="s">
        <v>14643</v>
      </c>
      <c r="E10328" s="187">
        <v>6000</v>
      </c>
      <c r="F10328" s="43"/>
      <c r="G10328" s="48">
        <f t="shared" si="261"/>
        <v>30890.085465331736</v>
      </c>
      <c r="H10328" s="389" t="s">
        <v>9567</v>
      </c>
    </row>
    <row r="10329" spans="1:8" x14ac:dyDescent="0.3">
      <c r="A10329" s="45">
        <v>45565</v>
      </c>
      <c r="B10329" s="396" t="s">
        <v>13933</v>
      </c>
      <c r="C10329" s="5" t="s">
        <v>5793</v>
      </c>
      <c r="D10329" s="5" t="s">
        <v>14644</v>
      </c>
      <c r="E10329" s="43">
        <v>500</v>
      </c>
      <c r="F10329" s="43"/>
      <c r="G10329" s="48">
        <f t="shared" si="261"/>
        <v>30390.085465331736</v>
      </c>
      <c r="H10329" s="389" t="s">
        <v>9567</v>
      </c>
    </row>
    <row r="10330" spans="1:8" x14ac:dyDescent="0.3">
      <c r="A10330" s="45">
        <v>45565</v>
      </c>
      <c r="B10330" s="396" t="s">
        <v>13342</v>
      </c>
      <c r="C10330" s="5" t="s">
        <v>57</v>
      </c>
      <c r="D10330" s="5" t="s">
        <v>14645</v>
      </c>
      <c r="E10330" s="43">
        <v>3000</v>
      </c>
      <c r="F10330" s="43"/>
      <c r="G10330" s="48">
        <f t="shared" si="261"/>
        <v>27390.085465331736</v>
      </c>
      <c r="H10330" s="389" t="s">
        <v>9567</v>
      </c>
    </row>
    <row r="10331" spans="1:8" x14ac:dyDescent="0.3">
      <c r="A10331" s="45">
        <v>45566</v>
      </c>
      <c r="B10331" s="396" t="s">
        <v>12153</v>
      </c>
      <c r="C10331" s="5" t="s">
        <v>11174</v>
      </c>
      <c r="D10331" s="5" t="s">
        <v>14647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14636</v>
      </c>
      <c r="E10333" s="43">
        <v>1000</v>
      </c>
      <c r="F10333" s="43"/>
      <c r="G10333" s="48">
        <f t="shared" si="261"/>
        <v>21190.085465331736</v>
      </c>
      <c r="H10333" s="389" t="s">
        <v>9567</v>
      </c>
    </row>
    <row r="10334" spans="1:8" x14ac:dyDescent="0.3">
      <c r="A10334" s="45">
        <v>45566</v>
      </c>
      <c r="B10334" s="396" t="s">
        <v>25</v>
      </c>
      <c r="C10334" s="5" t="s">
        <v>84</v>
      </c>
      <c r="D10334" s="5" t="s">
        <v>14648</v>
      </c>
      <c r="E10334" s="43">
        <v>7000</v>
      </c>
      <c r="F10334" s="43"/>
      <c r="G10334" s="48">
        <f t="shared" si="261"/>
        <v>14190.085465331736</v>
      </c>
      <c r="H10334" s="389" t="s">
        <v>9567</v>
      </c>
    </row>
    <row r="10335" spans="1:8" x14ac:dyDescent="0.3">
      <c r="A10335" s="45">
        <v>45566</v>
      </c>
      <c r="B10335" s="396" t="s">
        <v>12153</v>
      </c>
      <c r="C10335" s="5" t="s">
        <v>5793</v>
      </c>
      <c r="D10335" s="5" t="s">
        <v>14649</v>
      </c>
      <c r="E10335" s="43">
        <v>1000</v>
      </c>
      <c r="F10335" s="43"/>
      <c r="G10335" s="48">
        <f t="shared" si="261"/>
        <v>13190.085465331736</v>
      </c>
      <c r="H10335" s="389" t="s">
        <v>9567</v>
      </c>
    </row>
    <row r="10336" spans="1:8" x14ac:dyDescent="0.3">
      <c r="A10336" s="45">
        <v>45566</v>
      </c>
      <c r="B10336" s="396" t="s">
        <v>13400</v>
      </c>
      <c r="C10336" s="5" t="s">
        <v>11174</v>
      </c>
      <c r="D10336" s="5" t="s">
        <v>14654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13933</v>
      </c>
      <c r="C10339" s="5" t="s">
        <v>11174</v>
      </c>
      <c r="D10339" s="5" t="s">
        <v>14657</v>
      </c>
      <c r="E10339" s="43">
        <v>3200</v>
      </c>
      <c r="F10339" s="43"/>
      <c r="G10339" s="48">
        <f t="shared" si="261"/>
        <v>206990.08546533174</v>
      </c>
      <c r="H10339" s="389" t="s">
        <v>9567</v>
      </c>
    </row>
    <row r="10340" spans="1:10" x14ac:dyDescent="0.3">
      <c r="A10340" s="45">
        <v>45566</v>
      </c>
      <c r="B10340" s="396" t="s">
        <v>14574</v>
      </c>
      <c r="C10340" s="5" t="s">
        <v>11174</v>
      </c>
      <c r="D10340" s="5" t="s">
        <v>14658</v>
      </c>
      <c r="E10340" s="43">
        <v>24110</v>
      </c>
      <c r="F10340" s="43"/>
      <c r="G10340" s="48">
        <f t="shared" si="261"/>
        <v>182880.08546533174</v>
      </c>
      <c r="H10340" s="389" t="s">
        <v>9567</v>
      </c>
    </row>
    <row r="10341" spans="1:10" x14ac:dyDescent="0.3">
      <c r="A10341" s="45">
        <v>45566</v>
      </c>
      <c r="B10341" s="396" t="s">
        <v>25</v>
      </c>
      <c r="C10341" s="5" t="s">
        <v>14659</v>
      </c>
      <c r="D10341" s="5" t="s">
        <v>14660</v>
      </c>
      <c r="E10341" s="43">
        <v>2500</v>
      </c>
      <c r="F10341" s="43"/>
      <c r="G10341" s="48">
        <f t="shared" si="261"/>
        <v>180380.08546533174</v>
      </c>
      <c r="H10341" s="389" t="s">
        <v>9567</v>
      </c>
      <c r="J10341" s="52" t="s">
        <v>14650</v>
      </c>
    </row>
    <row r="10342" spans="1:10" x14ac:dyDescent="0.3">
      <c r="A10342" s="45">
        <v>45566</v>
      </c>
      <c r="B10342" s="396" t="s">
        <v>13933</v>
      </c>
      <c r="C10342" s="5" t="s">
        <v>26</v>
      </c>
      <c r="D10342" s="5" t="s">
        <v>14662</v>
      </c>
      <c r="E10342" s="43">
        <v>600</v>
      </c>
      <c r="F10342" s="43"/>
      <c r="G10342" s="48">
        <f t="shared" si="261"/>
        <v>179780.08546533174</v>
      </c>
      <c r="H10342" s="389" t="s">
        <v>9567</v>
      </c>
    </row>
    <row r="10343" spans="1:10" x14ac:dyDescent="0.3">
      <c r="A10343" s="45">
        <v>45566</v>
      </c>
      <c r="B10343" s="396" t="s">
        <v>14664</v>
      </c>
      <c r="C10343" s="5" t="s">
        <v>4550</v>
      </c>
      <c r="D10343" s="5" t="s">
        <v>14666</v>
      </c>
      <c r="E10343" s="43">
        <v>50000</v>
      </c>
      <c r="F10343" s="43"/>
      <c r="G10343" s="48">
        <f t="shared" si="261"/>
        <v>129780.08546533174</v>
      </c>
      <c r="H10343" s="389" t="s">
        <v>9567</v>
      </c>
    </row>
    <row r="10344" spans="1:10" x14ac:dyDescent="0.3">
      <c r="A10344" s="45">
        <v>45566</v>
      </c>
      <c r="B10344" s="396" t="s">
        <v>14593</v>
      </c>
      <c r="C10344" s="5" t="s">
        <v>11174</v>
      </c>
      <c r="D10344" s="5" t="s">
        <v>14694</v>
      </c>
      <c r="E10344" s="43">
        <v>1500</v>
      </c>
      <c r="F10344" s="43"/>
      <c r="G10344" s="48">
        <f t="shared" si="261"/>
        <v>128280.08546533174</v>
      </c>
      <c r="H10344" s="389" t="s">
        <v>10757</v>
      </c>
    </row>
    <row r="10345" spans="1:10" x14ac:dyDescent="0.3">
      <c r="A10345" s="45">
        <v>45566</v>
      </c>
      <c r="B10345" s="396" t="s">
        <v>13400</v>
      </c>
      <c r="C10345" s="5" t="s">
        <v>26</v>
      </c>
      <c r="D10345" s="5" t="s">
        <v>14695</v>
      </c>
      <c r="E10345" s="43">
        <v>1000</v>
      </c>
      <c r="F10345" s="43"/>
      <c r="G10345" s="48">
        <f t="shared" si="261"/>
        <v>127280.08546533174</v>
      </c>
      <c r="H10345" s="389" t="s">
        <v>10757</v>
      </c>
    </row>
    <row r="10346" spans="1:10" x14ac:dyDescent="0.3">
      <c r="A10346" s="45">
        <v>45566</v>
      </c>
      <c r="B10346" s="396" t="s">
        <v>13933</v>
      </c>
      <c r="C10346" s="5" t="s">
        <v>5793</v>
      </c>
      <c r="D10346" s="5" t="s">
        <v>40</v>
      </c>
      <c r="E10346" s="43">
        <v>2500</v>
      </c>
      <c r="F10346" s="43"/>
      <c r="G10346" s="48">
        <f t="shared" si="261"/>
        <v>124780.08546533174</v>
      </c>
      <c r="H10346" s="389" t="s">
        <v>10757</v>
      </c>
    </row>
    <row r="10347" spans="1:10" x14ac:dyDescent="0.3">
      <c r="A10347" s="45">
        <v>45566</v>
      </c>
      <c r="B10347" s="396" t="s">
        <v>12153</v>
      </c>
      <c r="C10347" s="5" t="s">
        <v>5793</v>
      </c>
      <c r="D10347" s="5" t="s">
        <v>40</v>
      </c>
      <c r="E10347" s="43">
        <v>2800</v>
      </c>
      <c r="F10347" s="43"/>
      <c r="G10347" s="48">
        <f t="shared" si="261"/>
        <v>121980.08546533174</v>
      </c>
      <c r="H10347" s="389" t="s">
        <v>10757</v>
      </c>
    </row>
    <row r="10348" spans="1:10" x14ac:dyDescent="0.3">
      <c r="A10348" s="45">
        <v>45566</v>
      </c>
      <c r="B10348" s="396" t="s">
        <v>13933</v>
      </c>
      <c r="C10348" s="5" t="s">
        <v>26</v>
      </c>
      <c r="D10348" s="5" t="s">
        <v>14696</v>
      </c>
      <c r="E10348" s="43">
        <v>2000</v>
      </c>
      <c r="F10348" s="43"/>
      <c r="G10348" s="48">
        <f t="shared" si="261"/>
        <v>119980.08546533174</v>
      </c>
      <c r="H10348" s="389" t="s">
        <v>10757</v>
      </c>
    </row>
    <row r="10349" spans="1:10" x14ac:dyDescent="0.3">
      <c r="A10349" s="45">
        <v>45566</v>
      </c>
      <c r="B10349" s="396" t="s">
        <v>14488</v>
      </c>
      <c r="C10349" s="5" t="s">
        <v>26</v>
      </c>
      <c r="D10349" s="5" t="s">
        <v>14697</v>
      </c>
      <c r="E10349" s="43">
        <v>3000</v>
      </c>
      <c r="F10349" s="43"/>
      <c r="G10349" s="48">
        <f t="shared" si="261"/>
        <v>116980.08546533174</v>
      </c>
      <c r="H10349" s="389" t="s">
        <v>10757</v>
      </c>
    </row>
    <row r="10350" spans="1:10" x14ac:dyDescent="0.3">
      <c r="A10350" s="45">
        <v>45566</v>
      </c>
      <c r="B10350" s="396" t="s">
        <v>14683</v>
      </c>
      <c r="C10350" s="5" t="s">
        <v>5793</v>
      </c>
      <c r="D10350" s="5" t="s">
        <v>14698</v>
      </c>
      <c r="E10350" s="43">
        <v>1500</v>
      </c>
      <c r="F10350" s="43"/>
      <c r="G10350" s="48">
        <f t="shared" si="261"/>
        <v>115480.08546533174</v>
      </c>
      <c r="H10350" s="389" t="s">
        <v>10757</v>
      </c>
    </row>
    <row r="10351" spans="1:10" x14ac:dyDescent="0.3">
      <c r="A10351" s="45">
        <v>45566</v>
      </c>
      <c r="B10351" s="396" t="s">
        <v>13933</v>
      </c>
      <c r="C10351" s="5" t="s">
        <v>11174</v>
      </c>
      <c r="D10351" s="5" t="s">
        <v>14699</v>
      </c>
      <c r="E10351" s="43">
        <v>1950</v>
      </c>
      <c r="F10351" s="43"/>
      <c r="G10351" s="48">
        <f t="shared" si="261"/>
        <v>113530.08546533174</v>
      </c>
      <c r="H10351" s="389" t="s">
        <v>10757</v>
      </c>
    </row>
    <row r="10352" spans="1:10" x14ac:dyDescent="0.3">
      <c r="A10352" s="45">
        <v>45567</v>
      </c>
      <c r="B10352" s="396" t="s">
        <v>14664</v>
      </c>
      <c r="C10352" s="5" t="s">
        <v>5793</v>
      </c>
      <c r="D10352" s="5" t="s">
        <v>14065</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14546</v>
      </c>
      <c r="E10353" s="43">
        <v>10000</v>
      </c>
      <c r="F10353" s="43"/>
      <c r="G10353" s="48">
        <f t="shared" si="261"/>
        <v>102030.08546533174</v>
      </c>
      <c r="H10353" s="389" t="s">
        <v>9567</v>
      </c>
      <c r="I10353" s="52">
        <v>1950</v>
      </c>
    </row>
    <row r="10354" spans="1:11" x14ac:dyDescent="0.3">
      <c r="A10354" s="45">
        <v>45567</v>
      </c>
      <c r="B10354" s="396" t="s">
        <v>14291</v>
      </c>
      <c r="C10354" s="5" t="s">
        <v>14668</v>
      </c>
      <c r="D10354" s="5" t="s">
        <v>14669</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14488</v>
      </c>
      <c r="C10356" s="5" t="s">
        <v>11174</v>
      </c>
      <c r="D10356" s="5" t="s">
        <v>14671</v>
      </c>
      <c r="E10356" s="43">
        <v>500</v>
      </c>
      <c r="F10356" s="43"/>
      <c r="G10356" s="48">
        <f t="shared" si="261"/>
        <v>56080.085465331736</v>
      </c>
      <c r="H10356" s="389" t="s">
        <v>9567</v>
      </c>
      <c r="I10356" s="52">
        <f>SUM(I10351:I10355)</f>
        <v>14600</v>
      </c>
      <c r="K10356" s="52">
        <v>300000</v>
      </c>
    </row>
    <row r="10357" spans="1:11" x14ac:dyDescent="0.3">
      <c r="A10357" s="45">
        <v>45567</v>
      </c>
      <c r="B10357" s="396" t="s">
        <v>14593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14672</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14328</v>
      </c>
      <c r="E10362" s="43">
        <v>380</v>
      </c>
      <c r="F10362" s="43"/>
      <c r="G10362" s="48">
        <f t="shared" si="261"/>
        <v>503703.41879866505</v>
      </c>
      <c r="H10362" s="389" t="s">
        <v>9567</v>
      </c>
      <c r="J10362" s="52">
        <v>2917891</v>
      </c>
    </row>
    <row r="10363" spans="1:11" ht="37.5" x14ac:dyDescent="0.3">
      <c r="A10363" s="45">
        <v>45568</v>
      </c>
      <c r="B10363" s="320" t="s">
        <v>14147</v>
      </c>
      <c r="C10363" s="44" t="s">
        <v>11174</v>
      </c>
      <c r="D10363" s="124" t="s">
        <v>14686</v>
      </c>
      <c r="E10363" s="28">
        <v>48400</v>
      </c>
      <c r="F10363" s="43"/>
      <c r="G10363" s="48">
        <f t="shared" si="261"/>
        <v>455303.41879866505</v>
      </c>
      <c r="H10363" s="389" t="s">
        <v>9567</v>
      </c>
      <c r="K10363" s="52">
        <f>SUM(K10355:K10362)</f>
        <v>1332000</v>
      </c>
    </row>
    <row r="10364" spans="1:11" x14ac:dyDescent="0.3">
      <c r="A10364" s="45">
        <v>45568</v>
      </c>
      <c r="B10364" s="396" t="s">
        <v>14683</v>
      </c>
      <c r="C10364" s="5" t="s">
        <v>11174</v>
      </c>
      <c r="D10364" s="5" t="s">
        <v>14679</v>
      </c>
      <c r="E10364" s="43">
        <v>1500</v>
      </c>
      <c r="F10364" s="43"/>
      <c r="G10364" s="48">
        <f t="shared" si="261"/>
        <v>453803.41879866505</v>
      </c>
      <c r="H10364" s="389" t="s">
        <v>9567</v>
      </c>
    </row>
    <row r="10365" spans="1:11" x14ac:dyDescent="0.3">
      <c r="A10365" s="45">
        <v>45568</v>
      </c>
      <c r="B10365" s="396" t="s">
        <v>14683</v>
      </c>
      <c r="C10365" s="5" t="s">
        <v>11174</v>
      </c>
      <c r="D10365" s="5" t="s">
        <v>14684</v>
      </c>
      <c r="E10365" s="43">
        <v>12400</v>
      </c>
      <c r="F10365" s="43"/>
      <c r="G10365" s="48">
        <f t="shared" si="261"/>
        <v>441403.41879866505</v>
      </c>
      <c r="H10365" s="389" t="s">
        <v>9567</v>
      </c>
      <c r="J10365" s="52">
        <f>J10362*50%</f>
        <v>1458945.5</v>
      </c>
    </row>
    <row r="10366" spans="1:11" x14ac:dyDescent="0.3">
      <c r="A10366" s="45">
        <v>45568</v>
      </c>
      <c r="B10366" s="396" t="s">
        <v>14683</v>
      </c>
      <c r="C10366" s="5" t="s">
        <v>3220</v>
      </c>
      <c r="D10366" s="5" t="s">
        <v>13924</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14527</v>
      </c>
      <c r="E10367" s="43">
        <v>1000</v>
      </c>
      <c r="F10367" s="43"/>
      <c r="G10367" s="48">
        <f t="shared" si="261"/>
        <v>410403.41879866505</v>
      </c>
      <c r="H10367" s="389" t="s">
        <v>9567</v>
      </c>
    </row>
    <row r="10368" spans="1:11" x14ac:dyDescent="0.3">
      <c r="A10368" s="45">
        <v>45568</v>
      </c>
      <c r="B10368" s="396" t="s">
        <v>13933</v>
      </c>
      <c r="C10368" s="5" t="s">
        <v>5793</v>
      </c>
      <c r="D10368" s="5" t="s">
        <v>14687</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14689</v>
      </c>
      <c r="E10370" s="43">
        <v>100</v>
      </c>
      <c r="F10370" s="43"/>
      <c r="G10370" s="48">
        <f t="shared" si="261"/>
        <v>66003.41879866505</v>
      </c>
      <c r="H10370" s="389" t="s">
        <v>9567</v>
      </c>
      <c r="K10370" s="52">
        <v>50000</v>
      </c>
    </row>
    <row r="10371" spans="1:11" x14ac:dyDescent="0.3">
      <c r="A10371" s="45">
        <v>45568</v>
      </c>
      <c r="B10371" s="396" t="s">
        <v>14291</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14703</v>
      </c>
      <c r="E10372" s="480"/>
      <c r="F10372" s="43">
        <v>13300</v>
      </c>
      <c r="G10372" s="48">
        <f t="shared" si="261"/>
        <v>79003.41879866505</v>
      </c>
      <c r="H10372" s="389" t="s">
        <v>9567</v>
      </c>
      <c r="K10372" s="52">
        <f ca="1">J10427-6000</f>
        <v>2726975</v>
      </c>
    </row>
    <row r="10373" spans="1:11" x14ac:dyDescent="0.3">
      <c r="A10373" s="45">
        <v>45568</v>
      </c>
      <c r="B10373" s="396" t="s">
        <v>12153</v>
      </c>
      <c r="C10373" s="5" t="s">
        <v>5793</v>
      </c>
      <c r="D10373" s="5" t="s">
        <v>14636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14700</v>
      </c>
      <c r="E10374" s="43">
        <v>10200</v>
      </c>
      <c r="F10374" s="43"/>
      <c r="G10374" s="48">
        <f t="shared" si="261"/>
        <v>67203.41879866505</v>
      </c>
      <c r="H10374" s="389" t="s">
        <v>9567</v>
      </c>
      <c r="K10374" s="52">
        <v>52000</v>
      </c>
    </row>
    <row r="10375" spans="1:11" x14ac:dyDescent="0.3">
      <c r="A10375" s="45">
        <v>45568</v>
      </c>
      <c r="B10375" s="567"/>
      <c r="C10375" s="480"/>
      <c r="D10375" s="491" t="s">
        <v>14704</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14701</v>
      </c>
      <c r="E10378" s="43">
        <v>40</v>
      </c>
      <c r="F10378" s="43"/>
      <c r="G10378" s="48">
        <f t="shared" si="261"/>
        <v>76813.41879866505</v>
      </c>
      <c r="H10378" s="389" t="s">
        <v>9567</v>
      </c>
    </row>
    <row r="10379" spans="1:11" x14ac:dyDescent="0.3">
      <c r="A10379" s="45">
        <v>45569</v>
      </c>
      <c r="B10379" s="396" t="s">
        <v>14291</v>
      </c>
      <c r="C10379" s="5" t="s">
        <v>30</v>
      </c>
      <c r="D10379" s="5" t="s">
        <v>14702</v>
      </c>
      <c r="E10379" s="43">
        <v>1500</v>
      </c>
      <c r="F10379" s="43"/>
      <c r="G10379" s="48">
        <f t="shared" si="261"/>
        <v>75313.41879866505</v>
      </c>
      <c r="H10379" s="389" t="s">
        <v>9567</v>
      </c>
      <c r="K10379" s="52">
        <f ca="1">SUM(K10370:K10378)</f>
        <v>2863820</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-1531820</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14706</v>
      </c>
      <c r="E10384" s="43">
        <v>900</v>
      </c>
      <c r="F10384" s="43"/>
      <c r="G10384" s="48">
        <f t="shared" si="262"/>
        <v>163713.41879866505</v>
      </c>
      <c r="H10384" s="389" t="s">
        <v>9567</v>
      </c>
    </row>
    <row r="10385" spans="1:8" x14ac:dyDescent="0.3">
      <c r="A10385" s="45">
        <v>45569</v>
      </c>
      <c r="B10385" s="396" t="s">
        <v>14067</v>
      </c>
      <c r="C10385" s="5" t="s">
        <v>9758</v>
      </c>
      <c r="D10385" s="5" t="s">
        <v>14007</v>
      </c>
      <c r="E10385" s="43">
        <v>10000</v>
      </c>
      <c r="F10385" s="43"/>
      <c r="G10385" s="48">
        <f t="shared" si="262"/>
        <v>153713.41879866505</v>
      </c>
      <c r="H10385" s="389" t="s">
        <v>9567</v>
      </c>
    </row>
    <row r="10386" spans="1:8" x14ac:dyDescent="0.3">
      <c r="A10386" s="45">
        <v>45569</v>
      </c>
      <c r="B10386" s="396" t="s">
        <v>13738</v>
      </c>
      <c r="C10386" s="5" t="s">
        <v>11174</v>
      </c>
      <c r="D10386" s="5" t="s">
        <v>14705</v>
      </c>
      <c r="E10386" s="43">
        <v>75375</v>
      </c>
      <c r="F10386" s="43"/>
      <c r="G10386" s="48">
        <f t="shared" si="262"/>
        <v>78338.41879866505</v>
      </c>
      <c r="H10386" s="389" t="s">
        <v>9567</v>
      </c>
    </row>
    <row r="10387" spans="1:8" x14ac:dyDescent="0.3">
      <c r="A10387" s="45">
        <v>45569</v>
      </c>
      <c r="B10387" s="396" t="s">
        <v>12062</v>
      </c>
      <c r="C10387" s="5" t="s">
        <v>11174</v>
      </c>
      <c r="D10387" s="5" t="s">
        <v>14707</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14708</v>
      </c>
      <c r="E10389" s="43">
        <v>300</v>
      </c>
      <c r="F10389" s="43"/>
      <c r="G10389" s="48">
        <f t="shared" si="262"/>
        <v>77738.41879866505</v>
      </c>
      <c r="H10389" s="389" t="s">
        <v>9567</v>
      </c>
    </row>
    <row r="10390" spans="1:8" x14ac:dyDescent="0.3">
      <c r="A10390" s="45">
        <v>45570</v>
      </c>
      <c r="B10390" s="396" t="s">
        <v>12153</v>
      </c>
      <c r="C10390" s="5" t="s">
        <v>5793</v>
      </c>
      <c r="D10390" s="5" t="s">
        <v>14065</v>
      </c>
      <c r="E10390" s="43">
        <v>4000</v>
      </c>
      <c r="F10390" s="43"/>
      <c r="G10390" s="48">
        <f t="shared" si="262"/>
        <v>73738.41879866505</v>
      </c>
      <c r="H10390" s="389" t="s">
        <v>9567</v>
      </c>
    </row>
    <row r="10391" spans="1:8" x14ac:dyDescent="0.3">
      <c r="A10391" s="45">
        <v>45570</v>
      </c>
      <c r="B10391" s="396" t="s">
        <v>13933</v>
      </c>
      <c r="C10391" s="5" t="s">
        <v>5793</v>
      </c>
      <c r="D10391" s="5" t="s">
        <v>14713</v>
      </c>
      <c r="E10391" s="43">
        <v>2500</v>
      </c>
      <c r="F10391" s="43"/>
      <c r="G10391" s="48">
        <f t="shared" si="262"/>
        <v>71238.41879866505</v>
      </c>
      <c r="H10391" s="389" t="s">
        <v>9567</v>
      </c>
    </row>
    <row r="10392" spans="1:8" x14ac:dyDescent="0.3">
      <c r="A10392" s="45">
        <v>45569</v>
      </c>
      <c r="B10392" s="396" t="s">
        <v>14683</v>
      </c>
      <c r="C10392" s="5" t="s">
        <v>11174</v>
      </c>
      <c r="D10392" s="5" t="s">
        <v>14709</v>
      </c>
      <c r="E10392" s="43">
        <v>11000</v>
      </c>
      <c r="F10392" s="43"/>
      <c r="G10392" s="48">
        <f t="shared" si="262"/>
        <v>60238.41879866505</v>
      </c>
      <c r="H10392" s="389" t="s">
        <v>9567</v>
      </c>
    </row>
    <row r="10393" spans="1:8" x14ac:dyDescent="0.3">
      <c r="A10393" s="45">
        <v>45570</v>
      </c>
      <c r="B10393" s="396" t="s">
        <v>12153</v>
      </c>
      <c r="C10393" s="5" t="s">
        <v>5162</v>
      </c>
      <c r="D10393" s="5" t="s">
        <v>14712</v>
      </c>
      <c r="E10393" s="43">
        <v>5000</v>
      </c>
      <c r="F10393" s="43"/>
      <c r="G10393" s="48">
        <f t="shared" si="262"/>
        <v>55238.41879866505</v>
      </c>
      <c r="H10393" s="389" t="s">
        <v>9567</v>
      </c>
    </row>
    <row r="10394" spans="1:8" x14ac:dyDescent="0.3">
      <c r="A10394" s="45">
        <v>45570</v>
      </c>
      <c r="B10394" s="396" t="s">
        <v>14593</v>
      </c>
      <c r="C10394" s="5" t="s">
        <v>9758</v>
      </c>
      <c r="D10394" s="5" t="s">
        <v>14007</v>
      </c>
      <c r="E10394" s="43">
        <v>10000</v>
      </c>
      <c r="F10394" s="43"/>
      <c r="G10394" s="48">
        <f t="shared" si="262"/>
        <v>45238.41879866505</v>
      </c>
      <c r="H10394" s="389" t="s">
        <v>9567</v>
      </c>
    </row>
    <row r="10395" spans="1:8" x14ac:dyDescent="0.3">
      <c r="A10395" s="45">
        <v>45570</v>
      </c>
      <c r="B10395" s="396" t="s">
        <v>13400</v>
      </c>
      <c r="C10395" s="5" t="s">
        <v>5793</v>
      </c>
      <c r="D10395" s="5" t="s">
        <v>14065</v>
      </c>
      <c r="E10395" s="43">
        <v>2000</v>
      </c>
      <c r="F10395" s="43"/>
      <c r="G10395" s="48">
        <f t="shared" si="262"/>
        <v>43238.41879866505</v>
      </c>
      <c r="H10395" s="389" t="s">
        <v>9567</v>
      </c>
    </row>
    <row r="10396" spans="1:8" x14ac:dyDescent="0.3">
      <c r="A10396" s="45">
        <v>45570</v>
      </c>
      <c r="B10396" s="396" t="s">
        <v>14016</v>
      </c>
      <c r="C10396" s="5" t="s">
        <v>5793</v>
      </c>
      <c r="D10396" s="5" t="s">
        <v>14713</v>
      </c>
      <c r="E10396" s="43">
        <v>2500</v>
      </c>
      <c r="F10396" s="43"/>
      <c r="G10396" s="48">
        <f t="shared" si="262"/>
        <v>40738.41879866505</v>
      </c>
      <c r="H10396" s="389" t="s">
        <v>9567</v>
      </c>
    </row>
    <row r="10397" spans="1:8" x14ac:dyDescent="0.3">
      <c r="A10397" s="45">
        <v>45570</v>
      </c>
      <c r="B10397" s="396" t="s">
        <v>14016</v>
      </c>
      <c r="C10397" s="5" t="s">
        <v>11174</v>
      </c>
      <c r="D10397" s="5" t="s">
        <v>14716</v>
      </c>
      <c r="E10397" s="43">
        <v>3200</v>
      </c>
      <c r="F10397" s="43"/>
      <c r="G10397" s="48">
        <f t="shared" si="262"/>
        <v>37538.41879866505</v>
      </c>
      <c r="H10397" s="389" t="s">
        <v>9567</v>
      </c>
    </row>
    <row r="10398" spans="1:8" x14ac:dyDescent="0.3">
      <c r="A10398" s="45">
        <v>45570</v>
      </c>
      <c r="B10398" s="396" t="s">
        <v>14016</v>
      </c>
      <c r="C10398" s="5" t="s">
        <v>11174</v>
      </c>
      <c r="D10398" s="5" t="s">
        <v>14715</v>
      </c>
      <c r="E10398" s="43">
        <v>10000</v>
      </c>
      <c r="F10398" s="43"/>
      <c r="G10398" s="48">
        <f t="shared" si="262"/>
        <v>27538.41879866505</v>
      </c>
      <c r="H10398" s="389" t="s">
        <v>9567</v>
      </c>
    </row>
    <row r="10399" spans="1:8" x14ac:dyDescent="0.3">
      <c r="A10399" s="45">
        <v>45570</v>
      </c>
      <c r="B10399" s="396" t="s">
        <v>14016</v>
      </c>
      <c r="C10399" s="5" t="s">
        <v>8863</v>
      </c>
      <c r="D10399" s="5" t="s">
        <v>14717</v>
      </c>
      <c r="E10399" s="43">
        <v>10000</v>
      </c>
      <c r="F10399" s="43"/>
      <c r="G10399" s="48">
        <f t="shared" si="262"/>
        <v>17538.41879866505</v>
      </c>
      <c r="H10399" s="389" t="s">
        <v>9567</v>
      </c>
    </row>
    <row r="10400" spans="1:8" x14ac:dyDescent="0.3">
      <c r="A10400" s="45">
        <v>45570</v>
      </c>
      <c r="B10400" s="396" t="s">
        <v>25</v>
      </c>
      <c r="C10400" s="5" t="s">
        <v>7214</v>
      </c>
      <c r="D10400" s="5" t="s">
        <v>14719</v>
      </c>
      <c r="E10400" s="43">
        <v>17500</v>
      </c>
      <c r="F10400" s="43"/>
      <c r="G10400" s="48">
        <f t="shared" si="262"/>
        <v>38.418798665050417</v>
      </c>
      <c r="H10400" s="389" t="s">
        <v>9567</v>
      </c>
    </row>
    <row r="10401" spans="1:11" x14ac:dyDescent="0.3">
      <c r="A10401" s="45">
        <v>45572</v>
      </c>
      <c r="B10401" s="567"/>
      <c r="C10401" s="480"/>
      <c r="D10401" s="491" t="s">
        <v>14728</v>
      </c>
      <c r="E10401" s="480"/>
      <c r="F10401" s="43">
        <v>330000</v>
      </c>
      <c r="G10401" s="48">
        <f t="shared" si="262"/>
        <v>330038.41879866505</v>
      </c>
      <c r="H10401" s="389" t="s">
        <v>9567</v>
      </c>
    </row>
    <row r="10402" spans="1:11" x14ac:dyDescent="0.3">
      <c r="A10402" s="45">
        <v>45572</v>
      </c>
      <c r="B10402" s="396" t="s">
        <v>14016</v>
      </c>
      <c r="C10402" s="5" t="s">
        <v>8863</v>
      </c>
      <c r="D10402" s="5" t="s">
        <v>294</v>
      </c>
      <c r="E10402" s="43">
        <v>8000</v>
      </c>
      <c r="F10402" s="43"/>
      <c r="G10402" s="48">
        <f t="shared" si="262"/>
        <v>322038.41879866505</v>
      </c>
      <c r="H10402" s="389" t="s">
        <v>9567</v>
      </c>
    </row>
    <row r="10403" spans="1:11" x14ac:dyDescent="0.3">
      <c r="A10403" s="45">
        <v>45572</v>
      </c>
      <c r="B10403" s="396" t="s">
        <v>14016</v>
      </c>
      <c r="C10403" s="5" t="s">
        <v>5793</v>
      </c>
      <c r="D10403" s="5" t="s">
        <v>14727</v>
      </c>
      <c r="E10403" s="43">
        <v>2000</v>
      </c>
      <c r="F10403" s="43"/>
      <c r="G10403" s="48">
        <f t="shared" si="262"/>
        <v>320038.41879866505</v>
      </c>
      <c r="H10403" s="389" t="s">
        <v>9567</v>
      </c>
    </row>
    <row r="10404" spans="1:11" x14ac:dyDescent="0.3">
      <c r="A10404" s="45">
        <v>45572</v>
      </c>
      <c r="B10404" s="394" t="s">
        <v>12153</v>
      </c>
      <c r="C10404" s="186" t="s">
        <v>54</v>
      </c>
      <c r="D10404" s="186" t="s">
        <v>14737</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14729</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14702</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14488</v>
      </c>
      <c r="C10413" s="5" t="s">
        <v>5793</v>
      </c>
      <c r="D10413" s="5" t="s">
        <v>14730</v>
      </c>
      <c r="E10413" s="43">
        <v>1500</v>
      </c>
      <c r="F10413" s="43"/>
      <c r="G10413" s="48">
        <f t="shared" si="262"/>
        <v>882732.41879866505</v>
      </c>
      <c r="H10413" s="389" t="s">
        <v>9567</v>
      </c>
    </row>
    <row r="10414" spans="1:11" x14ac:dyDescent="0.3">
      <c r="A10414" s="45">
        <v>45573</v>
      </c>
      <c r="B10414" s="394" t="s">
        <v>13738</v>
      </c>
      <c r="C10414" s="186" t="s">
        <v>54</v>
      </c>
      <c r="D10414" s="186" t="s">
        <v>14733</v>
      </c>
      <c r="E10414" s="187">
        <v>77066.666666666657</v>
      </c>
      <c r="F10414" s="43"/>
      <c r="G10414" s="48">
        <f t="shared" si="262"/>
        <v>805665.75213199842</v>
      </c>
      <c r="H10414" s="389" t="s">
        <v>9567</v>
      </c>
    </row>
    <row r="10415" spans="1:11" x14ac:dyDescent="0.3">
      <c r="A10415" s="45">
        <v>45573</v>
      </c>
      <c r="B10415" s="394" t="s">
        <v>13209</v>
      </c>
      <c r="C10415" s="186" t="s">
        <v>54</v>
      </c>
      <c r="D10415" s="186" t="s">
        <v>14732</v>
      </c>
      <c r="E10415" s="187">
        <v>121566.66666666667</v>
      </c>
      <c r="F10415" s="43"/>
      <c r="G10415" s="48">
        <f t="shared" si="262"/>
        <v>684099.08546533179</v>
      </c>
      <c r="H10415" s="389" t="s">
        <v>9567</v>
      </c>
    </row>
    <row r="10416" spans="1:11" x14ac:dyDescent="0.3">
      <c r="A10416" s="45">
        <v>45573</v>
      </c>
      <c r="B10416" s="396" t="s">
        <v>14488</v>
      </c>
      <c r="C10416" s="5" t="s">
        <v>18</v>
      </c>
      <c r="D10416" s="5" t="s">
        <v>3910</v>
      </c>
      <c r="E10416" s="43">
        <v>25000</v>
      </c>
      <c r="F10416" s="43"/>
      <c r="G10416" s="48">
        <f t="shared" si="262"/>
        <v>659099.08546533179</v>
      </c>
      <c r="H10416" s="389" t="s">
        <v>9567</v>
      </c>
    </row>
    <row r="10417" spans="1:10" x14ac:dyDescent="0.3">
      <c r="A10417" s="45">
        <v>45573</v>
      </c>
      <c r="B10417" s="396" t="s">
        <v>14683</v>
      </c>
      <c r="C10417" s="5" t="s">
        <v>30</v>
      </c>
      <c r="D10417" s="5" t="s">
        <v>14702</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14735</v>
      </c>
      <c r="E10419" s="43">
        <f>1500+1200</f>
        <v>2700</v>
      </c>
      <c r="F10419" s="43"/>
      <c r="G10419" s="48">
        <f t="shared" si="262"/>
        <v>650399.08546533179</v>
      </c>
      <c r="H10419" s="389" t="s">
        <v>9567</v>
      </c>
    </row>
    <row r="10420" spans="1:10" x14ac:dyDescent="0.3">
      <c r="A10420" s="45">
        <v>45573</v>
      </c>
      <c r="B10420" s="396" t="s">
        <v>14574</v>
      </c>
      <c r="C10420" s="5" t="s">
        <v>5793</v>
      </c>
      <c r="D10420" s="5" t="s">
        <v>14636</v>
      </c>
      <c r="E10420" s="43">
        <v>2000</v>
      </c>
      <c r="F10420" s="43"/>
      <c r="G10420" s="48">
        <f t="shared" si="262"/>
        <v>648399.08546533179</v>
      </c>
      <c r="H10420" s="389" t="s">
        <v>9567</v>
      </c>
    </row>
    <row r="10421" spans="1:10" x14ac:dyDescent="0.3">
      <c r="A10421" s="45">
        <v>45573</v>
      </c>
      <c r="B10421" s="396" t="s">
        <v>14291</v>
      </c>
      <c r="C10421" s="5" t="s">
        <v>5793</v>
      </c>
      <c r="D10421" s="5" t="s">
        <v>14636</v>
      </c>
      <c r="E10421" s="43">
        <v>2000</v>
      </c>
      <c r="F10421" s="43"/>
      <c r="G10421" s="48">
        <f t="shared" si="262"/>
        <v>646399.08546533179</v>
      </c>
      <c r="H10421" s="389" t="s">
        <v>9567</v>
      </c>
    </row>
    <row r="10422" spans="1:10" x14ac:dyDescent="0.3">
      <c r="A10422" s="45">
        <v>45573</v>
      </c>
      <c r="B10422" s="396" t="s">
        <v>14664</v>
      </c>
      <c r="C10422" s="5" t="s">
        <v>5793</v>
      </c>
      <c r="D10422" s="5" t="s">
        <v>14636</v>
      </c>
      <c r="E10422" s="43">
        <v>1000</v>
      </c>
      <c r="F10422" s="43"/>
      <c r="G10422" s="48">
        <f t="shared" si="262"/>
        <v>645399.08546533179</v>
      </c>
      <c r="H10422" s="389" t="s">
        <v>9567</v>
      </c>
    </row>
    <row r="10423" spans="1:10" x14ac:dyDescent="0.3">
      <c r="A10423" s="45">
        <v>45573</v>
      </c>
      <c r="B10423" s="396" t="s">
        <v>25</v>
      </c>
      <c r="C10423" s="5" t="s">
        <v>26</v>
      </c>
      <c r="D10423" s="5" t="s">
        <v>14734</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SUMIF(C10271:E125351,"salary",E10271:E136362)</f>
        <v>2732975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204618.75000000047</v>
      </c>
    </row>
    <row r="10429" spans="1:10" x14ac:dyDescent="0.3">
      <c r="A10429" s="45">
        <v>45573</v>
      </c>
      <c r="B10429" s="396" t="s">
        <v>14664</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14738</v>
      </c>
      <c r="E10430" s="187">
        <f>96770+55670</f>
        <v>152440</v>
      </c>
      <c r="F10430" s="43"/>
      <c r="G10430" s="48">
        <f t="shared" si="262"/>
        <v>166847.08546533179</v>
      </c>
      <c r="H10430" s="389" t="s">
        <v>9567</v>
      </c>
    </row>
    <row r="10431" spans="1:10" x14ac:dyDescent="0.3">
      <c r="A10431" s="45">
        <v>45573</v>
      </c>
      <c r="B10431" s="394" t="s">
        <v>14664</v>
      </c>
      <c r="C10431" s="186" t="s">
        <v>54</v>
      </c>
      <c r="D10431" s="186" t="s">
        <v>14736</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14739</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14743</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14744</v>
      </c>
      <c r="E10435" s="43">
        <v>3800</v>
      </c>
      <c r="F10435" s="43"/>
      <c r="G10435" s="48">
        <f t="shared" si="262"/>
        <v>475505.08546533179</v>
      </c>
      <c r="H10435" s="389" t="s">
        <v>9567</v>
      </c>
      <c r="J10435" s="52">
        <f>SUM(J10431:J10434)</f>
        <v>371000</v>
      </c>
    </row>
    <row r="10436" spans="1:11" x14ac:dyDescent="0.3">
      <c r="A10436" s="45">
        <v>45574</v>
      </c>
      <c r="B10436" s="396" t="s">
        <v>14574</v>
      </c>
      <c r="C10436" s="5" t="s">
        <v>5288</v>
      </c>
      <c r="D10436" s="5" t="s">
        <v>14745</v>
      </c>
      <c r="E10436" s="43">
        <v>8000</v>
      </c>
      <c r="F10436" s="43"/>
      <c r="G10436" s="48">
        <f t="shared" si="262"/>
        <v>467505.08546533179</v>
      </c>
      <c r="H10436" s="389" t="s">
        <v>9567</v>
      </c>
    </row>
    <row r="10437" spans="1:11" x14ac:dyDescent="0.3">
      <c r="A10437" s="45">
        <v>45574</v>
      </c>
      <c r="B10437" s="394" t="s">
        <v>13400</v>
      </c>
      <c r="C10437" s="186" t="s">
        <v>54</v>
      </c>
      <c r="D10437" s="186" t="s">
        <v>14420</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14488</v>
      </c>
      <c r="C10439" s="5" t="s">
        <v>5793</v>
      </c>
      <c r="D10439" s="5" t="s">
        <v>14746</v>
      </c>
      <c r="E10439" s="43">
        <v>500</v>
      </c>
      <c r="F10439" s="43"/>
      <c r="G10439" s="48">
        <f t="shared" si="262"/>
        <v>423005.08546533179</v>
      </c>
      <c r="H10439" s="389" t="s">
        <v>9567</v>
      </c>
    </row>
    <row r="10440" spans="1:11" x14ac:dyDescent="0.3">
      <c r="A10440" s="45">
        <v>45574</v>
      </c>
      <c r="B10440" s="396" t="s">
        <v>13209</v>
      </c>
      <c r="C10440" s="5" t="s">
        <v>11174</v>
      </c>
      <c r="D10440" s="5" t="s">
        <v>14748</v>
      </c>
      <c r="E10440" s="43">
        <v>350</v>
      </c>
      <c r="F10440" s="43"/>
      <c r="G10440" s="48">
        <f t="shared" si="262"/>
        <v>422655.08546533179</v>
      </c>
      <c r="H10440" s="389" t="s">
        <v>9567</v>
      </c>
    </row>
    <row r="10441" spans="1:11" x14ac:dyDescent="0.3">
      <c r="A10441" s="45">
        <v>45574</v>
      </c>
      <c r="B10441" s="396" t="s">
        <v>13209</v>
      </c>
      <c r="C10441" s="5" t="s">
        <v>14528</v>
      </c>
      <c r="D10441" s="5" t="s">
        <v>14749</v>
      </c>
      <c r="E10441" s="43">
        <v>25000</v>
      </c>
      <c r="F10441" s="43"/>
      <c r="G10441" s="48">
        <f t="shared" si="262"/>
        <v>397655.08546533179</v>
      </c>
      <c r="H10441" s="389" t="s">
        <v>9567</v>
      </c>
    </row>
    <row r="10442" spans="1:11" x14ac:dyDescent="0.3">
      <c r="A10442" s="45">
        <v>45574</v>
      </c>
      <c r="B10442" s="396" t="s">
        <v>13864</v>
      </c>
      <c r="C10442" s="5" t="s">
        <v>11174</v>
      </c>
      <c r="D10442" s="5" t="s">
        <v>14750</v>
      </c>
      <c r="E10442" s="43">
        <v>3000</v>
      </c>
      <c r="F10442" s="43"/>
      <c r="G10442" s="48">
        <f t="shared" si="262"/>
        <v>394655.08546533179</v>
      </c>
      <c r="H10442" s="389" t="s">
        <v>9567</v>
      </c>
    </row>
    <row r="10443" spans="1:11" x14ac:dyDescent="0.3">
      <c r="A10443" s="45">
        <v>45574</v>
      </c>
      <c r="B10443" s="396" t="s">
        <v>14488</v>
      </c>
      <c r="C10443" s="5" t="s">
        <v>5793</v>
      </c>
      <c r="D10443" s="5" t="s">
        <v>14636</v>
      </c>
      <c r="E10443" s="43">
        <v>1900</v>
      </c>
      <c r="F10443" s="43"/>
      <c r="G10443" s="48">
        <f t="shared" si="262"/>
        <v>392755.08546533179</v>
      </c>
      <c r="H10443" s="389" t="s">
        <v>9567</v>
      </c>
    </row>
    <row r="10444" spans="1:11" x14ac:dyDescent="0.3">
      <c r="A10444" s="45">
        <v>45574</v>
      </c>
      <c r="B10444" s="396" t="s">
        <v>14664</v>
      </c>
      <c r="C10444" s="5" t="s">
        <v>4550</v>
      </c>
      <c r="D10444" s="5" t="s">
        <v>14752</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14753</v>
      </c>
      <c r="E10445" s="43">
        <v>15000</v>
      </c>
      <c r="F10445" s="43"/>
      <c r="G10445" s="48">
        <f t="shared" si="263"/>
        <v>327755.08546533179</v>
      </c>
      <c r="H10445" s="389" t="s">
        <v>9567</v>
      </c>
    </row>
    <row r="10446" spans="1:11" x14ac:dyDescent="0.3">
      <c r="A10446" s="45">
        <v>45574</v>
      </c>
      <c r="B10446" s="394" t="s">
        <v>14016</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14754</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14755</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13864</v>
      </c>
      <c r="C10451" s="186" t="s">
        <v>54</v>
      </c>
      <c r="D10451" s="186" t="s">
        <v>14757</v>
      </c>
      <c r="E10451" s="187">
        <v>15000</v>
      </c>
      <c r="F10451" s="43"/>
      <c r="G10451" s="48">
        <f t="shared" si="263"/>
        <v>165905.08546533179</v>
      </c>
      <c r="H10451" s="389" t="s">
        <v>9567</v>
      </c>
    </row>
    <row r="10452" spans="1:10" x14ac:dyDescent="0.3">
      <c r="A10452" s="45">
        <v>45575</v>
      </c>
      <c r="B10452" s="396" t="s">
        <v>14488</v>
      </c>
      <c r="C10452" s="5" t="s">
        <v>5793</v>
      </c>
      <c r="D10452" s="5" t="s">
        <v>14761</v>
      </c>
      <c r="E10452" s="43">
        <v>3500</v>
      </c>
      <c r="F10452" s="43"/>
      <c r="G10452" s="48">
        <f t="shared" si="263"/>
        <v>162405.08546533179</v>
      </c>
      <c r="H10452" s="389" t="s">
        <v>10757</v>
      </c>
    </row>
    <row r="10453" spans="1:10" x14ac:dyDescent="0.3">
      <c r="A10453" s="45">
        <v>45575</v>
      </c>
      <c r="B10453" s="396" t="s">
        <v>13864</v>
      </c>
      <c r="C10453" s="5" t="s">
        <v>11174</v>
      </c>
      <c r="D10453" s="5" t="s">
        <v>14762</v>
      </c>
      <c r="E10453" s="43">
        <v>500</v>
      </c>
      <c r="F10453" s="43"/>
      <c r="G10453" s="48">
        <f t="shared" si="263"/>
        <v>161905.08546533179</v>
      </c>
      <c r="H10453" s="389" t="s">
        <v>10757</v>
      </c>
    </row>
    <row r="10454" spans="1:10" x14ac:dyDescent="0.3">
      <c r="A10454" s="45">
        <v>45575</v>
      </c>
      <c r="B10454" s="396" t="s">
        <v>14488</v>
      </c>
      <c r="C10454" s="5" t="s">
        <v>5793</v>
      </c>
      <c r="D10454" s="5" t="s">
        <v>14763</v>
      </c>
      <c r="E10454" s="43">
        <v>2460</v>
      </c>
      <c r="F10454" s="43"/>
      <c r="G10454" s="48">
        <f t="shared" si="263"/>
        <v>159445.08546533179</v>
      </c>
      <c r="H10454" s="389" t="s">
        <v>10757</v>
      </c>
    </row>
    <row r="10455" spans="1:10" x14ac:dyDescent="0.3">
      <c r="A10455" s="45">
        <v>45575</v>
      </c>
      <c r="B10455" s="396" t="s">
        <v>14771</v>
      </c>
      <c r="C10455" s="5" t="s">
        <v>11174</v>
      </c>
      <c r="D10455" s="5" t="s">
        <v>14764</v>
      </c>
      <c r="E10455" s="43">
        <v>6400</v>
      </c>
      <c r="F10455" s="43"/>
      <c r="G10455" s="48">
        <f t="shared" si="263"/>
        <v>153045.08546533179</v>
      </c>
      <c r="H10455" s="389" t="s">
        <v>10757</v>
      </c>
    </row>
    <row r="10456" spans="1:10" x14ac:dyDescent="0.3">
      <c r="A10456" s="45">
        <v>45575</v>
      </c>
      <c r="B10456" s="396" t="s">
        <v>13400</v>
      </c>
      <c r="C10456" s="5" t="s">
        <v>26</v>
      </c>
      <c r="D10456" s="5" t="s">
        <v>14765</v>
      </c>
      <c r="E10456" s="43">
        <v>600</v>
      </c>
      <c r="F10456" s="43"/>
      <c r="G10456" s="48">
        <f t="shared" ref="G10456:G10480" si="264">G10455+F10456-E10456</f>
        <v>152445.08546533179</v>
      </c>
      <c r="H10456" s="389" t="s">
        <v>10757</v>
      </c>
    </row>
    <row r="10457" spans="1:10" x14ac:dyDescent="0.3">
      <c r="A10457" s="45">
        <v>45575</v>
      </c>
      <c r="B10457" s="396" t="s">
        <v>10319</v>
      </c>
      <c r="C10457" s="5" t="s">
        <v>30</v>
      </c>
      <c r="D10457" s="5" t="s">
        <v>14702</v>
      </c>
      <c r="E10457" s="43">
        <v>3000</v>
      </c>
      <c r="F10457" s="43"/>
      <c r="G10457" s="48">
        <f t="shared" si="264"/>
        <v>149445.08546533179</v>
      </c>
      <c r="H10457" s="389" t="s">
        <v>10757</v>
      </c>
    </row>
    <row r="10458" spans="1:10" x14ac:dyDescent="0.3">
      <c r="A10458" s="45">
        <v>45576</v>
      </c>
      <c r="B10458" s="396" t="s">
        <v>14664</v>
      </c>
      <c r="C10458" s="5" t="s">
        <v>5793</v>
      </c>
      <c r="D10458" s="5" t="s">
        <v>14766</v>
      </c>
      <c r="E10458" s="43">
        <v>500</v>
      </c>
      <c r="F10458" s="43"/>
      <c r="G10458" s="48">
        <f t="shared" si="264"/>
        <v>148945.08546533179</v>
      </c>
      <c r="H10458" s="389" t="s">
        <v>10757</v>
      </c>
      <c r="J10458" s="52">
        <v>10000</v>
      </c>
    </row>
    <row r="10459" spans="1:10" x14ac:dyDescent="0.3">
      <c r="A10459" s="45">
        <v>45576</v>
      </c>
      <c r="B10459" s="396" t="s">
        <v>14664</v>
      </c>
      <c r="C10459" s="5" t="s">
        <v>5793</v>
      </c>
      <c r="D10459" s="5" t="s">
        <v>14767</v>
      </c>
      <c r="E10459" s="43">
        <v>500</v>
      </c>
      <c r="F10459" s="43"/>
      <c r="G10459" s="48">
        <f t="shared" si="264"/>
        <v>148445.08546533179</v>
      </c>
      <c r="H10459" s="389" t="s">
        <v>10757</v>
      </c>
      <c r="J10459" s="52">
        <v>8460</v>
      </c>
    </row>
    <row r="10460" spans="1:10" x14ac:dyDescent="0.3">
      <c r="A10460" s="45">
        <v>45576</v>
      </c>
      <c r="B10460" s="396" t="s">
        <v>25</v>
      </c>
      <c r="C10460" s="5" t="s">
        <v>25</v>
      </c>
      <c r="D10460" s="5" t="s">
        <v>11435</v>
      </c>
      <c r="E10460" s="43">
        <v>3500</v>
      </c>
      <c r="F10460" s="43"/>
      <c r="G10460" s="48">
        <f t="shared" si="264"/>
        <v>144945.08546533179</v>
      </c>
      <c r="H10460" s="389" t="s">
        <v>10757</v>
      </c>
      <c r="J10460" s="52">
        <f>J10458-J10459</f>
        <v>1540</v>
      </c>
    </row>
    <row r="10461" spans="1:10" x14ac:dyDescent="0.3">
      <c r="A10461" s="45">
        <v>45576</v>
      </c>
      <c r="B10461" s="396" t="s">
        <v>14664</v>
      </c>
      <c r="C10461" s="5" t="s">
        <v>11174</v>
      </c>
      <c r="D10461" s="5" t="s">
        <v>14768</v>
      </c>
      <c r="E10461" s="43">
        <v>1200</v>
      </c>
      <c r="F10461" s="43"/>
      <c r="G10461" s="48">
        <f t="shared" si="264"/>
        <v>143745.08546533179</v>
      </c>
      <c r="H10461" s="389" t="s">
        <v>10757</v>
      </c>
    </row>
    <row r="10462" spans="1:10" x14ac:dyDescent="0.3">
      <c r="A10462" s="45">
        <v>45576</v>
      </c>
      <c r="B10462" s="396" t="s">
        <v>14664</v>
      </c>
      <c r="C10462" s="5" t="s">
        <v>5793</v>
      </c>
      <c r="D10462" s="5" t="s">
        <v>40</v>
      </c>
      <c r="E10462" s="43">
        <v>500</v>
      </c>
      <c r="F10462" s="43"/>
      <c r="G10462" s="48">
        <f t="shared" si="264"/>
        <v>143245.08546533179</v>
      </c>
      <c r="H10462" s="389" t="s">
        <v>10757</v>
      </c>
    </row>
    <row r="10463" spans="1:10" x14ac:dyDescent="0.3">
      <c r="A10463" s="45">
        <v>45576</v>
      </c>
      <c r="B10463" s="396" t="s">
        <v>14771</v>
      </c>
      <c r="C10463" s="5" t="s">
        <v>11174</v>
      </c>
      <c r="D10463" s="5" t="s">
        <v>13713</v>
      </c>
      <c r="E10463" s="43">
        <v>8200</v>
      </c>
      <c r="F10463" s="43"/>
      <c r="G10463" s="48">
        <f t="shared" si="264"/>
        <v>135045.08546533179</v>
      </c>
      <c r="H10463" s="389" t="s">
        <v>10757</v>
      </c>
    </row>
    <row r="10464" spans="1:10" x14ac:dyDescent="0.3">
      <c r="A10464" s="45">
        <v>45576</v>
      </c>
      <c r="B10464" s="396" t="s">
        <v>14771</v>
      </c>
      <c r="C10464" s="5" t="s">
        <v>5793</v>
      </c>
      <c r="D10464" s="5" t="s">
        <v>40</v>
      </c>
      <c r="E10464" s="43">
        <v>2500</v>
      </c>
      <c r="F10464" s="43"/>
      <c r="G10464" s="48">
        <f t="shared" si="264"/>
        <v>132545.08546533179</v>
      </c>
      <c r="H10464" s="389" t="s">
        <v>10757</v>
      </c>
    </row>
    <row r="10465" spans="1:9" x14ac:dyDescent="0.3">
      <c r="A10465" s="45">
        <v>45576</v>
      </c>
      <c r="B10465" s="396" t="s">
        <v>12632</v>
      </c>
      <c r="C10465" s="5" t="s">
        <v>13071</v>
      </c>
      <c r="D10465" s="5" t="s">
        <v>14769</v>
      </c>
      <c r="E10465" s="43">
        <v>10000</v>
      </c>
      <c r="F10465" s="43"/>
      <c r="G10465" s="48">
        <f t="shared" si="264"/>
        <v>122545.08546533179</v>
      </c>
      <c r="H10465" s="389" t="s">
        <v>10757</v>
      </c>
    </row>
    <row r="10466" spans="1:9" x14ac:dyDescent="0.3">
      <c r="A10466" s="45">
        <v>45576</v>
      </c>
      <c r="B10466" s="396" t="s">
        <v>13400</v>
      </c>
      <c r="C10466" s="5" t="s">
        <v>5288</v>
      </c>
      <c r="D10466" s="5" t="s">
        <v>294</v>
      </c>
      <c r="E10466" s="43">
        <v>50000</v>
      </c>
      <c r="F10466" s="43"/>
      <c r="G10466" s="48">
        <f t="shared" si="264"/>
        <v>72545.085465331795</v>
      </c>
      <c r="H10466" s="389" t="s">
        <v>10757</v>
      </c>
    </row>
    <row r="10467" spans="1:9" x14ac:dyDescent="0.3">
      <c r="A10467" s="45">
        <v>45576</v>
      </c>
      <c r="B10467" s="396" t="s">
        <v>14771</v>
      </c>
      <c r="C10467" s="5" t="s">
        <v>14772</v>
      </c>
      <c r="D10467" s="5" t="s">
        <v>14773</v>
      </c>
      <c r="E10467" s="43">
        <v>19000</v>
      </c>
      <c r="F10467" s="43"/>
      <c r="G10467" s="48">
        <f t="shared" si="264"/>
        <v>53545.085465331795</v>
      </c>
      <c r="H10467" s="389" t="s">
        <v>10757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14775</v>
      </c>
      <c r="E10469" s="43">
        <v>37000</v>
      </c>
      <c r="F10469" s="43"/>
      <c r="G10469" s="48">
        <f t="shared" si="264"/>
        <v>6545.0854653317947</v>
      </c>
      <c r="H10469" s="389" t="s">
        <v>10757</v>
      </c>
    </row>
    <row r="10470" spans="1:9" x14ac:dyDescent="0.3">
      <c r="A10470" s="45">
        <v>45577</v>
      </c>
      <c r="B10470" s="396" t="s">
        <v>12153</v>
      </c>
      <c r="C10470" s="5" t="s">
        <v>30</v>
      </c>
      <c r="D10470" s="5" t="s">
        <v>14702</v>
      </c>
      <c r="E10470" s="43">
        <v>1500</v>
      </c>
      <c r="F10470" s="43"/>
      <c r="G10470" s="48">
        <f t="shared" si="264"/>
        <v>5045.0854653317947</v>
      </c>
      <c r="H10470" s="389" t="s">
        <v>10757</v>
      </c>
    </row>
    <row r="10471" spans="1:9" x14ac:dyDescent="0.3">
      <c r="A10471" s="5"/>
      <c r="B10471" s="396"/>
      <c r="C10471" s="5"/>
      <c r="D10471" s="5"/>
      <c r="E10471" s="43"/>
      <c r="F10471" s="43"/>
      <c r="G10471" s="48">
        <f t="shared" si="264"/>
        <v>5045.0854653317947</v>
      </c>
      <c r="H10471" s="389" t="s">
        <v>10757</v>
      </c>
    </row>
    <row r="10472" spans="1:9" x14ac:dyDescent="0.3">
      <c r="A10472" s="5"/>
      <c r="B10472" s="396"/>
      <c r="C10472" s="5"/>
      <c r="D10472" s="5"/>
      <c r="E10472" s="43"/>
      <c r="F10472" s="43"/>
      <c r="G10472" s="48">
        <f t="shared" si="264"/>
        <v>5045.0854653317947</v>
      </c>
      <c r="H10472" s="389" t="s">
        <v>10757</v>
      </c>
    </row>
    <row r="10473" spans="1:9" x14ac:dyDescent="0.3">
      <c r="A10473" s="5"/>
      <c r="B10473" s="396"/>
      <c r="C10473" s="5"/>
      <c r="D10473" s="5"/>
      <c r="E10473" s="43"/>
      <c r="F10473" s="43"/>
      <c r="G10473" s="48">
        <f t="shared" si="264"/>
        <v>5045.0854653317947</v>
      </c>
      <c r="H10473" s="389" t="s">
        <v>10757</v>
      </c>
      <c r="I10473" s="52">
        <v>2100000</v>
      </c>
    </row>
    <row r="10474" spans="1:9" x14ac:dyDescent="0.3">
      <c r="A10474" s="5"/>
      <c r="B10474" s="396"/>
      <c r="C10474" s="5"/>
      <c r="D10474" s="5"/>
      <c r="E10474" s="43"/>
      <c r="F10474" s="43"/>
      <c r="G10474" s="48">
        <f t="shared" si="264"/>
        <v>5045.0854653317947</v>
      </c>
      <c r="H10474" s="389" t="s">
        <v>10757</v>
      </c>
      <c r="I10474" s="52">
        <f>I10473*15%</f>
        <v>315000</v>
      </c>
    </row>
    <row r="10475" spans="1:9" x14ac:dyDescent="0.3">
      <c r="A10475" s="5"/>
      <c r="B10475" s="396"/>
      <c r="C10475" s="5"/>
      <c r="D10475" s="5"/>
      <c r="E10475" s="43"/>
      <c r="F10475" s="43"/>
      <c r="G10475" s="48">
        <f t="shared" si="264"/>
        <v>5045.0854653317947</v>
      </c>
      <c r="H10475" s="389" t="s">
        <v>10757</v>
      </c>
      <c r="I10475" s="52">
        <f>SUM(I10473:I10474)</f>
        <v>2415000</v>
      </c>
    </row>
    <row r="10476" spans="1:9" x14ac:dyDescent="0.3">
      <c r="A10476" s="5"/>
      <c r="B10476" s="396"/>
      <c r="C10476" s="5"/>
      <c r="D10476" s="5"/>
      <c r="E10476" s="43"/>
      <c r="F10476" s="43"/>
      <c r="G10476" s="48">
        <f t="shared" si="264"/>
        <v>5045.0854653317947</v>
      </c>
      <c r="H10476" s="389" t="s">
        <v>10757</v>
      </c>
    </row>
    <row r="10477" spans="1:9" x14ac:dyDescent="0.3">
      <c r="A10477" s="5"/>
      <c r="B10477" s="396"/>
      <c r="C10477" s="5"/>
      <c r="D10477" s="5"/>
      <c r="E10477" s="43"/>
      <c r="F10477" s="43"/>
      <c r="G10477" s="48">
        <f t="shared" si="264"/>
        <v>5045.0854653317947</v>
      </c>
      <c r="H10477" s="389" t="s">
        <v>10757</v>
      </c>
    </row>
    <row r="10478" spans="1:9" x14ac:dyDescent="0.3">
      <c r="A10478" s="5"/>
      <c r="B10478" s="396"/>
      <c r="C10478" s="5"/>
      <c r="D10478" s="5"/>
      <c r="E10478" s="43"/>
      <c r="F10478" s="43"/>
      <c r="G10478" s="48">
        <f t="shared" si="264"/>
        <v>5045.0854653317947</v>
      </c>
      <c r="H10478" s="389" t="s">
        <v>10757</v>
      </c>
    </row>
    <row r="10479" spans="1:9" x14ac:dyDescent="0.3">
      <c r="G10479" s="241">
        <f t="shared" si="264"/>
        <v>5045.0854653317947</v>
      </c>
      <c r="H10479" s="389" t="s">
        <v>10757</v>
      </c>
    </row>
    <row r="10480" spans="1:9" x14ac:dyDescent="0.3">
      <c r="G10480" s="48">
        <f t="shared" si="264"/>
        <v>5045.0854653317947</v>
      </c>
      <c r="H10480" s="389" t="s">
        <v>10757</v>
      </c>
    </row>
    <row r="10481" spans="4:8" x14ac:dyDescent="0.3">
      <c r="G10481" s="48">
        <f t="shared" ref="G10481:G10543" si="265">G10480+F10481-E10481</f>
        <v>5045.0854653317947</v>
      </c>
      <c r="H10481" s="389" t="s">
        <v>10757</v>
      </c>
    </row>
    <row r="10482" spans="4:8" ht="23.25" x14ac:dyDescent="0.35">
      <c r="D10482" s="688" t="s">
        <v>14774</v>
      </c>
      <c r="G10482" s="48">
        <f t="shared" si="265"/>
        <v>5045.0854653317947</v>
      </c>
      <c r="H10482" s="389" t="s">
        <v>10757</v>
      </c>
    </row>
    <row r="10483" spans="4:8" ht="23.25" x14ac:dyDescent="0.35">
      <c r="D10483" s="688" t="s">
        <v>14747</v>
      </c>
      <c r="G10483" s="48">
        <f t="shared" si="265"/>
        <v>5045.0854653317947</v>
      </c>
      <c r="H10483" s="389" t="s">
        <v>10757</v>
      </c>
    </row>
    <row r="10484" spans="4:8" ht="23.25" x14ac:dyDescent="0.35">
      <c r="D10484" s="688" t="s">
        <v>14741</v>
      </c>
      <c r="G10484" s="48">
        <f t="shared" si="265"/>
        <v>5045.0854653317947</v>
      </c>
      <c r="H10484" s="389" t="s">
        <v>10757</v>
      </c>
    </row>
    <row r="10485" spans="4:8" ht="23.25" x14ac:dyDescent="0.35">
      <c r="D10485" s="688" t="s">
        <v>14740</v>
      </c>
      <c r="G10485" s="48">
        <f t="shared" si="265"/>
        <v>5045.0854653317947</v>
      </c>
      <c r="H10485" s="389" t="s">
        <v>10757</v>
      </c>
    </row>
    <row r="10486" spans="4:8" ht="23.25" x14ac:dyDescent="0.35">
      <c r="D10486" s="688" t="s">
        <v>14731</v>
      </c>
      <c r="G10486" s="48">
        <f t="shared" si="265"/>
        <v>5045.0854653317947</v>
      </c>
      <c r="H10486" s="389" t="s">
        <v>10757</v>
      </c>
    </row>
    <row r="10487" spans="4:8" ht="23.25" x14ac:dyDescent="0.35">
      <c r="D10487" s="688" t="s">
        <v>14722</v>
      </c>
      <c r="G10487" s="48">
        <f t="shared" si="265"/>
        <v>5045.0854653317947</v>
      </c>
    </row>
    <row r="10488" spans="4:8" ht="23.25" x14ac:dyDescent="0.35">
      <c r="D10488" s="688" t="s">
        <v>14661</v>
      </c>
      <c r="G10488" s="48">
        <f t="shared" si="265"/>
        <v>5045.0854653317947</v>
      </c>
    </row>
    <row r="10489" spans="4:8" ht="23.25" x14ac:dyDescent="0.35">
      <c r="D10489" s="688" t="s">
        <v>14720</v>
      </c>
      <c r="G10489" s="48">
        <f t="shared" si="265"/>
        <v>5045.0854653317947</v>
      </c>
    </row>
    <row r="10490" spans="4:8" ht="23.25" x14ac:dyDescent="0.35">
      <c r="D10490" s="688" t="s">
        <v>14723</v>
      </c>
      <c r="G10490" s="48">
        <f t="shared" si="265"/>
        <v>5045.0854653317947</v>
      </c>
    </row>
    <row r="10491" spans="4:8" ht="23.25" x14ac:dyDescent="0.35">
      <c r="D10491" s="688" t="s">
        <v>14724</v>
      </c>
      <c r="G10491" s="48">
        <f t="shared" si="265"/>
        <v>5045.0854653317947</v>
      </c>
    </row>
    <row r="10492" spans="4:8" ht="23.25" x14ac:dyDescent="0.35">
      <c r="D10492" s="688" t="s">
        <v>14725</v>
      </c>
      <c r="G10492" s="48">
        <f t="shared" si="265"/>
        <v>5045.0854653317947</v>
      </c>
    </row>
    <row r="10493" spans="4:8" ht="23.25" x14ac:dyDescent="0.35">
      <c r="D10493" s="688" t="s">
        <v>14726</v>
      </c>
      <c r="G10493" s="48">
        <f t="shared" si="265"/>
        <v>5045.0854653317947</v>
      </c>
    </row>
    <row r="10494" spans="4:8" ht="23.25" x14ac:dyDescent="0.35">
      <c r="D10494" s="688" t="s">
        <v>14678</v>
      </c>
      <c r="G10494" s="48">
        <f t="shared" si="265"/>
        <v>5045.0854653317947</v>
      </c>
    </row>
    <row r="10495" spans="4:8" x14ac:dyDescent="0.3">
      <c r="G10495" s="48">
        <f t="shared" si="265"/>
        <v>5045.0854653317947</v>
      </c>
    </row>
    <row r="10496" spans="4:8" x14ac:dyDescent="0.3">
      <c r="G10496" s="48">
        <f t="shared" si="265"/>
        <v>5045.0854653317947</v>
      </c>
    </row>
    <row r="10497" spans="7:7" x14ac:dyDescent="0.3">
      <c r="G10497" s="48">
        <f t="shared" si="265"/>
        <v>5045.0854653317947</v>
      </c>
    </row>
    <row r="10498" spans="7:7" x14ac:dyDescent="0.3">
      <c r="G10498" s="48">
        <f t="shared" si="265"/>
        <v>5045.0854653317947</v>
      </c>
    </row>
    <row r="10499" spans="7:7" x14ac:dyDescent="0.3">
      <c r="G10499" s="48">
        <f t="shared" si="265"/>
        <v>5045.0854653317947</v>
      </c>
    </row>
    <row r="10500" spans="7:7" x14ac:dyDescent="0.3">
      <c r="G10500" s="48">
        <f t="shared" si="265"/>
        <v>5045.0854653317947</v>
      </c>
    </row>
    <row r="10501" spans="7:7" x14ac:dyDescent="0.3">
      <c r="G10501" s="48">
        <f t="shared" si="265"/>
        <v>5045.0854653317947</v>
      </c>
    </row>
    <row r="10502" spans="7:7" x14ac:dyDescent="0.3">
      <c r="G10502" s="48">
        <f t="shared" si="265"/>
        <v>5045.0854653317947</v>
      </c>
    </row>
    <row r="10503" spans="7:7" x14ac:dyDescent="0.3">
      <c r="G10503" s="48">
        <f t="shared" si="265"/>
        <v>5045.0854653317947</v>
      </c>
    </row>
    <row r="10504" spans="7:7" x14ac:dyDescent="0.3">
      <c r="G10504" s="48">
        <f t="shared" si="265"/>
        <v>5045.0854653317947</v>
      </c>
    </row>
    <row r="10505" spans="7:7" x14ac:dyDescent="0.3">
      <c r="G10505" s="48">
        <f t="shared" si="265"/>
        <v>5045.0854653317947</v>
      </c>
    </row>
    <row r="10506" spans="7:7" x14ac:dyDescent="0.3">
      <c r="G10506" s="48">
        <f t="shared" si="265"/>
        <v>5045.0854653317947</v>
      </c>
    </row>
    <row r="10507" spans="7:7" x14ac:dyDescent="0.3">
      <c r="G10507" s="48">
        <f t="shared" si="265"/>
        <v>5045.0854653317947</v>
      </c>
    </row>
    <row r="10508" spans="7:7" x14ac:dyDescent="0.3">
      <c r="G10508" s="48">
        <f t="shared" si="265"/>
        <v>5045.0854653317947</v>
      </c>
    </row>
    <row r="10509" spans="7:7" x14ac:dyDescent="0.3">
      <c r="G10509" s="48">
        <f t="shared" si="265"/>
        <v>5045.0854653317947</v>
      </c>
    </row>
    <row r="10510" spans="7:7" x14ac:dyDescent="0.3">
      <c r="G10510" s="48">
        <f t="shared" si="265"/>
        <v>5045.0854653317947</v>
      </c>
    </row>
    <row r="10511" spans="7:7" x14ac:dyDescent="0.3">
      <c r="G10511" s="48">
        <f t="shared" si="265"/>
        <v>5045.0854653317947</v>
      </c>
    </row>
    <row r="10512" spans="7:7" x14ac:dyDescent="0.3">
      <c r="G10512" s="48">
        <f t="shared" si="265"/>
        <v>5045.0854653317947</v>
      </c>
    </row>
    <row r="10513" spans="7:7" x14ac:dyDescent="0.3">
      <c r="G10513" s="48">
        <f t="shared" si="265"/>
        <v>5045.0854653317947</v>
      </c>
    </row>
    <row r="10514" spans="7:7" x14ac:dyDescent="0.3">
      <c r="G10514" s="48">
        <f t="shared" si="265"/>
        <v>5045.0854653317947</v>
      </c>
    </row>
    <row r="10515" spans="7:7" x14ac:dyDescent="0.3">
      <c r="G10515" s="48">
        <f t="shared" si="265"/>
        <v>5045.0854653317947</v>
      </c>
    </row>
    <row r="10516" spans="7:7" x14ac:dyDescent="0.3">
      <c r="G10516" s="48">
        <f t="shared" si="265"/>
        <v>5045.0854653317947</v>
      </c>
    </row>
    <row r="10517" spans="7:7" x14ac:dyDescent="0.3">
      <c r="G10517" s="48">
        <f t="shared" si="265"/>
        <v>5045.0854653317947</v>
      </c>
    </row>
    <row r="10518" spans="7:7" x14ac:dyDescent="0.3">
      <c r="G10518" s="48">
        <f t="shared" si="265"/>
        <v>5045.0854653317947</v>
      </c>
    </row>
    <row r="10519" spans="7:7" x14ac:dyDescent="0.3">
      <c r="G10519" s="48">
        <f t="shared" si="265"/>
        <v>5045.0854653317947</v>
      </c>
    </row>
    <row r="10520" spans="7:7" x14ac:dyDescent="0.3">
      <c r="G10520" s="48">
        <f t="shared" si="265"/>
        <v>5045.0854653317947</v>
      </c>
    </row>
    <row r="10521" spans="7:7" x14ac:dyDescent="0.3">
      <c r="G10521" s="48">
        <f t="shared" si="265"/>
        <v>5045.0854653317947</v>
      </c>
    </row>
    <row r="10522" spans="7:7" x14ac:dyDescent="0.3">
      <c r="G10522" s="48">
        <f t="shared" si="265"/>
        <v>5045.0854653317947</v>
      </c>
    </row>
    <row r="10523" spans="7:7" x14ac:dyDescent="0.3">
      <c r="G10523" s="48">
        <f t="shared" si="265"/>
        <v>5045.0854653317947</v>
      </c>
    </row>
    <row r="10524" spans="7:7" x14ac:dyDescent="0.3">
      <c r="G10524" s="48">
        <f t="shared" si="265"/>
        <v>5045.0854653317947</v>
      </c>
    </row>
    <row r="10525" spans="7:7" x14ac:dyDescent="0.3">
      <c r="G10525" s="48">
        <f t="shared" si="265"/>
        <v>5045.0854653317947</v>
      </c>
    </row>
    <row r="10526" spans="7:7" x14ac:dyDescent="0.3">
      <c r="G10526" s="48">
        <f t="shared" si="265"/>
        <v>5045.0854653317947</v>
      </c>
    </row>
    <row r="10527" spans="7:7" x14ac:dyDescent="0.3">
      <c r="G10527" s="48">
        <f t="shared" si="265"/>
        <v>5045.0854653317947</v>
      </c>
    </row>
    <row r="10528" spans="7:7" x14ac:dyDescent="0.3">
      <c r="G10528" s="48">
        <f t="shared" si="265"/>
        <v>5045.0854653317947</v>
      </c>
    </row>
    <row r="10529" spans="7:7" x14ac:dyDescent="0.3">
      <c r="G10529" s="48">
        <f t="shared" si="265"/>
        <v>5045.0854653317947</v>
      </c>
    </row>
    <row r="10530" spans="7:7" x14ac:dyDescent="0.3">
      <c r="G10530" s="48">
        <f t="shared" si="265"/>
        <v>5045.0854653317947</v>
      </c>
    </row>
    <row r="10531" spans="7:7" x14ac:dyDescent="0.3">
      <c r="G10531" s="48">
        <f t="shared" si="265"/>
        <v>5045.0854653317947</v>
      </c>
    </row>
    <row r="10532" spans="7:7" x14ac:dyDescent="0.3">
      <c r="G10532" s="48">
        <f t="shared" si="265"/>
        <v>5045.0854653317947</v>
      </c>
    </row>
    <row r="10533" spans="7:7" x14ac:dyDescent="0.3">
      <c r="G10533" s="48">
        <f t="shared" si="265"/>
        <v>5045.0854653317947</v>
      </c>
    </row>
    <row r="10534" spans="7:7" x14ac:dyDescent="0.3">
      <c r="G10534" s="48">
        <f t="shared" si="265"/>
        <v>5045.0854653317947</v>
      </c>
    </row>
    <row r="10535" spans="7:7" x14ac:dyDescent="0.3">
      <c r="G10535" s="48">
        <f t="shared" si="265"/>
        <v>5045.0854653317947</v>
      </c>
    </row>
    <row r="10536" spans="7:7" x14ac:dyDescent="0.3">
      <c r="G10536" s="48">
        <f t="shared" si="265"/>
        <v>5045.0854653317947</v>
      </c>
    </row>
    <row r="10537" spans="7:7" x14ac:dyDescent="0.3">
      <c r="G10537" s="48">
        <f t="shared" si="265"/>
        <v>5045.0854653317947</v>
      </c>
    </row>
    <row r="10538" spans="7:7" x14ac:dyDescent="0.3">
      <c r="G10538" s="48">
        <f t="shared" si="265"/>
        <v>5045.0854653317947</v>
      </c>
    </row>
    <row r="10539" spans="7:7" x14ac:dyDescent="0.3">
      <c r="G10539" s="48">
        <f t="shared" si="265"/>
        <v>5045.0854653317947</v>
      </c>
    </row>
    <row r="10540" spans="7:7" x14ac:dyDescent="0.3">
      <c r="G10540" s="48">
        <f t="shared" si="265"/>
        <v>5045.0854653317947</v>
      </c>
    </row>
    <row r="10541" spans="7:7" x14ac:dyDescent="0.3">
      <c r="G10541" s="48">
        <f t="shared" si="265"/>
        <v>5045.0854653317947</v>
      </c>
    </row>
    <row r="10542" spans="7:7" x14ac:dyDescent="0.3">
      <c r="G10542" s="48">
        <f t="shared" si="265"/>
        <v>5045.0854653317947</v>
      </c>
    </row>
    <row r="10543" spans="7:7" x14ac:dyDescent="0.3">
      <c r="G10543" s="48">
        <f t="shared" si="265"/>
        <v>5045.0854653317947</v>
      </c>
    </row>
    <row r="10544" spans="7:7" x14ac:dyDescent="0.3">
      <c r="G10544" s="48">
        <f t="shared" ref="G10544:G10607" si="266">G10543+F10544-E10544</f>
        <v>5045.0854653317947</v>
      </c>
    </row>
    <row r="10545" spans="7:7" x14ac:dyDescent="0.3">
      <c r="G10545" s="48">
        <f t="shared" si="266"/>
        <v>5045.0854653317947</v>
      </c>
    </row>
    <row r="10546" spans="7:7" x14ac:dyDescent="0.3">
      <c r="G10546" s="48">
        <f t="shared" si="266"/>
        <v>5045.0854653317947</v>
      </c>
    </row>
    <row r="10547" spans="7:7" x14ac:dyDescent="0.3">
      <c r="G10547" s="48">
        <f t="shared" si="266"/>
        <v>5045.0854653317947</v>
      </c>
    </row>
    <row r="10548" spans="7:7" x14ac:dyDescent="0.3">
      <c r="G10548" s="48">
        <f t="shared" si="266"/>
        <v>5045.0854653317947</v>
      </c>
    </row>
    <row r="10549" spans="7:7" x14ac:dyDescent="0.3">
      <c r="G10549" s="48">
        <f t="shared" si="266"/>
        <v>5045.0854653317947</v>
      </c>
    </row>
    <row r="10550" spans="7:7" x14ac:dyDescent="0.3">
      <c r="G10550" s="48">
        <f t="shared" si="266"/>
        <v>5045.0854653317947</v>
      </c>
    </row>
    <row r="10551" spans="7:7" x14ac:dyDescent="0.3">
      <c r="G10551" s="48">
        <f t="shared" si="266"/>
        <v>5045.0854653317947</v>
      </c>
    </row>
    <row r="10552" spans="7:7" x14ac:dyDescent="0.3">
      <c r="G10552" s="48">
        <f t="shared" si="266"/>
        <v>5045.0854653317947</v>
      </c>
    </row>
    <row r="10553" spans="7:7" x14ac:dyDescent="0.3">
      <c r="G10553" s="48">
        <f t="shared" si="266"/>
        <v>5045.0854653317947</v>
      </c>
    </row>
    <row r="10554" spans="7:7" x14ac:dyDescent="0.3">
      <c r="G10554" s="48">
        <f t="shared" si="266"/>
        <v>5045.0854653317947</v>
      </c>
    </row>
    <row r="10555" spans="7:7" x14ac:dyDescent="0.3">
      <c r="G10555" s="48">
        <f t="shared" si="266"/>
        <v>5045.0854653317947</v>
      </c>
    </row>
    <row r="10556" spans="7:7" x14ac:dyDescent="0.3">
      <c r="G10556" s="48">
        <f t="shared" si="266"/>
        <v>5045.0854653317947</v>
      </c>
    </row>
    <row r="10557" spans="7:7" x14ac:dyDescent="0.3">
      <c r="G10557" s="48">
        <f t="shared" si="266"/>
        <v>5045.0854653317947</v>
      </c>
    </row>
    <row r="10558" spans="7:7" x14ac:dyDescent="0.3">
      <c r="G10558" s="48">
        <f t="shared" si="266"/>
        <v>5045.0854653317947</v>
      </c>
    </row>
    <row r="10559" spans="7:7" x14ac:dyDescent="0.3">
      <c r="G10559" s="48">
        <f t="shared" si="266"/>
        <v>5045.0854653317947</v>
      </c>
    </row>
    <row r="10560" spans="7:7" x14ac:dyDescent="0.3">
      <c r="G10560" s="48">
        <f t="shared" si="266"/>
        <v>5045.0854653317947</v>
      </c>
    </row>
    <row r="10561" spans="7:7" x14ac:dyDescent="0.3">
      <c r="G10561" s="48">
        <f t="shared" si="266"/>
        <v>5045.0854653317947</v>
      </c>
    </row>
    <row r="10562" spans="7:7" x14ac:dyDescent="0.3">
      <c r="G10562" s="48">
        <f t="shared" si="266"/>
        <v>5045.0854653317947</v>
      </c>
    </row>
    <row r="10563" spans="7:7" x14ac:dyDescent="0.3">
      <c r="G10563" s="48">
        <f t="shared" si="266"/>
        <v>5045.0854653317947</v>
      </c>
    </row>
    <row r="10564" spans="7:7" x14ac:dyDescent="0.3">
      <c r="G10564" s="48">
        <f t="shared" si="266"/>
        <v>5045.0854653317947</v>
      </c>
    </row>
    <row r="10565" spans="7:7" x14ac:dyDescent="0.3">
      <c r="G10565" s="48">
        <f t="shared" si="266"/>
        <v>5045.0854653317947</v>
      </c>
    </row>
    <row r="10566" spans="7:7" x14ac:dyDescent="0.3">
      <c r="G10566" s="48">
        <f t="shared" si="266"/>
        <v>5045.0854653317947</v>
      </c>
    </row>
    <row r="10567" spans="7:7" x14ac:dyDescent="0.3">
      <c r="G10567" s="48">
        <f t="shared" si="266"/>
        <v>5045.0854653317947</v>
      </c>
    </row>
    <row r="10568" spans="7:7" x14ac:dyDescent="0.3">
      <c r="G10568" s="48">
        <f t="shared" si="266"/>
        <v>5045.0854653317947</v>
      </c>
    </row>
    <row r="10569" spans="7:7" x14ac:dyDescent="0.3">
      <c r="G10569" s="48">
        <f t="shared" si="266"/>
        <v>5045.0854653317947</v>
      </c>
    </row>
    <row r="10570" spans="7:7" x14ac:dyDescent="0.3">
      <c r="G10570" s="48">
        <f t="shared" si="266"/>
        <v>5045.0854653317947</v>
      </c>
    </row>
    <row r="10571" spans="7:7" x14ac:dyDescent="0.3">
      <c r="G10571" s="48">
        <f t="shared" si="266"/>
        <v>5045.0854653317947</v>
      </c>
    </row>
    <row r="10572" spans="7:7" x14ac:dyDescent="0.3">
      <c r="G10572" s="48">
        <f t="shared" si="266"/>
        <v>5045.0854653317947</v>
      </c>
    </row>
    <row r="10573" spans="7:7" x14ac:dyDescent="0.3">
      <c r="G10573" s="48">
        <f t="shared" si="266"/>
        <v>5045.0854653317947</v>
      </c>
    </row>
    <row r="10574" spans="7:7" x14ac:dyDescent="0.3">
      <c r="G10574" s="48">
        <f t="shared" si="266"/>
        <v>5045.0854653317947</v>
      </c>
    </row>
    <row r="10575" spans="7:7" x14ac:dyDescent="0.3">
      <c r="G10575" s="48">
        <f t="shared" si="266"/>
        <v>5045.0854653317947</v>
      </c>
    </row>
    <row r="10576" spans="7:7" x14ac:dyDescent="0.3">
      <c r="G10576" s="48">
        <f t="shared" si="266"/>
        <v>5045.0854653317947</v>
      </c>
    </row>
    <row r="10577" spans="7:7" x14ac:dyDescent="0.3">
      <c r="G10577" s="48">
        <f t="shared" si="266"/>
        <v>5045.0854653317947</v>
      </c>
    </row>
    <row r="10578" spans="7:7" x14ac:dyDescent="0.3">
      <c r="G10578" s="48">
        <f t="shared" si="266"/>
        <v>5045.0854653317947</v>
      </c>
    </row>
    <row r="10579" spans="7:7" x14ac:dyDescent="0.3">
      <c r="G10579" s="48">
        <f t="shared" si="266"/>
        <v>5045.0854653317947</v>
      </c>
    </row>
    <row r="10580" spans="7:7" x14ac:dyDescent="0.3">
      <c r="G10580" s="48">
        <f t="shared" si="266"/>
        <v>5045.0854653317947</v>
      </c>
    </row>
    <row r="10581" spans="7:7" x14ac:dyDescent="0.3">
      <c r="G10581" s="48">
        <f t="shared" si="266"/>
        <v>5045.0854653317947</v>
      </c>
    </row>
    <row r="10582" spans="7:7" x14ac:dyDescent="0.3">
      <c r="G10582" s="48">
        <f t="shared" si="266"/>
        <v>5045.0854653317947</v>
      </c>
    </row>
    <row r="10583" spans="7:7" x14ac:dyDescent="0.3">
      <c r="G10583" s="48">
        <f t="shared" si="266"/>
        <v>5045.0854653317947</v>
      </c>
    </row>
    <row r="10584" spans="7:7" x14ac:dyDescent="0.3">
      <c r="G10584" s="48">
        <f t="shared" si="266"/>
        <v>5045.0854653317947</v>
      </c>
    </row>
    <row r="10585" spans="7:7" x14ac:dyDescent="0.3">
      <c r="G10585" s="48">
        <f t="shared" si="266"/>
        <v>5045.0854653317947</v>
      </c>
    </row>
    <row r="10586" spans="7:7" x14ac:dyDescent="0.3">
      <c r="G10586" s="48">
        <f t="shared" si="266"/>
        <v>5045.0854653317947</v>
      </c>
    </row>
    <row r="10587" spans="7:7" x14ac:dyDescent="0.3">
      <c r="G10587" s="48">
        <f t="shared" si="266"/>
        <v>5045.0854653317947</v>
      </c>
    </row>
    <row r="10588" spans="7:7" x14ac:dyDescent="0.3">
      <c r="G10588" s="48">
        <f t="shared" si="266"/>
        <v>5045.0854653317947</v>
      </c>
    </row>
    <row r="10589" spans="7:7" x14ac:dyDescent="0.3">
      <c r="G10589" s="48">
        <f t="shared" si="266"/>
        <v>5045.0854653317947</v>
      </c>
    </row>
    <row r="10590" spans="7:7" x14ac:dyDescent="0.3">
      <c r="G10590" s="48">
        <f t="shared" si="266"/>
        <v>5045.0854653317947</v>
      </c>
    </row>
    <row r="10591" spans="7:7" x14ac:dyDescent="0.3">
      <c r="G10591" s="48">
        <f t="shared" si="266"/>
        <v>5045.0854653317947</v>
      </c>
    </row>
    <row r="10592" spans="7:7" x14ac:dyDescent="0.3">
      <c r="G10592" s="48">
        <f t="shared" si="266"/>
        <v>5045.0854653317947</v>
      </c>
    </row>
    <row r="10593" spans="7:7" x14ac:dyDescent="0.3">
      <c r="G10593" s="48">
        <f t="shared" si="266"/>
        <v>5045.0854653317947</v>
      </c>
    </row>
    <row r="10594" spans="7:7" x14ac:dyDescent="0.3">
      <c r="G10594" s="48">
        <f t="shared" si="266"/>
        <v>5045.0854653317947</v>
      </c>
    </row>
    <row r="10595" spans="7:7" x14ac:dyDescent="0.3">
      <c r="G10595" s="48">
        <f t="shared" si="266"/>
        <v>5045.0854653317947</v>
      </c>
    </row>
    <row r="10596" spans="7:7" x14ac:dyDescent="0.3">
      <c r="G10596" s="48">
        <f t="shared" si="266"/>
        <v>5045.0854653317947</v>
      </c>
    </row>
    <row r="10597" spans="7:7" x14ac:dyDescent="0.3">
      <c r="G10597" s="48">
        <f t="shared" si="266"/>
        <v>5045.0854653317947</v>
      </c>
    </row>
    <row r="10598" spans="7:7" x14ac:dyDescent="0.3">
      <c r="G10598" s="48">
        <f t="shared" si="266"/>
        <v>5045.0854653317947</v>
      </c>
    </row>
    <row r="10599" spans="7:7" x14ac:dyDescent="0.3">
      <c r="G10599" s="48">
        <f t="shared" si="266"/>
        <v>5045.0854653317947</v>
      </c>
    </row>
    <row r="10600" spans="7:7" x14ac:dyDescent="0.3">
      <c r="G10600" s="48">
        <f t="shared" si="266"/>
        <v>5045.0854653317947</v>
      </c>
    </row>
    <row r="10601" spans="7:7" x14ac:dyDescent="0.3">
      <c r="G10601" s="48">
        <f t="shared" si="266"/>
        <v>5045.0854653317947</v>
      </c>
    </row>
    <row r="10602" spans="7:7" x14ac:dyDescent="0.3">
      <c r="G10602" s="48">
        <f t="shared" si="266"/>
        <v>5045.0854653317947</v>
      </c>
    </row>
    <row r="10603" spans="7:7" x14ac:dyDescent="0.3">
      <c r="G10603" s="48">
        <f t="shared" si="266"/>
        <v>5045.0854653317947</v>
      </c>
    </row>
    <row r="10604" spans="7:7" x14ac:dyDescent="0.3">
      <c r="G10604" s="48">
        <f t="shared" si="266"/>
        <v>5045.0854653317947</v>
      </c>
    </row>
    <row r="10605" spans="7:7" x14ac:dyDescent="0.3">
      <c r="G10605" s="48">
        <f t="shared" si="266"/>
        <v>5045.0854653317947</v>
      </c>
    </row>
    <row r="10606" spans="7:7" x14ac:dyDescent="0.3">
      <c r="G10606" s="48">
        <f t="shared" si="266"/>
        <v>5045.0854653317947</v>
      </c>
    </row>
    <row r="10607" spans="7:7" x14ac:dyDescent="0.3">
      <c r="G10607" s="48">
        <f t="shared" si="266"/>
        <v>5045.0854653317947</v>
      </c>
    </row>
    <row r="10608" spans="7:7" x14ac:dyDescent="0.3">
      <c r="G10608" s="48">
        <f t="shared" ref="G10608:G10671" si="267">G10607+F10608-E10608</f>
        <v>5045.0854653317947</v>
      </c>
    </row>
    <row r="10609" spans="7:7" x14ac:dyDescent="0.3">
      <c r="G10609" s="48">
        <f t="shared" si="267"/>
        <v>5045.0854653317947</v>
      </c>
    </row>
    <row r="10610" spans="7:7" x14ac:dyDescent="0.3">
      <c r="G10610" s="48">
        <f t="shared" si="267"/>
        <v>5045.0854653317947</v>
      </c>
    </row>
    <row r="10611" spans="7:7" x14ac:dyDescent="0.3">
      <c r="G10611" s="48">
        <f t="shared" si="267"/>
        <v>5045.0854653317947</v>
      </c>
    </row>
    <row r="10612" spans="7:7" x14ac:dyDescent="0.3">
      <c r="G10612" s="48">
        <f t="shared" si="267"/>
        <v>5045.0854653317947</v>
      </c>
    </row>
    <row r="10613" spans="7:7" x14ac:dyDescent="0.3">
      <c r="G10613" s="48">
        <f t="shared" si="267"/>
        <v>5045.0854653317947</v>
      </c>
    </row>
    <row r="10614" spans="7:7" x14ac:dyDescent="0.3">
      <c r="G10614" s="48">
        <f t="shared" si="267"/>
        <v>5045.0854653317947</v>
      </c>
    </row>
    <row r="10615" spans="7:7" x14ac:dyDescent="0.3">
      <c r="G10615" s="48">
        <f t="shared" si="267"/>
        <v>5045.0854653317947</v>
      </c>
    </row>
    <row r="10616" spans="7:7" x14ac:dyDescent="0.3">
      <c r="G10616" s="48">
        <f t="shared" si="267"/>
        <v>5045.0854653317947</v>
      </c>
    </row>
    <row r="10617" spans="7:7" x14ac:dyDescent="0.3">
      <c r="G10617" s="48">
        <f t="shared" si="267"/>
        <v>5045.0854653317947</v>
      </c>
    </row>
    <row r="10618" spans="7:7" x14ac:dyDescent="0.3">
      <c r="G10618" s="48">
        <f t="shared" si="267"/>
        <v>5045.0854653317947</v>
      </c>
    </row>
    <row r="10619" spans="7:7" x14ac:dyDescent="0.3">
      <c r="G10619" s="48">
        <f t="shared" si="267"/>
        <v>5045.0854653317947</v>
      </c>
    </row>
    <row r="10620" spans="7:7" x14ac:dyDescent="0.3">
      <c r="G10620" s="48">
        <f t="shared" si="267"/>
        <v>5045.0854653317947</v>
      </c>
    </row>
    <row r="10621" spans="7:7" x14ac:dyDescent="0.3">
      <c r="G10621" s="48">
        <f t="shared" si="267"/>
        <v>5045.0854653317947</v>
      </c>
    </row>
    <row r="10622" spans="7:7" x14ac:dyDescent="0.3">
      <c r="G10622" s="48">
        <f t="shared" si="267"/>
        <v>5045.0854653317947</v>
      </c>
    </row>
    <row r="10623" spans="7:7" x14ac:dyDescent="0.3">
      <c r="G10623" s="48">
        <f t="shared" si="267"/>
        <v>5045.0854653317947</v>
      </c>
    </row>
    <row r="10624" spans="7:7" x14ac:dyDescent="0.3">
      <c r="G10624" s="48">
        <f t="shared" si="267"/>
        <v>5045.0854653317947</v>
      </c>
    </row>
    <row r="10625" spans="7:7" x14ac:dyDescent="0.3">
      <c r="G10625" s="48">
        <f t="shared" si="267"/>
        <v>5045.0854653317947</v>
      </c>
    </row>
    <row r="10626" spans="7:7" x14ac:dyDescent="0.3">
      <c r="G10626" s="48">
        <f t="shared" si="267"/>
        <v>5045.0854653317947</v>
      </c>
    </row>
    <row r="10627" spans="7:7" x14ac:dyDescent="0.3">
      <c r="G10627" s="48">
        <f t="shared" si="267"/>
        <v>5045.0854653317947</v>
      </c>
    </row>
    <row r="10628" spans="7:7" x14ac:dyDescent="0.3">
      <c r="G10628" s="48">
        <f t="shared" si="267"/>
        <v>5045.0854653317947</v>
      </c>
    </row>
    <row r="10629" spans="7:7" x14ac:dyDescent="0.3">
      <c r="G10629" s="48">
        <f t="shared" si="267"/>
        <v>5045.0854653317947</v>
      </c>
    </row>
    <row r="10630" spans="7:7" x14ac:dyDescent="0.3">
      <c r="G10630" s="48">
        <f t="shared" si="267"/>
        <v>5045.0854653317947</v>
      </c>
    </row>
    <row r="10631" spans="7:7" x14ac:dyDescent="0.3">
      <c r="G10631" s="48">
        <f t="shared" si="267"/>
        <v>5045.0854653317947</v>
      </c>
    </row>
    <row r="10632" spans="7:7" x14ac:dyDescent="0.3">
      <c r="G10632" s="48">
        <f t="shared" si="267"/>
        <v>5045.0854653317947</v>
      </c>
    </row>
    <row r="10633" spans="7:7" x14ac:dyDescent="0.3">
      <c r="G10633" s="48">
        <f t="shared" si="267"/>
        <v>5045.0854653317947</v>
      </c>
    </row>
    <row r="10634" spans="7:7" x14ac:dyDescent="0.3">
      <c r="G10634" s="48">
        <f t="shared" si="267"/>
        <v>5045.0854653317947</v>
      </c>
    </row>
    <row r="10635" spans="7:7" x14ac:dyDescent="0.3">
      <c r="G10635" s="48">
        <f t="shared" si="267"/>
        <v>5045.0854653317947</v>
      </c>
    </row>
    <row r="10636" spans="7:7" x14ac:dyDescent="0.3">
      <c r="G10636" s="48">
        <f t="shared" si="267"/>
        <v>5045.0854653317947</v>
      </c>
    </row>
    <row r="10637" spans="7:7" x14ac:dyDescent="0.3">
      <c r="G10637" s="48">
        <f t="shared" si="267"/>
        <v>5045.0854653317947</v>
      </c>
    </row>
    <row r="10638" spans="7:7" x14ac:dyDescent="0.3">
      <c r="G10638" s="48">
        <f t="shared" si="267"/>
        <v>5045.0854653317947</v>
      </c>
    </row>
    <row r="10639" spans="7:7" x14ac:dyDescent="0.3">
      <c r="G10639" s="48">
        <f t="shared" si="267"/>
        <v>5045.0854653317947</v>
      </c>
    </row>
    <row r="10640" spans="7:7" x14ac:dyDescent="0.3">
      <c r="G10640" s="48">
        <f t="shared" si="267"/>
        <v>5045.0854653317947</v>
      </c>
    </row>
    <row r="10641" spans="7:7" x14ac:dyDescent="0.3">
      <c r="G10641" s="48">
        <f t="shared" si="267"/>
        <v>5045.0854653317947</v>
      </c>
    </row>
    <row r="10642" spans="7:7" x14ac:dyDescent="0.3">
      <c r="G10642" s="48">
        <f t="shared" si="267"/>
        <v>5045.0854653317947</v>
      </c>
    </row>
    <row r="10643" spans="7:7" x14ac:dyDescent="0.3">
      <c r="G10643" s="48">
        <f t="shared" si="267"/>
        <v>5045.0854653317947</v>
      </c>
    </row>
    <row r="10644" spans="7:7" x14ac:dyDescent="0.3">
      <c r="G10644" s="48">
        <f t="shared" si="267"/>
        <v>5045.0854653317947</v>
      </c>
    </row>
    <row r="10645" spans="7:7" x14ac:dyDescent="0.3">
      <c r="G10645" s="48">
        <f t="shared" si="267"/>
        <v>5045.0854653317947</v>
      </c>
    </row>
    <row r="10646" spans="7:7" x14ac:dyDescent="0.3">
      <c r="G10646" s="48">
        <f t="shared" si="267"/>
        <v>5045.0854653317947</v>
      </c>
    </row>
    <row r="10647" spans="7:7" x14ac:dyDescent="0.3">
      <c r="G10647" s="48">
        <f t="shared" si="267"/>
        <v>5045.0854653317947</v>
      </c>
    </row>
    <row r="10648" spans="7:7" x14ac:dyDescent="0.3">
      <c r="G10648" s="48">
        <f t="shared" si="267"/>
        <v>5045.0854653317947</v>
      </c>
    </row>
    <row r="10649" spans="7:7" x14ac:dyDescent="0.3">
      <c r="G10649" s="48">
        <f t="shared" si="267"/>
        <v>5045.0854653317947</v>
      </c>
    </row>
    <row r="10650" spans="7:7" x14ac:dyDescent="0.3">
      <c r="G10650" s="48">
        <f t="shared" si="267"/>
        <v>5045.0854653317947</v>
      </c>
    </row>
    <row r="10651" spans="7:7" x14ac:dyDescent="0.3">
      <c r="G10651" s="48">
        <f t="shared" si="267"/>
        <v>5045.0854653317947</v>
      </c>
    </row>
    <row r="10652" spans="7:7" x14ac:dyDescent="0.3">
      <c r="G10652" s="48">
        <f t="shared" si="267"/>
        <v>5045.0854653317947</v>
      </c>
    </row>
    <row r="10653" spans="7:7" x14ac:dyDescent="0.3">
      <c r="G10653" s="48">
        <f t="shared" si="267"/>
        <v>5045.0854653317947</v>
      </c>
    </row>
    <row r="10654" spans="7:7" x14ac:dyDescent="0.3">
      <c r="G10654" s="48">
        <f t="shared" si="267"/>
        <v>5045.0854653317947</v>
      </c>
    </row>
    <row r="10655" spans="7:7" x14ac:dyDescent="0.3">
      <c r="G10655" s="48">
        <f t="shared" si="267"/>
        <v>5045.0854653317947</v>
      </c>
    </row>
    <row r="10656" spans="7:7" x14ac:dyDescent="0.3">
      <c r="G10656" s="48">
        <f t="shared" si="267"/>
        <v>5045.0854653317947</v>
      </c>
    </row>
    <row r="10657" spans="7:7" x14ac:dyDescent="0.3">
      <c r="G10657" s="48">
        <f t="shared" si="267"/>
        <v>5045.0854653317947</v>
      </c>
    </row>
    <row r="10658" spans="7:7" x14ac:dyDescent="0.3">
      <c r="G10658" s="48">
        <f t="shared" si="267"/>
        <v>5045.0854653317947</v>
      </c>
    </row>
    <row r="10659" spans="7:7" x14ac:dyDescent="0.3">
      <c r="G10659" s="48">
        <f t="shared" si="267"/>
        <v>5045.0854653317947</v>
      </c>
    </row>
    <row r="10660" spans="7:7" x14ac:dyDescent="0.3">
      <c r="G10660" s="48">
        <f t="shared" si="267"/>
        <v>5045.0854653317947</v>
      </c>
    </row>
    <row r="10661" spans="7:7" x14ac:dyDescent="0.3">
      <c r="G10661" s="48">
        <f t="shared" si="267"/>
        <v>5045.0854653317947</v>
      </c>
    </row>
    <row r="10662" spans="7:7" x14ac:dyDescent="0.3">
      <c r="G10662" s="48">
        <f t="shared" si="267"/>
        <v>5045.0854653317947</v>
      </c>
    </row>
    <row r="10663" spans="7:7" x14ac:dyDescent="0.3">
      <c r="G10663" s="48">
        <f t="shared" si="267"/>
        <v>5045.0854653317947</v>
      </c>
    </row>
    <row r="10664" spans="7:7" x14ac:dyDescent="0.3">
      <c r="G10664" s="48">
        <f t="shared" si="267"/>
        <v>5045.0854653317947</v>
      </c>
    </row>
    <row r="10665" spans="7:7" x14ac:dyDescent="0.3">
      <c r="G10665" s="48">
        <f t="shared" si="267"/>
        <v>5045.0854653317947</v>
      </c>
    </row>
    <row r="10666" spans="7:7" x14ac:dyDescent="0.3">
      <c r="G10666" s="48">
        <f t="shared" si="267"/>
        <v>5045.0854653317947</v>
      </c>
    </row>
    <row r="10667" spans="7:7" x14ac:dyDescent="0.3">
      <c r="G10667" s="48">
        <f t="shared" si="267"/>
        <v>5045.0854653317947</v>
      </c>
    </row>
    <row r="10668" spans="7:7" x14ac:dyDescent="0.3">
      <c r="G10668" s="48">
        <f t="shared" si="267"/>
        <v>5045.0854653317947</v>
      </c>
    </row>
    <row r="10669" spans="7:7" x14ac:dyDescent="0.3">
      <c r="G10669" s="48">
        <f t="shared" si="267"/>
        <v>5045.0854653317947</v>
      </c>
    </row>
    <row r="10670" spans="7:7" x14ac:dyDescent="0.3">
      <c r="G10670" s="48">
        <f t="shared" si="267"/>
        <v>5045.0854653317947</v>
      </c>
    </row>
    <row r="10671" spans="7:7" x14ac:dyDescent="0.3">
      <c r="G10671" s="48">
        <f t="shared" si="267"/>
        <v>5045.0854653317947</v>
      </c>
    </row>
    <row r="10672" spans="7:7" x14ac:dyDescent="0.3">
      <c r="G10672" s="48">
        <f t="shared" ref="G10672:G10735" si="268">G10671+F10672-E10672</f>
        <v>5045.0854653317947</v>
      </c>
    </row>
    <row r="10673" spans="7:7" x14ac:dyDescent="0.3">
      <c r="G10673" s="48">
        <f t="shared" si="268"/>
        <v>5045.0854653317947</v>
      </c>
    </row>
    <row r="10674" spans="7:7" x14ac:dyDescent="0.3">
      <c r="G10674" s="48">
        <f t="shared" si="268"/>
        <v>5045.0854653317947</v>
      </c>
    </row>
    <row r="10675" spans="7:7" x14ac:dyDescent="0.3">
      <c r="G10675" s="48">
        <f t="shared" si="268"/>
        <v>5045.0854653317947</v>
      </c>
    </row>
    <row r="10676" spans="7:7" x14ac:dyDescent="0.3">
      <c r="G10676" s="48">
        <f t="shared" si="268"/>
        <v>5045.0854653317947</v>
      </c>
    </row>
    <row r="10677" spans="7:7" x14ac:dyDescent="0.3">
      <c r="G10677" s="48">
        <f t="shared" si="268"/>
        <v>5045.0854653317947</v>
      </c>
    </row>
    <row r="10678" spans="7:7" x14ac:dyDescent="0.3">
      <c r="G10678" s="48">
        <f t="shared" si="268"/>
        <v>5045.0854653317947</v>
      </c>
    </row>
    <row r="10679" spans="7:7" x14ac:dyDescent="0.3">
      <c r="G10679" s="48">
        <f t="shared" si="268"/>
        <v>5045.0854653317947</v>
      </c>
    </row>
    <row r="10680" spans="7:7" x14ac:dyDescent="0.3">
      <c r="G10680" s="48">
        <f t="shared" si="268"/>
        <v>5045.0854653317947</v>
      </c>
    </row>
    <row r="10681" spans="7:7" x14ac:dyDescent="0.3">
      <c r="G10681" s="48">
        <f t="shared" si="268"/>
        <v>5045.0854653317947</v>
      </c>
    </row>
    <row r="10682" spans="7:7" x14ac:dyDescent="0.3">
      <c r="G10682" s="48">
        <f t="shared" si="268"/>
        <v>5045.0854653317947</v>
      </c>
    </row>
    <row r="10683" spans="7:7" x14ac:dyDescent="0.3">
      <c r="G10683" s="48">
        <f t="shared" si="268"/>
        <v>5045.0854653317947</v>
      </c>
    </row>
    <row r="10684" spans="7:7" x14ac:dyDescent="0.3">
      <c r="G10684" s="48">
        <f t="shared" si="268"/>
        <v>5045.0854653317947</v>
      </c>
    </row>
    <row r="10685" spans="7:7" x14ac:dyDescent="0.3">
      <c r="G10685" s="48">
        <f t="shared" si="268"/>
        <v>5045.0854653317947</v>
      </c>
    </row>
    <row r="10686" spans="7:7" x14ac:dyDescent="0.3">
      <c r="G10686" s="48">
        <f t="shared" si="268"/>
        <v>5045.0854653317947</v>
      </c>
    </row>
    <row r="10687" spans="7:7" x14ac:dyDescent="0.3">
      <c r="G10687" s="48">
        <f t="shared" si="268"/>
        <v>5045.0854653317947</v>
      </c>
    </row>
    <row r="10688" spans="7:7" x14ac:dyDescent="0.3">
      <c r="G10688" s="48">
        <f t="shared" si="268"/>
        <v>5045.0854653317947</v>
      </c>
    </row>
    <row r="10689" spans="7:7" x14ac:dyDescent="0.3">
      <c r="G10689" s="48">
        <f t="shared" si="268"/>
        <v>5045.0854653317947</v>
      </c>
    </row>
    <row r="10690" spans="7:7" x14ac:dyDescent="0.3">
      <c r="G10690" s="48">
        <f t="shared" si="268"/>
        <v>5045.0854653317947</v>
      </c>
    </row>
    <row r="10691" spans="7:7" x14ac:dyDescent="0.3">
      <c r="G10691" s="48">
        <f t="shared" si="268"/>
        <v>5045.0854653317947</v>
      </c>
    </row>
    <row r="10692" spans="7:7" x14ac:dyDescent="0.3">
      <c r="G10692" s="48">
        <f t="shared" si="268"/>
        <v>5045.0854653317947</v>
      </c>
    </row>
    <row r="10693" spans="7:7" x14ac:dyDescent="0.3">
      <c r="G10693" s="48">
        <f t="shared" si="268"/>
        <v>5045.0854653317947</v>
      </c>
    </row>
    <row r="10694" spans="7:7" x14ac:dyDescent="0.3">
      <c r="G10694" s="48">
        <f t="shared" si="268"/>
        <v>5045.0854653317947</v>
      </c>
    </row>
    <row r="10695" spans="7:7" x14ac:dyDescent="0.3">
      <c r="G10695" s="48">
        <f t="shared" si="268"/>
        <v>5045.0854653317947</v>
      </c>
    </row>
    <row r="10696" spans="7:7" x14ac:dyDescent="0.3">
      <c r="G10696" s="48">
        <f t="shared" si="268"/>
        <v>5045.0854653317947</v>
      </c>
    </row>
    <row r="10697" spans="7:7" x14ac:dyDescent="0.3">
      <c r="G10697" s="48">
        <f t="shared" si="268"/>
        <v>5045.0854653317947</v>
      </c>
    </row>
    <row r="10698" spans="7:7" x14ac:dyDescent="0.3">
      <c r="G10698" s="48">
        <f t="shared" si="268"/>
        <v>5045.0854653317947</v>
      </c>
    </row>
    <row r="10699" spans="7:7" x14ac:dyDescent="0.3">
      <c r="G10699" s="48">
        <f t="shared" si="268"/>
        <v>5045.0854653317947</v>
      </c>
    </row>
    <row r="10700" spans="7:7" x14ac:dyDescent="0.3">
      <c r="G10700" s="48">
        <f t="shared" si="268"/>
        <v>5045.0854653317947</v>
      </c>
    </row>
    <row r="10701" spans="7:7" x14ac:dyDescent="0.3">
      <c r="G10701" s="48">
        <f t="shared" si="268"/>
        <v>5045.0854653317947</v>
      </c>
    </row>
    <row r="10702" spans="7:7" x14ac:dyDescent="0.3">
      <c r="G10702" s="48">
        <f t="shared" si="268"/>
        <v>5045.0854653317947</v>
      </c>
    </row>
    <row r="10703" spans="7:7" x14ac:dyDescent="0.3">
      <c r="G10703" s="48">
        <f t="shared" si="268"/>
        <v>5045.0854653317947</v>
      </c>
    </row>
    <row r="10704" spans="7:7" x14ac:dyDescent="0.3">
      <c r="G10704" s="48">
        <f t="shared" si="268"/>
        <v>5045.0854653317947</v>
      </c>
    </row>
    <row r="10705" spans="7:7" x14ac:dyDescent="0.3">
      <c r="G10705" s="48">
        <f t="shared" si="268"/>
        <v>5045.0854653317947</v>
      </c>
    </row>
    <row r="10706" spans="7:7" x14ac:dyDescent="0.3">
      <c r="G10706" s="48">
        <f t="shared" si="268"/>
        <v>5045.0854653317947</v>
      </c>
    </row>
    <row r="10707" spans="7:7" x14ac:dyDescent="0.3">
      <c r="G10707" s="48">
        <f t="shared" si="268"/>
        <v>5045.0854653317947</v>
      </c>
    </row>
    <row r="10708" spans="7:7" x14ac:dyDescent="0.3">
      <c r="G10708" s="48">
        <f t="shared" si="268"/>
        <v>5045.0854653317947</v>
      </c>
    </row>
    <row r="10709" spans="7:7" x14ac:dyDescent="0.3">
      <c r="G10709" s="48">
        <f t="shared" si="268"/>
        <v>5045.0854653317947</v>
      </c>
    </row>
    <row r="10710" spans="7:7" x14ac:dyDescent="0.3">
      <c r="G10710" s="48">
        <f t="shared" si="268"/>
        <v>5045.0854653317947</v>
      </c>
    </row>
    <row r="10711" spans="7:7" x14ac:dyDescent="0.3">
      <c r="G10711" s="48">
        <f t="shared" si="268"/>
        <v>5045.0854653317947</v>
      </c>
    </row>
    <row r="10712" spans="7:7" x14ac:dyDescent="0.3">
      <c r="G10712" s="48">
        <f t="shared" si="268"/>
        <v>5045.0854653317947</v>
      </c>
    </row>
    <row r="10713" spans="7:7" x14ac:dyDescent="0.3">
      <c r="G10713" s="48">
        <f t="shared" si="268"/>
        <v>5045.0854653317947</v>
      </c>
    </row>
    <row r="10714" spans="7:7" x14ac:dyDescent="0.3">
      <c r="G10714" s="48">
        <f t="shared" si="268"/>
        <v>5045.0854653317947</v>
      </c>
    </row>
    <row r="10715" spans="7:7" x14ac:dyDescent="0.3">
      <c r="G10715" s="48">
        <f t="shared" si="268"/>
        <v>5045.0854653317947</v>
      </c>
    </row>
    <row r="10716" spans="7:7" x14ac:dyDescent="0.3">
      <c r="G10716" s="48">
        <f t="shared" si="268"/>
        <v>5045.0854653317947</v>
      </c>
    </row>
    <row r="10717" spans="7:7" x14ac:dyDescent="0.3">
      <c r="G10717" s="48">
        <f t="shared" si="268"/>
        <v>5045.0854653317947</v>
      </c>
    </row>
    <row r="10718" spans="7:7" x14ac:dyDescent="0.3">
      <c r="G10718" s="48">
        <f t="shared" si="268"/>
        <v>5045.0854653317947</v>
      </c>
    </row>
    <row r="10719" spans="7:7" x14ac:dyDescent="0.3">
      <c r="G10719" s="48">
        <f t="shared" si="268"/>
        <v>5045.0854653317947</v>
      </c>
    </row>
    <row r="10720" spans="7:7" x14ac:dyDescent="0.3">
      <c r="G10720" s="48">
        <f t="shared" si="268"/>
        <v>5045.0854653317947</v>
      </c>
    </row>
    <row r="10721" spans="7:7" x14ac:dyDescent="0.3">
      <c r="G10721" s="48">
        <f t="shared" si="268"/>
        <v>5045.0854653317947</v>
      </c>
    </row>
    <row r="10722" spans="7:7" x14ac:dyDescent="0.3">
      <c r="G10722" s="48">
        <f t="shared" si="268"/>
        <v>5045.0854653317947</v>
      </c>
    </row>
    <row r="10723" spans="7:7" x14ac:dyDescent="0.3">
      <c r="G10723" s="48">
        <f t="shared" si="268"/>
        <v>5045.0854653317947</v>
      </c>
    </row>
    <row r="10724" spans="7:7" x14ac:dyDescent="0.3">
      <c r="G10724" s="48">
        <f t="shared" si="268"/>
        <v>5045.0854653317947</v>
      </c>
    </row>
    <row r="10725" spans="7:7" x14ac:dyDescent="0.3">
      <c r="G10725" s="48">
        <f t="shared" si="268"/>
        <v>5045.0854653317947</v>
      </c>
    </row>
    <row r="10726" spans="7:7" x14ac:dyDescent="0.3">
      <c r="G10726" s="48">
        <f t="shared" si="268"/>
        <v>5045.0854653317947</v>
      </c>
    </row>
    <row r="10727" spans="7:7" x14ac:dyDescent="0.3">
      <c r="G10727" s="48">
        <f t="shared" si="268"/>
        <v>5045.0854653317947</v>
      </c>
    </row>
    <row r="10728" spans="7:7" x14ac:dyDescent="0.3">
      <c r="G10728" s="48">
        <f t="shared" si="268"/>
        <v>5045.0854653317947</v>
      </c>
    </row>
    <row r="10729" spans="7:7" x14ac:dyDescent="0.3">
      <c r="G10729" s="48">
        <f t="shared" si="268"/>
        <v>5045.0854653317947</v>
      </c>
    </row>
    <row r="10730" spans="7:7" x14ac:dyDescent="0.3">
      <c r="G10730" s="48">
        <f t="shared" si="268"/>
        <v>5045.0854653317947</v>
      </c>
    </row>
    <row r="10731" spans="7:7" x14ac:dyDescent="0.3">
      <c r="G10731" s="48">
        <f t="shared" si="268"/>
        <v>5045.0854653317947</v>
      </c>
    </row>
    <row r="10732" spans="7:7" x14ac:dyDescent="0.3">
      <c r="G10732" s="48">
        <f t="shared" si="268"/>
        <v>5045.0854653317947</v>
      </c>
    </row>
    <row r="10733" spans="7:7" x14ac:dyDescent="0.3">
      <c r="G10733" s="48">
        <f t="shared" si="268"/>
        <v>5045.0854653317947</v>
      </c>
    </row>
    <row r="10734" spans="7:7" x14ac:dyDescent="0.3">
      <c r="G10734" s="48">
        <f t="shared" si="268"/>
        <v>5045.0854653317947</v>
      </c>
    </row>
    <row r="10735" spans="7:7" x14ac:dyDescent="0.3">
      <c r="G10735" s="48">
        <f t="shared" si="268"/>
        <v>5045.0854653317947</v>
      </c>
    </row>
    <row r="10736" spans="7:7" x14ac:dyDescent="0.3">
      <c r="G10736" s="48">
        <f t="shared" ref="G10736:G10799" si="269">G10735+F10736-E10736</f>
        <v>5045.0854653317947</v>
      </c>
    </row>
    <row r="10737" spans="7:7" x14ac:dyDescent="0.3">
      <c r="G10737" s="48">
        <f t="shared" si="269"/>
        <v>5045.0854653317947</v>
      </c>
    </row>
    <row r="10738" spans="7:7" x14ac:dyDescent="0.3">
      <c r="G10738" s="48">
        <f t="shared" si="269"/>
        <v>5045.0854653317947</v>
      </c>
    </row>
    <row r="10739" spans="7:7" x14ac:dyDescent="0.3">
      <c r="G10739" s="48">
        <f t="shared" si="269"/>
        <v>5045.0854653317947</v>
      </c>
    </row>
    <row r="10740" spans="7:7" x14ac:dyDescent="0.3">
      <c r="G10740" s="48">
        <f t="shared" si="269"/>
        <v>5045.0854653317947</v>
      </c>
    </row>
    <row r="10741" spans="7:7" x14ac:dyDescent="0.3">
      <c r="G10741" s="48">
        <f t="shared" si="269"/>
        <v>5045.0854653317947</v>
      </c>
    </row>
    <row r="10742" spans="7:7" x14ac:dyDescent="0.3">
      <c r="G10742" s="48">
        <f t="shared" si="269"/>
        <v>5045.0854653317947</v>
      </c>
    </row>
    <row r="10743" spans="7:7" x14ac:dyDescent="0.3">
      <c r="G10743" s="48">
        <f t="shared" si="269"/>
        <v>5045.0854653317947</v>
      </c>
    </row>
    <row r="10744" spans="7:7" x14ac:dyDescent="0.3">
      <c r="G10744" s="48">
        <f t="shared" si="269"/>
        <v>5045.0854653317947</v>
      </c>
    </row>
    <row r="10745" spans="7:7" x14ac:dyDescent="0.3">
      <c r="G10745" s="48">
        <f t="shared" si="269"/>
        <v>5045.0854653317947</v>
      </c>
    </row>
    <row r="10746" spans="7:7" x14ac:dyDescent="0.3">
      <c r="G10746" s="48">
        <f t="shared" si="269"/>
        <v>5045.0854653317947</v>
      </c>
    </row>
    <row r="10747" spans="7:7" x14ac:dyDescent="0.3">
      <c r="G10747" s="48">
        <f t="shared" si="269"/>
        <v>5045.0854653317947</v>
      </c>
    </row>
    <row r="10748" spans="7:7" x14ac:dyDescent="0.3">
      <c r="G10748" s="48">
        <f t="shared" si="269"/>
        <v>5045.0854653317947</v>
      </c>
    </row>
    <row r="10749" spans="7:7" x14ac:dyDescent="0.3">
      <c r="G10749" s="48">
        <f t="shared" si="269"/>
        <v>5045.0854653317947</v>
      </c>
    </row>
    <row r="10750" spans="7:7" x14ac:dyDescent="0.3">
      <c r="G10750" s="48">
        <f t="shared" si="269"/>
        <v>5045.0854653317947</v>
      </c>
    </row>
    <row r="10751" spans="7:7" x14ac:dyDescent="0.3">
      <c r="G10751" s="48">
        <f t="shared" si="269"/>
        <v>5045.0854653317947</v>
      </c>
    </row>
    <row r="10752" spans="7:7" x14ac:dyDescent="0.3">
      <c r="G10752" s="48">
        <f t="shared" si="269"/>
        <v>5045.0854653317947</v>
      </c>
    </row>
    <row r="10753" spans="7:7" x14ac:dyDescent="0.3">
      <c r="G10753" s="48">
        <f t="shared" si="269"/>
        <v>5045.0854653317947</v>
      </c>
    </row>
    <row r="10754" spans="7:7" x14ac:dyDescent="0.3">
      <c r="G10754" s="48">
        <f t="shared" si="269"/>
        <v>5045.0854653317947</v>
      </c>
    </row>
    <row r="10755" spans="7:7" x14ac:dyDescent="0.3">
      <c r="G10755" s="48">
        <f t="shared" si="269"/>
        <v>5045.0854653317947</v>
      </c>
    </row>
    <row r="10756" spans="7:7" x14ac:dyDescent="0.3">
      <c r="G10756" s="48">
        <f t="shared" si="269"/>
        <v>5045.0854653317947</v>
      </c>
    </row>
    <row r="10757" spans="7:7" x14ac:dyDescent="0.3">
      <c r="G10757" s="48">
        <f t="shared" si="269"/>
        <v>5045.0854653317947</v>
      </c>
    </row>
    <row r="10758" spans="7:7" x14ac:dyDescent="0.3">
      <c r="G10758" s="48">
        <f t="shared" si="269"/>
        <v>5045.0854653317947</v>
      </c>
    </row>
    <row r="10759" spans="7:7" x14ac:dyDescent="0.3">
      <c r="G10759" s="48">
        <f t="shared" si="269"/>
        <v>5045.0854653317947</v>
      </c>
    </row>
    <row r="10760" spans="7:7" x14ac:dyDescent="0.3">
      <c r="G10760" s="48">
        <f t="shared" si="269"/>
        <v>5045.0854653317947</v>
      </c>
    </row>
    <row r="10761" spans="7:7" x14ac:dyDescent="0.3">
      <c r="G10761" s="48">
        <f t="shared" si="269"/>
        <v>5045.0854653317947</v>
      </c>
    </row>
    <row r="10762" spans="7:7" x14ac:dyDescent="0.3">
      <c r="G10762" s="48">
        <f t="shared" si="269"/>
        <v>5045.0854653317947</v>
      </c>
    </row>
    <row r="10763" spans="7:7" x14ac:dyDescent="0.3">
      <c r="G10763" s="48">
        <f t="shared" si="269"/>
        <v>5045.0854653317947</v>
      </c>
    </row>
    <row r="10764" spans="7:7" x14ac:dyDescent="0.3">
      <c r="G10764" s="48">
        <f t="shared" si="269"/>
        <v>5045.0854653317947</v>
      </c>
    </row>
    <row r="10765" spans="7:7" x14ac:dyDescent="0.3">
      <c r="G10765" s="48">
        <f t="shared" si="269"/>
        <v>5045.0854653317947</v>
      </c>
    </row>
    <row r="10766" spans="7:7" x14ac:dyDescent="0.3">
      <c r="G10766" s="48">
        <f t="shared" si="269"/>
        <v>5045.0854653317947</v>
      </c>
    </row>
    <row r="10767" spans="7:7" x14ac:dyDescent="0.3">
      <c r="G10767" s="48">
        <f t="shared" si="269"/>
        <v>5045.0854653317947</v>
      </c>
    </row>
    <row r="10768" spans="7:7" x14ac:dyDescent="0.3">
      <c r="G10768" s="48">
        <f t="shared" si="269"/>
        <v>5045.0854653317947</v>
      </c>
    </row>
    <row r="10769" spans="7:7" x14ac:dyDescent="0.3">
      <c r="G10769" s="48">
        <f t="shared" si="269"/>
        <v>5045.0854653317947</v>
      </c>
    </row>
    <row r="10770" spans="7:7" x14ac:dyDescent="0.3">
      <c r="G10770" s="48">
        <f t="shared" si="269"/>
        <v>5045.0854653317947</v>
      </c>
    </row>
    <row r="10771" spans="7:7" x14ac:dyDescent="0.3">
      <c r="G10771" s="48">
        <f t="shared" si="269"/>
        <v>5045.0854653317947</v>
      </c>
    </row>
    <row r="10772" spans="7:7" x14ac:dyDescent="0.3">
      <c r="G10772" s="48">
        <f t="shared" si="269"/>
        <v>5045.0854653317947</v>
      </c>
    </row>
    <row r="10773" spans="7:7" x14ac:dyDescent="0.3">
      <c r="G10773" s="48">
        <f t="shared" si="269"/>
        <v>5045.0854653317947</v>
      </c>
    </row>
    <row r="10774" spans="7:7" x14ac:dyDescent="0.3">
      <c r="G10774" s="48">
        <f t="shared" si="269"/>
        <v>5045.0854653317947</v>
      </c>
    </row>
    <row r="10775" spans="7:7" x14ac:dyDescent="0.3">
      <c r="G10775" s="48">
        <f t="shared" si="269"/>
        <v>5045.0854653317947</v>
      </c>
    </row>
    <row r="10776" spans="7:7" x14ac:dyDescent="0.3">
      <c r="G10776" s="48">
        <f t="shared" si="269"/>
        <v>5045.0854653317947</v>
      </c>
    </row>
    <row r="10777" spans="7:7" x14ac:dyDescent="0.3">
      <c r="G10777" s="48">
        <f t="shared" si="269"/>
        <v>5045.0854653317947</v>
      </c>
    </row>
    <row r="10778" spans="7:7" x14ac:dyDescent="0.3">
      <c r="G10778" s="48">
        <f t="shared" si="269"/>
        <v>5045.0854653317947</v>
      </c>
    </row>
    <row r="10779" spans="7:7" x14ac:dyDescent="0.3">
      <c r="G10779" s="48">
        <f t="shared" si="269"/>
        <v>5045.0854653317947</v>
      </c>
    </row>
    <row r="10780" spans="7:7" x14ac:dyDescent="0.3">
      <c r="G10780" s="48">
        <f t="shared" si="269"/>
        <v>5045.0854653317947</v>
      </c>
    </row>
    <row r="10781" spans="7:7" x14ac:dyDescent="0.3">
      <c r="G10781" s="48">
        <f t="shared" si="269"/>
        <v>5045.0854653317947</v>
      </c>
    </row>
    <row r="10782" spans="7:7" x14ac:dyDescent="0.3">
      <c r="G10782" s="48">
        <f t="shared" si="269"/>
        <v>5045.0854653317947</v>
      </c>
    </row>
    <row r="10783" spans="7:7" x14ac:dyDescent="0.3">
      <c r="G10783" s="48">
        <f t="shared" si="269"/>
        <v>5045.0854653317947</v>
      </c>
    </row>
    <row r="10784" spans="7:7" x14ac:dyDescent="0.3">
      <c r="G10784" s="48">
        <f t="shared" si="269"/>
        <v>5045.0854653317947</v>
      </c>
    </row>
    <row r="10785" spans="7:7" x14ac:dyDescent="0.3">
      <c r="G10785" s="48">
        <f t="shared" si="269"/>
        <v>5045.0854653317947</v>
      </c>
    </row>
    <row r="10786" spans="7:7" x14ac:dyDescent="0.3">
      <c r="G10786" s="48">
        <f t="shared" si="269"/>
        <v>5045.0854653317947</v>
      </c>
    </row>
    <row r="10787" spans="7:7" x14ac:dyDescent="0.3">
      <c r="G10787" s="48">
        <f t="shared" si="269"/>
        <v>5045.0854653317947</v>
      </c>
    </row>
    <row r="10788" spans="7:7" x14ac:dyDescent="0.3">
      <c r="G10788" s="48">
        <f t="shared" si="269"/>
        <v>5045.0854653317947</v>
      </c>
    </row>
    <row r="10789" spans="7:7" x14ac:dyDescent="0.3">
      <c r="G10789" s="48">
        <f t="shared" si="269"/>
        <v>5045.0854653317947</v>
      </c>
    </row>
    <row r="10790" spans="7:7" x14ac:dyDescent="0.3">
      <c r="G10790" s="48">
        <f t="shared" si="269"/>
        <v>5045.0854653317947</v>
      </c>
    </row>
    <row r="10791" spans="7:7" x14ac:dyDescent="0.3">
      <c r="G10791" s="48">
        <f t="shared" si="269"/>
        <v>5045.0854653317947</v>
      </c>
    </row>
    <row r="10792" spans="7:7" x14ac:dyDescent="0.3">
      <c r="G10792" s="48">
        <f t="shared" si="269"/>
        <v>5045.0854653317947</v>
      </c>
    </row>
    <row r="10793" spans="7:7" x14ac:dyDescent="0.3">
      <c r="G10793" s="48">
        <f t="shared" si="269"/>
        <v>5045.0854653317947</v>
      </c>
    </row>
    <row r="10794" spans="7:7" x14ac:dyDescent="0.3">
      <c r="G10794" s="48">
        <f t="shared" si="269"/>
        <v>5045.0854653317947</v>
      </c>
    </row>
    <row r="10795" spans="7:7" x14ac:dyDescent="0.3">
      <c r="G10795" s="48">
        <f t="shared" si="269"/>
        <v>5045.0854653317947</v>
      </c>
    </row>
    <row r="10796" spans="7:7" x14ac:dyDescent="0.3">
      <c r="G10796" s="48">
        <f t="shared" si="269"/>
        <v>5045.0854653317947</v>
      </c>
    </row>
    <row r="10797" spans="7:7" x14ac:dyDescent="0.3">
      <c r="G10797" s="48">
        <f t="shared" si="269"/>
        <v>5045.0854653317947</v>
      </c>
    </row>
    <row r="10798" spans="7:7" x14ac:dyDescent="0.3">
      <c r="G10798" s="48">
        <f t="shared" si="269"/>
        <v>5045.0854653317947</v>
      </c>
    </row>
    <row r="10799" spans="7:7" x14ac:dyDescent="0.3">
      <c r="G10799" s="48">
        <f t="shared" si="269"/>
        <v>5045.0854653317947</v>
      </c>
    </row>
    <row r="10800" spans="7:7" x14ac:dyDescent="0.3">
      <c r="G10800" s="48">
        <f t="shared" ref="G10800:G10863" si="270">G10799+F10800-E10800</f>
        <v>5045.0854653317947</v>
      </c>
    </row>
    <row r="10801" spans="7:7" x14ac:dyDescent="0.3">
      <c r="G10801" s="48">
        <f t="shared" si="270"/>
        <v>5045.0854653317947</v>
      </c>
    </row>
    <row r="10802" spans="7:7" x14ac:dyDescent="0.3">
      <c r="G10802" s="48">
        <f t="shared" si="270"/>
        <v>5045.0854653317947</v>
      </c>
    </row>
    <row r="10803" spans="7:7" x14ac:dyDescent="0.3">
      <c r="G10803" s="48">
        <f t="shared" si="270"/>
        <v>5045.0854653317947</v>
      </c>
    </row>
    <row r="10804" spans="7:7" x14ac:dyDescent="0.3">
      <c r="G10804" s="48">
        <f t="shared" si="270"/>
        <v>5045.0854653317947</v>
      </c>
    </row>
    <row r="10805" spans="7:7" x14ac:dyDescent="0.3">
      <c r="G10805" s="48">
        <f t="shared" si="270"/>
        <v>5045.0854653317947</v>
      </c>
    </row>
    <row r="10806" spans="7:7" x14ac:dyDescent="0.3">
      <c r="G10806" s="48">
        <f t="shared" si="270"/>
        <v>5045.0854653317947</v>
      </c>
    </row>
    <row r="10807" spans="7:7" x14ac:dyDescent="0.3">
      <c r="G10807" s="48">
        <f t="shared" si="270"/>
        <v>5045.0854653317947</v>
      </c>
    </row>
    <row r="10808" spans="7:7" x14ac:dyDescent="0.3">
      <c r="G10808" s="48">
        <f t="shared" si="270"/>
        <v>5045.0854653317947</v>
      </c>
    </row>
    <row r="10809" spans="7:7" x14ac:dyDescent="0.3">
      <c r="G10809" s="48">
        <f t="shared" si="270"/>
        <v>5045.0854653317947</v>
      </c>
    </row>
    <row r="10810" spans="7:7" x14ac:dyDescent="0.3">
      <c r="G10810" s="48">
        <f t="shared" si="270"/>
        <v>5045.0854653317947</v>
      </c>
    </row>
    <row r="10811" spans="7:7" x14ac:dyDescent="0.3">
      <c r="G10811" s="48">
        <f t="shared" si="270"/>
        <v>5045.0854653317947</v>
      </c>
    </row>
    <row r="10812" spans="7:7" x14ac:dyDescent="0.3">
      <c r="G10812" s="48">
        <f t="shared" si="270"/>
        <v>5045.0854653317947</v>
      </c>
    </row>
    <row r="10813" spans="7:7" x14ac:dyDescent="0.3">
      <c r="G10813" s="48">
        <f t="shared" si="270"/>
        <v>5045.0854653317947</v>
      </c>
    </row>
    <row r="10814" spans="7:7" x14ac:dyDescent="0.3">
      <c r="G10814" s="48">
        <f t="shared" si="270"/>
        <v>5045.0854653317947</v>
      </c>
    </row>
    <row r="10815" spans="7:7" x14ac:dyDescent="0.3">
      <c r="G10815" s="48">
        <f t="shared" si="270"/>
        <v>5045.0854653317947</v>
      </c>
    </row>
    <row r="10816" spans="7:7" x14ac:dyDescent="0.3">
      <c r="G10816" s="48">
        <f t="shared" si="270"/>
        <v>5045.0854653317947</v>
      </c>
    </row>
    <row r="10817" spans="7:7" x14ac:dyDescent="0.3">
      <c r="G10817" s="48">
        <f t="shared" si="270"/>
        <v>5045.0854653317947</v>
      </c>
    </row>
    <row r="10818" spans="7:7" x14ac:dyDescent="0.3">
      <c r="G10818" s="48">
        <f t="shared" si="270"/>
        <v>5045.0854653317947</v>
      </c>
    </row>
    <row r="10819" spans="7:7" x14ac:dyDescent="0.3">
      <c r="G10819" s="48">
        <f t="shared" si="270"/>
        <v>5045.0854653317947</v>
      </c>
    </row>
    <row r="10820" spans="7:7" x14ac:dyDescent="0.3">
      <c r="G10820" s="48">
        <f t="shared" si="270"/>
        <v>5045.0854653317947</v>
      </c>
    </row>
    <row r="10821" spans="7:7" x14ac:dyDescent="0.3">
      <c r="G10821" s="48">
        <f t="shared" si="270"/>
        <v>5045.0854653317947</v>
      </c>
    </row>
    <row r="10822" spans="7:7" x14ac:dyDescent="0.3">
      <c r="G10822" s="48">
        <f t="shared" si="270"/>
        <v>5045.0854653317947</v>
      </c>
    </row>
    <row r="10823" spans="7:7" x14ac:dyDescent="0.3">
      <c r="G10823" s="48">
        <f t="shared" si="270"/>
        <v>5045.0854653317947</v>
      </c>
    </row>
    <row r="10824" spans="7:7" x14ac:dyDescent="0.3">
      <c r="G10824" s="48">
        <f t="shared" si="270"/>
        <v>5045.0854653317947</v>
      </c>
    </row>
    <row r="10825" spans="7:7" x14ac:dyDescent="0.3">
      <c r="G10825" s="48">
        <f t="shared" si="270"/>
        <v>5045.0854653317947</v>
      </c>
    </row>
    <row r="10826" spans="7:7" x14ac:dyDescent="0.3">
      <c r="G10826" s="48">
        <f t="shared" si="270"/>
        <v>5045.0854653317947</v>
      </c>
    </row>
    <row r="10827" spans="7:7" x14ac:dyDescent="0.3">
      <c r="G10827" s="48">
        <f t="shared" si="270"/>
        <v>5045.0854653317947</v>
      </c>
    </row>
    <row r="10828" spans="7:7" x14ac:dyDescent="0.3">
      <c r="G10828" s="48">
        <f t="shared" si="270"/>
        <v>5045.0854653317947</v>
      </c>
    </row>
    <row r="10829" spans="7:7" x14ac:dyDescent="0.3">
      <c r="G10829" s="48">
        <f t="shared" si="270"/>
        <v>5045.0854653317947</v>
      </c>
    </row>
    <row r="10830" spans="7:7" x14ac:dyDescent="0.3">
      <c r="G10830" s="48">
        <f t="shared" si="270"/>
        <v>5045.0854653317947</v>
      </c>
    </row>
    <row r="10831" spans="7:7" x14ac:dyDescent="0.3">
      <c r="G10831" s="48">
        <f t="shared" si="270"/>
        <v>5045.0854653317947</v>
      </c>
    </row>
    <row r="10832" spans="7:7" x14ac:dyDescent="0.3">
      <c r="G10832" s="48">
        <f t="shared" si="270"/>
        <v>5045.0854653317947</v>
      </c>
    </row>
    <row r="10833" spans="7:7" x14ac:dyDescent="0.3">
      <c r="G10833" s="48">
        <f t="shared" si="270"/>
        <v>5045.0854653317947</v>
      </c>
    </row>
    <row r="10834" spans="7:7" x14ac:dyDescent="0.3">
      <c r="G10834" s="48">
        <f t="shared" si="270"/>
        <v>5045.0854653317947</v>
      </c>
    </row>
    <row r="10835" spans="7:7" x14ac:dyDescent="0.3">
      <c r="G10835" s="48">
        <f t="shared" si="270"/>
        <v>5045.0854653317947</v>
      </c>
    </row>
    <row r="10836" spans="7:7" x14ac:dyDescent="0.3">
      <c r="G10836" s="48">
        <f t="shared" si="270"/>
        <v>5045.0854653317947</v>
      </c>
    </row>
    <row r="10837" spans="7:7" x14ac:dyDescent="0.3">
      <c r="G10837" s="48">
        <f t="shared" si="270"/>
        <v>5045.0854653317947</v>
      </c>
    </row>
    <row r="10838" spans="7:7" x14ac:dyDescent="0.3">
      <c r="G10838" s="48">
        <f t="shared" si="270"/>
        <v>5045.0854653317947</v>
      </c>
    </row>
    <row r="10839" spans="7:7" x14ac:dyDescent="0.3">
      <c r="G10839" s="48">
        <f t="shared" si="270"/>
        <v>5045.0854653317947</v>
      </c>
    </row>
    <row r="10840" spans="7:7" x14ac:dyDescent="0.3">
      <c r="G10840" s="48">
        <f t="shared" si="270"/>
        <v>5045.0854653317947</v>
      </c>
    </row>
    <row r="10841" spans="7:7" x14ac:dyDescent="0.3">
      <c r="G10841" s="48">
        <f t="shared" si="270"/>
        <v>5045.0854653317947</v>
      </c>
    </row>
    <row r="10842" spans="7:7" x14ac:dyDescent="0.3">
      <c r="G10842" s="48">
        <f t="shared" si="270"/>
        <v>5045.0854653317947</v>
      </c>
    </row>
    <row r="10843" spans="7:7" x14ac:dyDescent="0.3">
      <c r="G10843" s="48">
        <f t="shared" si="270"/>
        <v>5045.0854653317947</v>
      </c>
    </row>
    <row r="10844" spans="7:7" x14ac:dyDescent="0.3">
      <c r="G10844" s="48">
        <f t="shared" si="270"/>
        <v>5045.0854653317947</v>
      </c>
    </row>
    <row r="10845" spans="7:7" x14ac:dyDescent="0.3">
      <c r="G10845" s="48">
        <f t="shared" si="270"/>
        <v>5045.0854653317947</v>
      </c>
    </row>
    <row r="10846" spans="7:7" x14ac:dyDescent="0.3">
      <c r="G10846" s="48">
        <f t="shared" si="270"/>
        <v>5045.0854653317947</v>
      </c>
    </row>
    <row r="10847" spans="7:7" x14ac:dyDescent="0.3">
      <c r="G10847" s="48">
        <f t="shared" si="270"/>
        <v>5045.0854653317947</v>
      </c>
    </row>
    <row r="10848" spans="7:7" x14ac:dyDescent="0.3">
      <c r="G10848" s="48">
        <f t="shared" si="270"/>
        <v>5045.0854653317947</v>
      </c>
    </row>
    <row r="10849" spans="7:7" x14ac:dyDescent="0.3">
      <c r="G10849" s="48">
        <f t="shared" si="270"/>
        <v>5045.0854653317947</v>
      </c>
    </row>
    <row r="10850" spans="7:7" x14ac:dyDescent="0.3">
      <c r="G10850" s="48">
        <f t="shared" si="270"/>
        <v>5045.0854653317947</v>
      </c>
    </row>
    <row r="10851" spans="7:7" x14ac:dyDescent="0.3">
      <c r="G10851" s="48">
        <f t="shared" si="270"/>
        <v>5045.0854653317947</v>
      </c>
    </row>
    <row r="10852" spans="7:7" x14ac:dyDescent="0.3">
      <c r="G10852" s="48">
        <f t="shared" si="270"/>
        <v>5045.0854653317947</v>
      </c>
    </row>
    <row r="10853" spans="7:7" x14ac:dyDescent="0.3">
      <c r="G10853" s="48">
        <f t="shared" si="270"/>
        <v>5045.0854653317947</v>
      </c>
    </row>
    <row r="10854" spans="7:7" x14ac:dyDescent="0.3">
      <c r="G10854" s="48">
        <f t="shared" si="270"/>
        <v>5045.0854653317947</v>
      </c>
    </row>
    <row r="10855" spans="7:7" x14ac:dyDescent="0.3">
      <c r="G10855" s="48">
        <f t="shared" si="270"/>
        <v>5045.0854653317947</v>
      </c>
    </row>
    <row r="10856" spans="7:7" x14ac:dyDescent="0.3">
      <c r="G10856" s="48">
        <f t="shared" si="270"/>
        <v>5045.0854653317947</v>
      </c>
    </row>
    <row r="10857" spans="7:7" x14ac:dyDescent="0.3">
      <c r="G10857" s="48">
        <f t="shared" si="270"/>
        <v>5045.0854653317947</v>
      </c>
    </row>
    <row r="10858" spans="7:7" x14ac:dyDescent="0.3">
      <c r="G10858" s="48">
        <f t="shared" si="270"/>
        <v>5045.0854653317947</v>
      </c>
    </row>
    <row r="10859" spans="7:7" x14ac:dyDescent="0.3">
      <c r="G10859" s="48">
        <f t="shared" si="270"/>
        <v>5045.0854653317947</v>
      </c>
    </row>
    <row r="10860" spans="7:7" x14ac:dyDescent="0.3">
      <c r="G10860" s="48">
        <f t="shared" si="270"/>
        <v>5045.0854653317947</v>
      </c>
    </row>
    <row r="10861" spans="7:7" x14ac:dyDescent="0.3">
      <c r="G10861" s="48">
        <f t="shared" si="270"/>
        <v>5045.0854653317947</v>
      </c>
    </row>
    <row r="10862" spans="7:7" x14ac:dyDescent="0.3">
      <c r="G10862" s="48">
        <f t="shared" si="270"/>
        <v>5045.0854653317947</v>
      </c>
    </row>
    <row r="10863" spans="7:7" x14ac:dyDescent="0.3">
      <c r="G10863" s="48">
        <f t="shared" si="270"/>
        <v>5045.0854653317947</v>
      </c>
    </row>
    <row r="10864" spans="7:7" x14ac:dyDescent="0.3">
      <c r="G10864" s="48">
        <f t="shared" ref="G10864:G10927" si="271">G10863+F10864-E10864</f>
        <v>5045.0854653317947</v>
      </c>
    </row>
    <row r="10865" spans="7:7" x14ac:dyDescent="0.3">
      <c r="G10865" s="48">
        <f t="shared" si="271"/>
        <v>5045.0854653317947</v>
      </c>
    </row>
    <row r="10866" spans="7:7" x14ac:dyDescent="0.3">
      <c r="G10866" s="48">
        <f t="shared" si="271"/>
        <v>5045.0854653317947</v>
      </c>
    </row>
    <row r="10867" spans="7:7" x14ac:dyDescent="0.3">
      <c r="G10867" s="48">
        <f t="shared" si="271"/>
        <v>5045.0854653317947</v>
      </c>
    </row>
    <row r="10868" spans="7:7" x14ac:dyDescent="0.3">
      <c r="G10868" s="48">
        <f t="shared" si="271"/>
        <v>5045.0854653317947</v>
      </c>
    </row>
    <row r="10869" spans="7:7" x14ac:dyDescent="0.3">
      <c r="G10869" s="48">
        <f t="shared" si="271"/>
        <v>5045.0854653317947</v>
      </c>
    </row>
    <row r="10870" spans="7:7" x14ac:dyDescent="0.3">
      <c r="G10870" s="48">
        <f t="shared" si="271"/>
        <v>5045.0854653317947</v>
      </c>
    </row>
    <row r="10871" spans="7:7" x14ac:dyDescent="0.3">
      <c r="G10871" s="48">
        <f t="shared" si="271"/>
        <v>5045.0854653317947</v>
      </c>
    </row>
    <row r="10872" spans="7:7" x14ac:dyDescent="0.3">
      <c r="G10872" s="48">
        <f t="shared" si="271"/>
        <v>5045.0854653317947</v>
      </c>
    </row>
    <row r="10873" spans="7:7" x14ac:dyDescent="0.3">
      <c r="G10873" s="48">
        <f t="shared" si="271"/>
        <v>5045.0854653317947</v>
      </c>
    </row>
    <row r="10874" spans="7:7" x14ac:dyDescent="0.3">
      <c r="G10874" s="48">
        <f t="shared" si="271"/>
        <v>5045.0854653317947</v>
      </c>
    </row>
    <row r="10875" spans="7:7" x14ac:dyDescent="0.3">
      <c r="G10875" s="48">
        <f t="shared" si="271"/>
        <v>5045.0854653317947</v>
      </c>
    </row>
    <row r="10876" spans="7:7" x14ac:dyDescent="0.3">
      <c r="G10876" s="48">
        <f t="shared" si="271"/>
        <v>5045.0854653317947</v>
      </c>
    </row>
    <row r="10877" spans="7:7" x14ac:dyDescent="0.3">
      <c r="G10877" s="48">
        <f t="shared" si="271"/>
        <v>5045.0854653317947</v>
      </c>
    </row>
    <row r="10878" spans="7:7" x14ac:dyDescent="0.3">
      <c r="G10878" s="48">
        <f t="shared" si="271"/>
        <v>5045.0854653317947</v>
      </c>
    </row>
    <row r="10879" spans="7:7" x14ac:dyDescent="0.3">
      <c r="G10879" s="48">
        <f t="shared" si="271"/>
        <v>5045.0854653317947</v>
      </c>
    </row>
    <row r="10880" spans="7:7" x14ac:dyDescent="0.3">
      <c r="G10880" s="48">
        <f t="shared" si="271"/>
        <v>5045.0854653317947</v>
      </c>
    </row>
    <row r="10881" spans="7:7" x14ac:dyDescent="0.3">
      <c r="G10881" s="48">
        <f t="shared" si="271"/>
        <v>5045.0854653317947</v>
      </c>
    </row>
    <row r="10882" spans="7:7" x14ac:dyDescent="0.3">
      <c r="G10882" s="48">
        <f t="shared" si="271"/>
        <v>5045.0854653317947</v>
      </c>
    </row>
    <row r="10883" spans="7:7" x14ac:dyDescent="0.3">
      <c r="G10883" s="48">
        <f t="shared" si="271"/>
        <v>5045.0854653317947</v>
      </c>
    </row>
    <row r="10884" spans="7:7" x14ac:dyDescent="0.3">
      <c r="G10884" s="48">
        <f t="shared" si="271"/>
        <v>5045.0854653317947</v>
      </c>
    </row>
    <row r="10885" spans="7:7" x14ac:dyDescent="0.3">
      <c r="G10885" s="48">
        <f t="shared" si="271"/>
        <v>5045.0854653317947</v>
      </c>
    </row>
    <row r="10886" spans="7:7" x14ac:dyDescent="0.3">
      <c r="G10886" s="48">
        <f t="shared" si="271"/>
        <v>5045.0854653317947</v>
      </c>
    </row>
    <row r="10887" spans="7:7" x14ac:dyDescent="0.3">
      <c r="G10887" s="48">
        <f t="shared" si="271"/>
        <v>5045.0854653317947</v>
      </c>
    </row>
    <row r="10888" spans="7:7" x14ac:dyDescent="0.3">
      <c r="G10888" s="48">
        <f t="shared" si="271"/>
        <v>5045.0854653317947</v>
      </c>
    </row>
    <row r="10889" spans="7:7" x14ac:dyDescent="0.3">
      <c r="G10889" s="48">
        <f t="shared" si="271"/>
        <v>5045.0854653317947</v>
      </c>
    </row>
    <row r="10890" spans="7:7" x14ac:dyDescent="0.3">
      <c r="G10890" s="48">
        <f t="shared" si="271"/>
        <v>5045.0854653317947</v>
      </c>
    </row>
    <row r="10891" spans="7:7" x14ac:dyDescent="0.3">
      <c r="G10891" s="48">
        <f t="shared" si="271"/>
        <v>5045.0854653317947</v>
      </c>
    </row>
    <row r="10892" spans="7:7" x14ac:dyDescent="0.3">
      <c r="G10892" s="48">
        <f t="shared" si="271"/>
        <v>5045.0854653317947</v>
      </c>
    </row>
    <row r="10893" spans="7:7" x14ac:dyDescent="0.3">
      <c r="G10893" s="48">
        <f t="shared" si="271"/>
        <v>5045.0854653317947</v>
      </c>
    </row>
    <row r="10894" spans="7:7" x14ac:dyDescent="0.3">
      <c r="G10894" s="48">
        <f t="shared" si="271"/>
        <v>5045.0854653317947</v>
      </c>
    </row>
    <row r="10895" spans="7:7" x14ac:dyDescent="0.3">
      <c r="G10895" s="48">
        <f t="shared" si="271"/>
        <v>5045.0854653317947</v>
      </c>
    </row>
    <row r="10896" spans="7:7" x14ac:dyDescent="0.3">
      <c r="G10896" s="48">
        <f t="shared" si="271"/>
        <v>5045.0854653317947</v>
      </c>
    </row>
    <row r="10897" spans="7:7" x14ac:dyDescent="0.3">
      <c r="G10897" s="48">
        <f t="shared" si="271"/>
        <v>5045.0854653317947</v>
      </c>
    </row>
    <row r="10898" spans="7:7" x14ac:dyDescent="0.3">
      <c r="G10898" s="48">
        <f t="shared" si="271"/>
        <v>5045.0854653317947</v>
      </c>
    </row>
    <row r="10899" spans="7:7" x14ac:dyDescent="0.3">
      <c r="G10899" s="48">
        <f t="shared" si="271"/>
        <v>5045.0854653317947</v>
      </c>
    </row>
    <row r="10900" spans="7:7" x14ac:dyDescent="0.3">
      <c r="G10900" s="48">
        <f t="shared" si="271"/>
        <v>5045.0854653317947</v>
      </c>
    </row>
    <row r="10901" spans="7:7" x14ac:dyDescent="0.3">
      <c r="G10901" s="48">
        <f t="shared" si="271"/>
        <v>5045.0854653317947</v>
      </c>
    </row>
    <row r="10902" spans="7:7" x14ac:dyDescent="0.3">
      <c r="G10902" s="48">
        <f t="shared" si="271"/>
        <v>5045.0854653317947</v>
      </c>
    </row>
    <row r="10903" spans="7:7" x14ac:dyDescent="0.3">
      <c r="G10903" s="48">
        <f t="shared" si="271"/>
        <v>5045.0854653317947</v>
      </c>
    </row>
    <row r="10904" spans="7:7" x14ac:dyDescent="0.3">
      <c r="G10904" s="48">
        <f t="shared" si="271"/>
        <v>5045.0854653317947</v>
      </c>
    </row>
    <row r="10905" spans="7:7" x14ac:dyDescent="0.3">
      <c r="G10905" s="48">
        <f t="shared" si="271"/>
        <v>5045.0854653317947</v>
      </c>
    </row>
    <row r="10906" spans="7:7" x14ac:dyDescent="0.3">
      <c r="G10906" s="48">
        <f t="shared" si="271"/>
        <v>5045.0854653317947</v>
      </c>
    </row>
    <row r="10907" spans="7:7" x14ac:dyDescent="0.3">
      <c r="G10907" s="48">
        <f t="shared" si="271"/>
        <v>5045.0854653317947</v>
      </c>
    </row>
    <row r="10908" spans="7:7" x14ac:dyDescent="0.3">
      <c r="G10908" s="48">
        <f t="shared" si="271"/>
        <v>5045.0854653317947</v>
      </c>
    </row>
    <row r="10909" spans="7:7" x14ac:dyDescent="0.3">
      <c r="G10909" s="48">
        <f t="shared" si="271"/>
        <v>5045.0854653317947</v>
      </c>
    </row>
    <row r="10910" spans="7:7" x14ac:dyDescent="0.3">
      <c r="G10910" s="48">
        <f t="shared" si="271"/>
        <v>5045.0854653317947</v>
      </c>
    </row>
    <row r="10911" spans="7:7" x14ac:dyDescent="0.3">
      <c r="G10911" s="48">
        <f t="shared" si="271"/>
        <v>5045.0854653317947</v>
      </c>
    </row>
    <row r="10912" spans="7:7" x14ac:dyDescent="0.3">
      <c r="G10912" s="48">
        <f t="shared" si="271"/>
        <v>5045.0854653317947</v>
      </c>
    </row>
    <row r="10913" spans="7:7" x14ac:dyDescent="0.3">
      <c r="G10913" s="48">
        <f t="shared" si="271"/>
        <v>5045.0854653317947</v>
      </c>
    </row>
    <row r="10914" spans="7:7" x14ac:dyDescent="0.3">
      <c r="G10914" s="48">
        <f t="shared" si="271"/>
        <v>5045.0854653317947</v>
      </c>
    </row>
    <row r="10915" spans="7:7" x14ac:dyDescent="0.3">
      <c r="G10915" s="48">
        <f t="shared" si="271"/>
        <v>5045.0854653317947</v>
      </c>
    </row>
    <row r="10916" spans="7:7" x14ac:dyDescent="0.3">
      <c r="G10916" s="48">
        <f t="shared" si="271"/>
        <v>5045.0854653317947</v>
      </c>
    </row>
    <row r="10917" spans="7:7" x14ac:dyDescent="0.3">
      <c r="G10917" s="48">
        <f t="shared" si="271"/>
        <v>5045.0854653317947</v>
      </c>
    </row>
    <row r="10918" spans="7:7" x14ac:dyDescent="0.3">
      <c r="G10918" s="48">
        <f t="shared" si="271"/>
        <v>5045.0854653317947</v>
      </c>
    </row>
    <row r="10919" spans="7:7" x14ac:dyDescent="0.3">
      <c r="G10919" s="48">
        <f t="shared" si="271"/>
        <v>5045.0854653317947</v>
      </c>
    </row>
    <row r="10920" spans="7:7" x14ac:dyDescent="0.3">
      <c r="G10920" s="48">
        <f t="shared" si="271"/>
        <v>5045.0854653317947</v>
      </c>
    </row>
    <row r="10921" spans="7:7" x14ac:dyDescent="0.3">
      <c r="G10921" s="48">
        <f t="shared" si="271"/>
        <v>5045.0854653317947</v>
      </c>
    </row>
    <row r="10922" spans="7:7" x14ac:dyDescent="0.3">
      <c r="G10922" s="48">
        <f t="shared" si="271"/>
        <v>5045.0854653317947</v>
      </c>
    </row>
    <row r="10923" spans="7:7" x14ac:dyDescent="0.3">
      <c r="G10923" s="48">
        <f t="shared" si="271"/>
        <v>5045.0854653317947</v>
      </c>
    </row>
    <row r="10924" spans="7:7" x14ac:dyDescent="0.3">
      <c r="G10924" s="48">
        <f t="shared" si="271"/>
        <v>5045.0854653317947</v>
      </c>
    </row>
    <row r="10925" spans="7:7" x14ac:dyDescent="0.3">
      <c r="G10925" s="48">
        <f t="shared" si="271"/>
        <v>5045.0854653317947</v>
      </c>
    </row>
    <row r="10926" spans="7:7" x14ac:dyDescent="0.3">
      <c r="G10926" s="48">
        <f t="shared" si="271"/>
        <v>5045.0854653317947</v>
      </c>
    </row>
    <row r="10927" spans="7:7" x14ac:dyDescent="0.3">
      <c r="G10927" s="48">
        <f t="shared" si="271"/>
        <v>5045.0854653317947</v>
      </c>
    </row>
    <row r="10928" spans="7:7" x14ac:dyDescent="0.3">
      <c r="G10928" s="48">
        <f t="shared" ref="G10928:G10991" si="272">G10927+F10928-E10928</f>
        <v>5045.0854653317947</v>
      </c>
    </row>
    <row r="10929" spans="7:7" x14ac:dyDescent="0.3">
      <c r="G10929" s="48">
        <f t="shared" si="272"/>
        <v>5045.0854653317947</v>
      </c>
    </row>
    <row r="10930" spans="7:7" x14ac:dyDescent="0.3">
      <c r="G10930" s="48">
        <f t="shared" si="272"/>
        <v>5045.0854653317947</v>
      </c>
    </row>
    <row r="10931" spans="7:7" x14ac:dyDescent="0.3">
      <c r="G10931" s="48">
        <f t="shared" si="272"/>
        <v>5045.0854653317947</v>
      </c>
    </row>
    <row r="10932" spans="7:7" x14ac:dyDescent="0.3">
      <c r="G10932" s="48">
        <f t="shared" si="272"/>
        <v>5045.0854653317947</v>
      </c>
    </row>
    <row r="10933" spans="7:7" x14ac:dyDescent="0.3">
      <c r="G10933" s="48">
        <f t="shared" si="272"/>
        <v>5045.0854653317947</v>
      </c>
    </row>
    <row r="10934" spans="7:7" x14ac:dyDescent="0.3">
      <c r="G10934" s="48">
        <f t="shared" si="272"/>
        <v>5045.0854653317947</v>
      </c>
    </row>
    <row r="10935" spans="7:7" x14ac:dyDescent="0.3">
      <c r="G10935" s="48">
        <f t="shared" si="272"/>
        <v>5045.0854653317947</v>
      </c>
    </row>
    <row r="10936" spans="7:7" x14ac:dyDescent="0.3">
      <c r="G10936" s="48">
        <f t="shared" si="272"/>
        <v>5045.0854653317947</v>
      </c>
    </row>
    <row r="10937" spans="7:7" x14ac:dyDescent="0.3">
      <c r="G10937" s="48">
        <f t="shared" si="272"/>
        <v>5045.0854653317947</v>
      </c>
    </row>
    <row r="10938" spans="7:7" x14ac:dyDescent="0.3">
      <c r="G10938" s="48">
        <f t="shared" si="272"/>
        <v>5045.0854653317947</v>
      </c>
    </row>
    <row r="10939" spans="7:7" x14ac:dyDescent="0.3">
      <c r="G10939" s="48">
        <f t="shared" si="272"/>
        <v>5045.0854653317947</v>
      </c>
    </row>
    <row r="10940" spans="7:7" x14ac:dyDescent="0.3">
      <c r="G10940" s="48">
        <f t="shared" si="272"/>
        <v>5045.0854653317947</v>
      </c>
    </row>
    <row r="10941" spans="7:7" x14ac:dyDescent="0.3">
      <c r="G10941" s="48">
        <f t="shared" si="272"/>
        <v>5045.0854653317947</v>
      </c>
    </row>
    <row r="10942" spans="7:7" x14ac:dyDescent="0.3">
      <c r="G10942" s="48">
        <f t="shared" si="272"/>
        <v>5045.0854653317947</v>
      </c>
    </row>
    <row r="10943" spans="7:7" x14ac:dyDescent="0.3">
      <c r="G10943" s="48">
        <f t="shared" si="272"/>
        <v>5045.0854653317947</v>
      </c>
    </row>
    <row r="10944" spans="7:7" x14ac:dyDescent="0.3">
      <c r="G10944" s="48">
        <f t="shared" si="272"/>
        <v>5045.0854653317947</v>
      </c>
    </row>
    <row r="10945" spans="7:7" x14ac:dyDescent="0.3">
      <c r="G10945" s="48">
        <f t="shared" si="272"/>
        <v>5045.0854653317947</v>
      </c>
    </row>
    <row r="10946" spans="7:7" x14ac:dyDescent="0.3">
      <c r="G10946" s="48">
        <f t="shared" si="272"/>
        <v>5045.0854653317947</v>
      </c>
    </row>
    <row r="10947" spans="7:7" x14ac:dyDescent="0.3">
      <c r="G10947" s="48">
        <f t="shared" si="272"/>
        <v>5045.0854653317947</v>
      </c>
    </row>
    <row r="10948" spans="7:7" x14ac:dyDescent="0.3">
      <c r="G10948" s="48">
        <f t="shared" si="272"/>
        <v>5045.0854653317947</v>
      </c>
    </row>
    <row r="10949" spans="7:7" x14ac:dyDescent="0.3">
      <c r="G10949" s="48">
        <f t="shared" si="272"/>
        <v>5045.0854653317947</v>
      </c>
    </row>
    <row r="10950" spans="7:7" x14ac:dyDescent="0.3">
      <c r="G10950" s="48">
        <f t="shared" si="272"/>
        <v>5045.0854653317947</v>
      </c>
    </row>
    <row r="10951" spans="7:7" x14ac:dyDescent="0.3">
      <c r="G10951" s="48">
        <f t="shared" si="272"/>
        <v>5045.0854653317947</v>
      </c>
    </row>
    <row r="10952" spans="7:7" x14ac:dyDescent="0.3">
      <c r="G10952" s="48">
        <f t="shared" si="272"/>
        <v>5045.0854653317947</v>
      </c>
    </row>
    <row r="10953" spans="7:7" x14ac:dyDescent="0.3">
      <c r="G10953" s="48">
        <f t="shared" si="272"/>
        <v>5045.0854653317947</v>
      </c>
    </row>
    <row r="10954" spans="7:7" x14ac:dyDescent="0.3">
      <c r="G10954" s="48">
        <f t="shared" si="272"/>
        <v>5045.0854653317947</v>
      </c>
    </row>
    <row r="10955" spans="7:7" x14ac:dyDescent="0.3">
      <c r="G10955" s="48">
        <f t="shared" si="272"/>
        <v>5045.0854653317947</v>
      </c>
    </row>
    <row r="10956" spans="7:7" x14ac:dyDescent="0.3">
      <c r="G10956" s="48">
        <f t="shared" si="272"/>
        <v>5045.0854653317947</v>
      </c>
    </row>
    <row r="10957" spans="7:7" x14ac:dyDescent="0.3">
      <c r="G10957" s="48">
        <f t="shared" si="272"/>
        <v>5045.0854653317947</v>
      </c>
    </row>
    <row r="10958" spans="7:7" x14ac:dyDescent="0.3">
      <c r="G10958" s="48">
        <f t="shared" si="272"/>
        <v>5045.0854653317947</v>
      </c>
    </row>
    <row r="10959" spans="7:7" x14ac:dyDescent="0.3">
      <c r="G10959" s="48">
        <f t="shared" si="272"/>
        <v>5045.0854653317947</v>
      </c>
    </row>
    <row r="10960" spans="7:7" x14ac:dyDescent="0.3">
      <c r="G10960" s="48">
        <f t="shared" si="272"/>
        <v>5045.0854653317947</v>
      </c>
    </row>
    <row r="10961" spans="7:7" x14ac:dyDescent="0.3">
      <c r="G10961" s="48">
        <f t="shared" si="272"/>
        <v>5045.0854653317947</v>
      </c>
    </row>
    <row r="10962" spans="7:7" x14ac:dyDescent="0.3">
      <c r="G10962" s="48">
        <f t="shared" si="272"/>
        <v>5045.0854653317947</v>
      </c>
    </row>
    <row r="10963" spans="7:7" x14ac:dyDescent="0.3">
      <c r="G10963" s="48">
        <f t="shared" si="272"/>
        <v>5045.0854653317947</v>
      </c>
    </row>
    <row r="10964" spans="7:7" x14ac:dyDescent="0.3">
      <c r="G10964" s="48">
        <f t="shared" si="272"/>
        <v>5045.0854653317947</v>
      </c>
    </row>
    <row r="10965" spans="7:7" x14ac:dyDescent="0.3">
      <c r="G10965" s="48">
        <f t="shared" si="272"/>
        <v>5045.0854653317947</v>
      </c>
    </row>
    <row r="10966" spans="7:7" x14ac:dyDescent="0.3">
      <c r="G10966" s="48">
        <f t="shared" si="272"/>
        <v>5045.0854653317947</v>
      </c>
    </row>
    <row r="10967" spans="7:7" x14ac:dyDescent="0.3">
      <c r="G10967" s="48">
        <f t="shared" si="272"/>
        <v>5045.0854653317947</v>
      </c>
    </row>
    <row r="10968" spans="7:7" x14ac:dyDescent="0.3">
      <c r="G10968" s="48">
        <f t="shared" si="272"/>
        <v>5045.0854653317947</v>
      </c>
    </row>
    <row r="10969" spans="7:7" x14ac:dyDescent="0.3">
      <c r="G10969" s="48">
        <f t="shared" si="272"/>
        <v>5045.0854653317947</v>
      </c>
    </row>
    <row r="10970" spans="7:7" x14ac:dyDescent="0.3">
      <c r="G10970" s="48">
        <f t="shared" si="272"/>
        <v>5045.0854653317947</v>
      </c>
    </row>
    <row r="10971" spans="7:7" x14ac:dyDescent="0.3">
      <c r="G10971" s="48">
        <f t="shared" si="272"/>
        <v>5045.0854653317947</v>
      </c>
    </row>
    <row r="10972" spans="7:7" x14ac:dyDescent="0.3">
      <c r="G10972" s="48">
        <f t="shared" si="272"/>
        <v>5045.0854653317947</v>
      </c>
    </row>
    <row r="10973" spans="7:7" x14ac:dyDescent="0.3">
      <c r="G10973" s="48">
        <f t="shared" si="272"/>
        <v>5045.0854653317947</v>
      </c>
    </row>
    <row r="10974" spans="7:7" x14ac:dyDescent="0.3">
      <c r="G10974" s="48">
        <f t="shared" si="272"/>
        <v>5045.0854653317947</v>
      </c>
    </row>
    <row r="10975" spans="7:7" x14ac:dyDescent="0.3">
      <c r="G10975" s="48">
        <f t="shared" si="272"/>
        <v>5045.0854653317947</v>
      </c>
    </row>
    <row r="10976" spans="7:7" x14ac:dyDescent="0.3">
      <c r="G10976" s="48">
        <f t="shared" si="272"/>
        <v>5045.0854653317947</v>
      </c>
    </row>
    <row r="10977" spans="7:7" x14ac:dyDescent="0.3">
      <c r="G10977" s="48">
        <f t="shared" si="272"/>
        <v>5045.0854653317947</v>
      </c>
    </row>
    <row r="10978" spans="7:7" x14ac:dyDescent="0.3">
      <c r="G10978" s="48">
        <f t="shared" si="272"/>
        <v>5045.0854653317947</v>
      </c>
    </row>
    <row r="10979" spans="7:7" x14ac:dyDescent="0.3">
      <c r="G10979" s="48">
        <f t="shared" si="272"/>
        <v>5045.0854653317947</v>
      </c>
    </row>
    <row r="10980" spans="7:7" x14ac:dyDescent="0.3">
      <c r="G10980" s="48">
        <f t="shared" si="272"/>
        <v>5045.0854653317947</v>
      </c>
    </row>
    <row r="10981" spans="7:7" x14ac:dyDescent="0.3">
      <c r="G10981" s="48">
        <f t="shared" si="272"/>
        <v>5045.0854653317947</v>
      </c>
    </row>
    <row r="10982" spans="7:7" x14ac:dyDescent="0.3">
      <c r="G10982" s="48">
        <f t="shared" si="272"/>
        <v>5045.0854653317947</v>
      </c>
    </row>
    <row r="10983" spans="7:7" x14ac:dyDescent="0.3">
      <c r="G10983" s="48">
        <f t="shared" si="272"/>
        <v>5045.0854653317947</v>
      </c>
    </row>
    <row r="10984" spans="7:7" x14ac:dyDescent="0.3">
      <c r="G10984" s="48">
        <f t="shared" si="272"/>
        <v>5045.0854653317947</v>
      </c>
    </row>
    <row r="10985" spans="7:7" x14ac:dyDescent="0.3">
      <c r="G10985" s="48">
        <f t="shared" si="272"/>
        <v>5045.0854653317947</v>
      </c>
    </row>
    <row r="10986" spans="7:7" x14ac:dyDescent="0.3">
      <c r="G10986" s="48">
        <f t="shared" si="272"/>
        <v>5045.0854653317947</v>
      </c>
    </row>
    <row r="10987" spans="7:7" x14ac:dyDescent="0.3">
      <c r="G10987" s="48">
        <f t="shared" si="272"/>
        <v>5045.0854653317947</v>
      </c>
    </row>
    <row r="10988" spans="7:7" x14ac:dyDescent="0.3">
      <c r="G10988" s="48">
        <f t="shared" si="272"/>
        <v>5045.0854653317947</v>
      </c>
    </row>
    <row r="10989" spans="7:7" x14ac:dyDescent="0.3">
      <c r="G10989" s="48">
        <f t="shared" si="272"/>
        <v>5045.0854653317947</v>
      </c>
    </row>
    <row r="10990" spans="7:7" x14ac:dyDescent="0.3">
      <c r="G10990" s="48">
        <f t="shared" si="272"/>
        <v>5045.0854653317947</v>
      </c>
    </row>
    <row r="10991" spans="7:7" x14ac:dyDescent="0.3">
      <c r="G10991" s="48">
        <f t="shared" si="272"/>
        <v>5045.0854653317947</v>
      </c>
    </row>
    <row r="10992" spans="7:7" x14ac:dyDescent="0.3">
      <c r="G10992" s="48">
        <f t="shared" ref="G10992:G11055" si="273">G10991+F10992-E10992</f>
        <v>5045.0854653317947</v>
      </c>
    </row>
    <row r="10993" spans="7:7" x14ac:dyDescent="0.3">
      <c r="G10993" s="48">
        <f t="shared" si="273"/>
        <v>5045.0854653317947</v>
      </c>
    </row>
    <row r="10994" spans="7:7" x14ac:dyDescent="0.3">
      <c r="G10994" s="48">
        <f t="shared" si="273"/>
        <v>5045.0854653317947</v>
      </c>
    </row>
    <row r="10995" spans="7:7" x14ac:dyDescent="0.3">
      <c r="G10995" s="48">
        <f t="shared" si="273"/>
        <v>5045.0854653317947</v>
      </c>
    </row>
    <row r="10996" spans="7:7" x14ac:dyDescent="0.3">
      <c r="G10996" s="48">
        <f t="shared" si="273"/>
        <v>5045.0854653317947</v>
      </c>
    </row>
    <row r="10997" spans="7:7" x14ac:dyDescent="0.3">
      <c r="G10997" s="48">
        <f t="shared" si="273"/>
        <v>5045.0854653317947</v>
      </c>
    </row>
    <row r="10998" spans="7:7" x14ac:dyDescent="0.3">
      <c r="G10998" s="48">
        <f t="shared" si="273"/>
        <v>5045.0854653317947</v>
      </c>
    </row>
    <row r="10999" spans="7:7" x14ac:dyDescent="0.3">
      <c r="G10999" s="48">
        <f t="shared" si="273"/>
        <v>5045.0854653317947</v>
      </c>
    </row>
    <row r="11000" spans="7:7" x14ac:dyDescent="0.3">
      <c r="G11000" s="48">
        <f t="shared" si="273"/>
        <v>5045.0854653317947</v>
      </c>
    </row>
    <row r="11001" spans="7:7" x14ac:dyDescent="0.3">
      <c r="G11001" s="48">
        <f t="shared" si="273"/>
        <v>5045.0854653317947</v>
      </c>
    </row>
    <row r="11002" spans="7:7" x14ac:dyDescent="0.3">
      <c r="G11002" s="48">
        <f t="shared" si="273"/>
        <v>5045.0854653317947</v>
      </c>
    </row>
    <row r="11003" spans="7:7" x14ac:dyDescent="0.3">
      <c r="G11003" s="48">
        <f t="shared" si="273"/>
        <v>5045.0854653317947</v>
      </c>
    </row>
    <row r="11004" spans="7:7" x14ac:dyDescent="0.3">
      <c r="G11004" s="48">
        <f t="shared" si="273"/>
        <v>5045.0854653317947</v>
      </c>
    </row>
    <row r="11005" spans="7:7" x14ac:dyDescent="0.3">
      <c r="G11005" s="48">
        <f t="shared" si="273"/>
        <v>5045.0854653317947</v>
      </c>
    </row>
    <row r="11006" spans="7:7" x14ac:dyDescent="0.3">
      <c r="G11006" s="48">
        <f t="shared" si="273"/>
        <v>5045.0854653317947</v>
      </c>
    </row>
    <row r="11007" spans="7:7" x14ac:dyDescent="0.3">
      <c r="G11007" s="48">
        <f t="shared" si="273"/>
        <v>5045.0854653317947</v>
      </c>
    </row>
    <row r="11008" spans="7:7" x14ac:dyDescent="0.3">
      <c r="G11008" s="48">
        <f t="shared" si="273"/>
        <v>5045.0854653317947</v>
      </c>
    </row>
    <row r="11009" spans="7:7" x14ac:dyDescent="0.3">
      <c r="G11009" s="48">
        <f t="shared" si="273"/>
        <v>5045.0854653317947</v>
      </c>
    </row>
    <row r="11010" spans="7:7" x14ac:dyDescent="0.3">
      <c r="G11010" s="48">
        <f t="shared" si="273"/>
        <v>5045.0854653317947</v>
      </c>
    </row>
    <row r="11011" spans="7:7" x14ac:dyDescent="0.3">
      <c r="G11011" s="48">
        <f t="shared" si="273"/>
        <v>5045.0854653317947</v>
      </c>
    </row>
    <row r="11012" spans="7:7" x14ac:dyDescent="0.3">
      <c r="G11012" s="48">
        <f t="shared" si="273"/>
        <v>5045.0854653317947</v>
      </c>
    </row>
    <row r="11013" spans="7:7" x14ac:dyDescent="0.3">
      <c r="G11013" s="48">
        <f t="shared" si="273"/>
        <v>5045.0854653317947</v>
      </c>
    </row>
    <row r="11014" spans="7:7" x14ac:dyDescent="0.3">
      <c r="G11014" s="48">
        <f t="shared" si="273"/>
        <v>5045.0854653317947</v>
      </c>
    </row>
    <row r="11015" spans="7:7" x14ac:dyDescent="0.3">
      <c r="G11015" s="48">
        <f t="shared" si="273"/>
        <v>5045.0854653317947</v>
      </c>
    </row>
    <row r="11016" spans="7:7" x14ac:dyDescent="0.3">
      <c r="G11016" s="48">
        <f t="shared" si="273"/>
        <v>5045.0854653317947</v>
      </c>
    </row>
    <row r="11017" spans="7:7" x14ac:dyDescent="0.3">
      <c r="G11017" s="48">
        <f t="shared" si="273"/>
        <v>5045.0854653317947</v>
      </c>
    </row>
    <row r="11018" spans="7:7" x14ac:dyDescent="0.3">
      <c r="G11018" s="48">
        <f t="shared" si="273"/>
        <v>5045.0854653317947</v>
      </c>
    </row>
    <row r="11019" spans="7:7" x14ac:dyDescent="0.3">
      <c r="G11019" s="48">
        <f t="shared" si="273"/>
        <v>5045.0854653317947</v>
      </c>
    </row>
    <row r="11020" spans="7:7" x14ac:dyDescent="0.3">
      <c r="G11020" s="48">
        <f t="shared" si="273"/>
        <v>5045.0854653317947</v>
      </c>
    </row>
    <row r="11021" spans="7:7" x14ac:dyDescent="0.3">
      <c r="G11021" s="48">
        <f t="shared" si="273"/>
        <v>5045.0854653317947</v>
      </c>
    </row>
    <row r="11022" spans="7:7" x14ac:dyDescent="0.3">
      <c r="G11022" s="48">
        <f t="shared" si="273"/>
        <v>5045.0854653317947</v>
      </c>
    </row>
    <row r="11023" spans="7:7" x14ac:dyDescent="0.3">
      <c r="G11023" s="48">
        <f t="shared" si="273"/>
        <v>5045.0854653317947</v>
      </c>
    </row>
    <row r="11024" spans="7:7" x14ac:dyDescent="0.3">
      <c r="G11024" s="48">
        <f t="shared" si="273"/>
        <v>5045.0854653317947</v>
      </c>
    </row>
    <row r="11025" spans="7:7" x14ac:dyDescent="0.3">
      <c r="G11025" s="48">
        <f t="shared" si="273"/>
        <v>5045.0854653317947</v>
      </c>
    </row>
    <row r="11026" spans="7:7" x14ac:dyDescent="0.3">
      <c r="G11026" s="48">
        <f t="shared" si="273"/>
        <v>5045.0854653317947</v>
      </c>
    </row>
    <row r="11027" spans="7:7" x14ac:dyDescent="0.3">
      <c r="G11027" s="48">
        <f t="shared" si="273"/>
        <v>5045.0854653317947</v>
      </c>
    </row>
    <row r="11028" spans="7:7" x14ac:dyDescent="0.3">
      <c r="G11028" s="48">
        <f t="shared" si="273"/>
        <v>5045.0854653317947</v>
      </c>
    </row>
    <row r="11029" spans="7:7" x14ac:dyDescent="0.3">
      <c r="G11029" s="48">
        <f t="shared" si="273"/>
        <v>5045.0854653317947</v>
      </c>
    </row>
    <row r="11030" spans="7:7" x14ac:dyDescent="0.3">
      <c r="G11030" s="48">
        <f t="shared" si="273"/>
        <v>5045.0854653317947</v>
      </c>
    </row>
    <row r="11031" spans="7:7" x14ac:dyDescent="0.3">
      <c r="G11031" s="48">
        <f t="shared" si="273"/>
        <v>5045.0854653317947</v>
      </c>
    </row>
    <row r="11032" spans="7:7" x14ac:dyDescent="0.3">
      <c r="G11032" s="48">
        <f t="shared" si="273"/>
        <v>5045.0854653317947</v>
      </c>
    </row>
    <row r="11033" spans="7:7" x14ac:dyDescent="0.3">
      <c r="G11033" s="48">
        <f t="shared" si="273"/>
        <v>5045.0854653317947</v>
      </c>
    </row>
    <row r="11034" spans="7:7" x14ac:dyDescent="0.3">
      <c r="G11034" s="48">
        <f t="shared" si="273"/>
        <v>5045.0854653317947</v>
      </c>
    </row>
    <row r="11035" spans="7:7" x14ac:dyDescent="0.3">
      <c r="G11035" s="48">
        <f t="shared" si="273"/>
        <v>5045.0854653317947</v>
      </c>
    </row>
    <row r="11036" spans="7:7" x14ac:dyDescent="0.3">
      <c r="G11036" s="48">
        <f t="shared" si="273"/>
        <v>5045.0854653317947</v>
      </c>
    </row>
    <row r="11037" spans="7:7" x14ac:dyDescent="0.3">
      <c r="G11037" s="48">
        <f t="shared" si="273"/>
        <v>5045.0854653317947</v>
      </c>
    </row>
    <row r="11038" spans="7:7" x14ac:dyDescent="0.3">
      <c r="G11038" s="48">
        <f t="shared" si="273"/>
        <v>5045.0854653317947</v>
      </c>
    </row>
    <row r="11039" spans="7:7" x14ac:dyDescent="0.3">
      <c r="G11039" s="48">
        <f t="shared" si="273"/>
        <v>5045.0854653317947</v>
      </c>
    </row>
    <row r="11040" spans="7:7" x14ac:dyDescent="0.3">
      <c r="G11040" s="48">
        <f t="shared" si="273"/>
        <v>5045.0854653317947</v>
      </c>
    </row>
    <row r="11041" spans="7:7" x14ac:dyDescent="0.3">
      <c r="G11041" s="48">
        <f t="shared" si="273"/>
        <v>5045.0854653317947</v>
      </c>
    </row>
    <row r="11042" spans="7:7" x14ac:dyDescent="0.3">
      <c r="G11042" s="48">
        <f t="shared" si="273"/>
        <v>5045.0854653317947</v>
      </c>
    </row>
    <row r="11043" spans="7:7" x14ac:dyDescent="0.3">
      <c r="G11043" s="48">
        <f t="shared" si="273"/>
        <v>5045.0854653317947</v>
      </c>
    </row>
    <row r="11044" spans="7:7" x14ac:dyDescent="0.3">
      <c r="G11044" s="48">
        <f t="shared" si="273"/>
        <v>5045.0854653317947</v>
      </c>
    </row>
    <row r="11045" spans="7:7" x14ac:dyDescent="0.3">
      <c r="G11045" s="48">
        <f t="shared" si="273"/>
        <v>5045.0854653317947</v>
      </c>
    </row>
    <row r="11046" spans="7:7" x14ac:dyDescent="0.3">
      <c r="G11046" s="48">
        <f t="shared" si="273"/>
        <v>5045.0854653317947</v>
      </c>
    </row>
    <row r="11047" spans="7:7" x14ac:dyDescent="0.3">
      <c r="G11047" s="48">
        <f t="shared" si="273"/>
        <v>5045.0854653317947</v>
      </c>
    </row>
    <row r="11048" spans="7:7" x14ac:dyDescent="0.3">
      <c r="G11048" s="48">
        <f t="shared" si="273"/>
        <v>5045.0854653317947</v>
      </c>
    </row>
    <row r="11049" spans="7:7" x14ac:dyDescent="0.3">
      <c r="G11049" s="48">
        <f t="shared" si="273"/>
        <v>5045.0854653317947</v>
      </c>
    </row>
    <row r="11050" spans="7:7" x14ac:dyDescent="0.3">
      <c r="G11050" s="48">
        <f t="shared" si="273"/>
        <v>5045.0854653317947</v>
      </c>
    </row>
    <row r="11051" spans="7:7" x14ac:dyDescent="0.3">
      <c r="G11051" s="48">
        <f t="shared" si="273"/>
        <v>5045.0854653317947</v>
      </c>
    </row>
    <row r="11052" spans="7:7" x14ac:dyDescent="0.3">
      <c r="G11052" s="48">
        <f t="shared" si="273"/>
        <v>5045.0854653317947</v>
      </c>
    </row>
    <row r="11053" spans="7:7" x14ac:dyDescent="0.3">
      <c r="G11053" s="48">
        <f t="shared" si="273"/>
        <v>5045.0854653317947</v>
      </c>
    </row>
    <row r="11054" spans="7:7" x14ac:dyDescent="0.3">
      <c r="G11054" s="48">
        <f t="shared" si="273"/>
        <v>5045.0854653317947</v>
      </c>
    </row>
    <row r="11055" spans="7:7" x14ac:dyDescent="0.3">
      <c r="G11055" s="48">
        <f t="shared" si="273"/>
        <v>5045.0854653317947</v>
      </c>
    </row>
    <row r="11056" spans="7:7" x14ac:dyDescent="0.3">
      <c r="G11056" s="48">
        <f t="shared" ref="G11056:G11119" si="274">G11055+F11056-E11056</f>
        <v>5045.0854653317947</v>
      </c>
    </row>
    <row r="11057" spans="7:7" x14ac:dyDescent="0.3">
      <c r="G11057" s="48">
        <f t="shared" si="274"/>
        <v>5045.0854653317947</v>
      </c>
    </row>
    <row r="11058" spans="7:7" x14ac:dyDescent="0.3">
      <c r="G11058" s="48">
        <f t="shared" si="274"/>
        <v>5045.0854653317947</v>
      </c>
    </row>
    <row r="11059" spans="7:7" x14ac:dyDescent="0.3">
      <c r="G11059" s="48">
        <f t="shared" si="274"/>
        <v>5045.0854653317947</v>
      </c>
    </row>
    <row r="11060" spans="7:7" x14ac:dyDescent="0.3">
      <c r="G11060" s="48">
        <f t="shared" si="274"/>
        <v>5045.0854653317947</v>
      </c>
    </row>
    <row r="11061" spans="7:7" x14ac:dyDescent="0.3">
      <c r="G11061" s="48">
        <f t="shared" si="274"/>
        <v>5045.0854653317947</v>
      </c>
    </row>
    <row r="11062" spans="7:7" x14ac:dyDescent="0.3">
      <c r="G11062" s="48">
        <f t="shared" si="274"/>
        <v>5045.0854653317947</v>
      </c>
    </row>
    <row r="11063" spans="7:7" x14ac:dyDescent="0.3">
      <c r="G11063" s="48">
        <f t="shared" si="274"/>
        <v>5045.0854653317947</v>
      </c>
    </row>
    <row r="11064" spans="7:7" x14ac:dyDescent="0.3">
      <c r="G11064" s="48">
        <f t="shared" si="274"/>
        <v>5045.0854653317947</v>
      </c>
    </row>
    <row r="11065" spans="7:7" x14ac:dyDescent="0.3">
      <c r="G11065" s="48">
        <f t="shared" si="274"/>
        <v>5045.0854653317947</v>
      </c>
    </row>
    <row r="11066" spans="7:7" x14ac:dyDescent="0.3">
      <c r="G11066" s="48">
        <f t="shared" si="274"/>
        <v>5045.0854653317947</v>
      </c>
    </row>
    <row r="11067" spans="7:7" x14ac:dyDescent="0.3">
      <c r="G11067" s="48">
        <f t="shared" si="274"/>
        <v>5045.0854653317947</v>
      </c>
    </row>
    <row r="11068" spans="7:7" x14ac:dyDescent="0.3">
      <c r="G11068" s="48">
        <f t="shared" si="274"/>
        <v>5045.0854653317947</v>
      </c>
    </row>
    <row r="11069" spans="7:7" x14ac:dyDescent="0.3">
      <c r="G11069" s="48">
        <f t="shared" si="274"/>
        <v>5045.0854653317947</v>
      </c>
    </row>
    <row r="11070" spans="7:7" x14ac:dyDescent="0.3">
      <c r="G11070" s="48">
        <f t="shared" si="274"/>
        <v>5045.0854653317947</v>
      </c>
    </row>
    <row r="11071" spans="7:7" x14ac:dyDescent="0.3">
      <c r="G11071" s="48">
        <f t="shared" si="274"/>
        <v>5045.0854653317947</v>
      </c>
    </row>
    <row r="11072" spans="7:7" x14ac:dyDescent="0.3">
      <c r="G11072" s="48">
        <f t="shared" si="274"/>
        <v>5045.0854653317947</v>
      </c>
    </row>
    <row r="11073" spans="7:7" x14ac:dyDescent="0.3">
      <c r="G11073" s="48">
        <f t="shared" si="274"/>
        <v>5045.0854653317947</v>
      </c>
    </row>
    <row r="11074" spans="7:7" x14ac:dyDescent="0.3">
      <c r="G11074" s="48">
        <f t="shared" si="274"/>
        <v>5045.0854653317947</v>
      </c>
    </row>
    <row r="11075" spans="7:7" x14ac:dyDescent="0.3">
      <c r="G11075" s="48">
        <f t="shared" si="274"/>
        <v>5045.0854653317947</v>
      </c>
    </row>
    <row r="11076" spans="7:7" x14ac:dyDescent="0.3">
      <c r="G11076" s="48">
        <f t="shared" si="274"/>
        <v>5045.0854653317947</v>
      </c>
    </row>
    <row r="11077" spans="7:7" x14ac:dyDescent="0.3">
      <c r="G11077" s="48">
        <f t="shared" si="274"/>
        <v>5045.0854653317947</v>
      </c>
    </row>
    <row r="11078" spans="7:7" x14ac:dyDescent="0.3">
      <c r="G11078" s="48">
        <f t="shared" si="274"/>
        <v>5045.0854653317947</v>
      </c>
    </row>
    <row r="11079" spans="7:7" x14ac:dyDescent="0.3">
      <c r="G11079" s="48">
        <f t="shared" si="274"/>
        <v>5045.0854653317947</v>
      </c>
    </row>
    <row r="11080" spans="7:7" x14ac:dyDescent="0.3">
      <c r="G11080" s="48">
        <f t="shared" si="274"/>
        <v>5045.0854653317947</v>
      </c>
    </row>
    <row r="11081" spans="7:7" x14ac:dyDescent="0.3">
      <c r="G11081" s="48">
        <f t="shared" si="274"/>
        <v>5045.0854653317947</v>
      </c>
    </row>
    <row r="11082" spans="7:7" x14ac:dyDescent="0.3">
      <c r="G11082" s="48">
        <f t="shared" si="274"/>
        <v>5045.0854653317947</v>
      </c>
    </row>
    <row r="11083" spans="7:7" x14ac:dyDescent="0.3">
      <c r="G11083" s="48">
        <f t="shared" si="274"/>
        <v>5045.0854653317947</v>
      </c>
    </row>
    <row r="11084" spans="7:7" x14ac:dyDescent="0.3">
      <c r="G11084" s="48">
        <f t="shared" si="274"/>
        <v>5045.0854653317947</v>
      </c>
    </row>
    <row r="11085" spans="7:7" x14ac:dyDescent="0.3">
      <c r="G11085" s="48">
        <f t="shared" si="274"/>
        <v>5045.0854653317947</v>
      </c>
    </row>
    <row r="11086" spans="7:7" x14ac:dyDescent="0.3">
      <c r="G11086" s="48">
        <f t="shared" si="274"/>
        <v>5045.0854653317947</v>
      </c>
    </row>
    <row r="11087" spans="7:7" x14ac:dyDescent="0.3">
      <c r="G11087" s="48">
        <f t="shared" si="274"/>
        <v>5045.0854653317947</v>
      </c>
    </row>
    <row r="11088" spans="7:7" x14ac:dyDescent="0.3">
      <c r="G11088" s="48">
        <f t="shared" si="274"/>
        <v>5045.0854653317947</v>
      </c>
    </row>
    <row r="11089" spans="7:7" x14ac:dyDescent="0.3">
      <c r="G11089" s="48">
        <f t="shared" si="274"/>
        <v>5045.0854653317947</v>
      </c>
    </row>
    <row r="11090" spans="7:7" x14ac:dyDescent="0.3">
      <c r="G11090" s="48">
        <f t="shared" si="274"/>
        <v>5045.0854653317947</v>
      </c>
    </row>
    <row r="11091" spans="7:7" x14ac:dyDescent="0.3">
      <c r="G11091" s="48">
        <f t="shared" si="274"/>
        <v>5045.0854653317947</v>
      </c>
    </row>
    <row r="11092" spans="7:7" x14ac:dyDescent="0.3">
      <c r="G11092" s="48">
        <f t="shared" si="274"/>
        <v>5045.0854653317947</v>
      </c>
    </row>
    <row r="11093" spans="7:7" x14ac:dyDescent="0.3">
      <c r="G11093" s="48">
        <f t="shared" si="274"/>
        <v>5045.0854653317947</v>
      </c>
    </row>
    <row r="11094" spans="7:7" x14ac:dyDescent="0.3">
      <c r="G11094" s="48">
        <f t="shared" si="274"/>
        <v>5045.0854653317947</v>
      </c>
    </row>
    <row r="11095" spans="7:7" x14ac:dyDescent="0.3">
      <c r="G11095" s="48">
        <f t="shared" si="274"/>
        <v>5045.0854653317947</v>
      </c>
    </row>
    <row r="11096" spans="7:7" x14ac:dyDescent="0.3">
      <c r="G11096" s="48">
        <f t="shared" si="274"/>
        <v>5045.0854653317947</v>
      </c>
    </row>
    <row r="11097" spans="7:7" x14ac:dyDescent="0.3">
      <c r="G11097" s="48">
        <f t="shared" si="274"/>
        <v>5045.0854653317947</v>
      </c>
    </row>
    <row r="11098" spans="7:7" x14ac:dyDescent="0.3">
      <c r="G11098" s="48">
        <f t="shared" si="274"/>
        <v>5045.0854653317947</v>
      </c>
    </row>
    <row r="11099" spans="7:7" x14ac:dyDescent="0.3">
      <c r="G11099" s="48">
        <f t="shared" si="274"/>
        <v>5045.0854653317947</v>
      </c>
    </row>
    <row r="11100" spans="7:7" x14ac:dyDescent="0.3">
      <c r="G11100" s="48">
        <f t="shared" si="274"/>
        <v>5045.0854653317947</v>
      </c>
    </row>
    <row r="11101" spans="7:7" x14ac:dyDescent="0.3">
      <c r="G11101" s="48">
        <f t="shared" si="274"/>
        <v>5045.0854653317947</v>
      </c>
    </row>
    <row r="11102" spans="7:7" x14ac:dyDescent="0.3">
      <c r="G11102" s="48">
        <f t="shared" si="274"/>
        <v>5045.0854653317947</v>
      </c>
    </row>
    <row r="11103" spans="7:7" x14ac:dyDescent="0.3">
      <c r="G11103" s="48">
        <f t="shared" si="274"/>
        <v>5045.0854653317947</v>
      </c>
    </row>
    <row r="11104" spans="7:7" x14ac:dyDescent="0.3">
      <c r="G11104" s="48">
        <f t="shared" si="274"/>
        <v>5045.0854653317947</v>
      </c>
    </row>
    <row r="11105" spans="7:7" x14ac:dyDescent="0.3">
      <c r="G11105" s="48">
        <f t="shared" si="274"/>
        <v>5045.0854653317947</v>
      </c>
    </row>
    <row r="11106" spans="7:7" x14ac:dyDescent="0.3">
      <c r="G11106" s="48">
        <f t="shared" si="274"/>
        <v>5045.0854653317947</v>
      </c>
    </row>
    <row r="11107" spans="7:7" x14ac:dyDescent="0.3">
      <c r="G11107" s="48">
        <f t="shared" si="274"/>
        <v>5045.0854653317947</v>
      </c>
    </row>
    <row r="11108" spans="7:7" x14ac:dyDescent="0.3">
      <c r="G11108" s="48">
        <f t="shared" si="274"/>
        <v>5045.0854653317947</v>
      </c>
    </row>
    <row r="11109" spans="7:7" x14ac:dyDescent="0.3">
      <c r="G11109" s="48">
        <f t="shared" si="274"/>
        <v>5045.0854653317947</v>
      </c>
    </row>
    <row r="11110" spans="7:7" x14ac:dyDescent="0.3">
      <c r="G11110" s="48">
        <f t="shared" si="274"/>
        <v>5045.0854653317947</v>
      </c>
    </row>
    <row r="11111" spans="7:7" x14ac:dyDescent="0.3">
      <c r="G11111" s="48">
        <f t="shared" si="274"/>
        <v>5045.0854653317947</v>
      </c>
    </row>
    <row r="11112" spans="7:7" x14ac:dyDescent="0.3">
      <c r="G11112" s="48">
        <f t="shared" si="274"/>
        <v>5045.0854653317947</v>
      </c>
    </row>
    <row r="11113" spans="7:7" x14ac:dyDescent="0.3">
      <c r="G11113" s="48">
        <f t="shared" si="274"/>
        <v>5045.0854653317947</v>
      </c>
    </row>
    <row r="11114" spans="7:7" x14ac:dyDescent="0.3">
      <c r="G11114" s="48">
        <f t="shared" si="274"/>
        <v>5045.0854653317947</v>
      </c>
    </row>
    <row r="11115" spans="7:7" x14ac:dyDescent="0.3">
      <c r="G11115" s="48">
        <f t="shared" si="274"/>
        <v>5045.0854653317947</v>
      </c>
    </row>
    <row r="11116" spans="7:7" x14ac:dyDescent="0.3">
      <c r="G11116" s="48">
        <f t="shared" si="274"/>
        <v>5045.0854653317947</v>
      </c>
    </row>
    <row r="11117" spans="7:7" x14ac:dyDescent="0.3">
      <c r="G11117" s="48">
        <f t="shared" si="274"/>
        <v>5045.0854653317947</v>
      </c>
    </row>
    <row r="11118" spans="7:7" x14ac:dyDescent="0.3">
      <c r="G11118" s="48">
        <f t="shared" si="274"/>
        <v>5045.0854653317947</v>
      </c>
    </row>
    <row r="11119" spans="7:7" x14ac:dyDescent="0.3">
      <c r="G11119" s="48">
        <f t="shared" si="274"/>
        <v>5045.0854653317947</v>
      </c>
    </row>
    <row r="11120" spans="7:7" x14ac:dyDescent="0.3">
      <c r="G11120" s="48">
        <f t="shared" ref="G11120:G11183" si="275">G11119+F11120-E11120</f>
        <v>5045.0854653317947</v>
      </c>
    </row>
    <row r="11121" spans="7:7" x14ac:dyDescent="0.3">
      <c r="G11121" s="48">
        <f t="shared" si="275"/>
        <v>5045.0854653317947</v>
      </c>
    </row>
    <row r="11122" spans="7:7" x14ac:dyDescent="0.3">
      <c r="G11122" s="48">
        <f t="shared" si="275"/>
        <v>5045.0854653317947</v>
      </c>
    </row>
    <row r="11123" spans="7:7" x14ac:dyDescent="0.3">
      <c r="G11123" s="48">
        <f t="shared" si="275"/>
        <v>5045.0854653317947</v>
      </c>
    </row>
    <row r="11124" spans="7:7" x14ac:dyDescent="0.3">
      <c r="G11124" s="48">
        <f t="shared" si="275"/>
        <v>5045.0854653317947</v>
      </c>
    </row>
    <row r="11125" spans="7:7" x14ac:dyDescent="0.3">
      <c r="G11125" s="48">
        <f t="shared" si="275"/>
        <v>5045.0854653317947</v>
      </c>
    </row>
    <row r="11126" spans="7:7" x14ac:dyDescent="0.3">
      <c r="G11126" s="48">
        <f t="shared" si="275"/>
        <v>5045.0854653317947</v>
      </c>
    </row>
    <row r="11127" spans="7:7" x14ac:dyDescent="0.3">
      <c r="G11127" s="48">
        <f t="shared" si="275"/>
        <v>5045.0854653317947</v>
      </c>
    </row>
    <row r="11128" spans="7:7" x14ac:dyDescent="0.3">
      <c r="G11128" s="48">
        <f t="shared" si="275"/>
        <v>5045.0854653317947</v>
      </c>
    </row>
    <row r="11129" spans="7:7" x14ac:dyDescent="0.3">
      <c r="G11129" s="48">
        <f t="shared" si="275"/>
        <v>5045.0854653317947</v>
      </c>
    </row>
    <row r="11130" spans="7:7" x14ac:dyDescent="0.3">
      <c r="G11130" s="48">
        <f t="shared" si="275"/>
        <v>5045.0854653317947</v>
      </c>
    </row>
    <row r="11131" spans="7:7" x14ac:dyDescent="0.3">
      <c r="G11131" s="48">
        <f t="shared" si="275"/>
        <v>5045.0854653317947</v>
      </c>
    </row>
    <row r="11132" spans="7:7" x14ac:dyDescent="0.3">
      <c r="G11132" s="48">
        <f t="shared" si="275"/>
        <v>5045.0854653317947</v>
      </c>
    </row>
    <row r="11133" spans="7:7" x14ac:dyDescent="0.3">
      <c r="G11133" s="48">
        <f t="shared" si="275"/>
        <v>5045.0854653317947</v>
      </c>
    </row>
    <row r="11134" spans="7:7" x14ac:dyDescent="0.3">
      <c r="G11134" s="48">
        <f t="shared" si="275"/>
        <v>5045.0854653317947</v>
      </c>
    </row>
    <row r="11135" spans="7:7" x14ac:dyDescent="0.3">
      <c r="G11135" s="48">
        <f t="shared" si="275"/>
        <v>5045.0854653317947</v>
      </c>
    </row>
    <row r="11136" spans="7:7" x14ac:dyDescent="0.3">
      <c r="G11136" s="48">
        <f t="shared" si="275"/>
        <v>5045.0854653317947</v>
      </c>
    </row>
    <row r="11137" spans="7:7" x14ac:dyDescent="0.3">
      <c r="G11137" s="48">
        <f t="shared" si="275"/>
        <v>5045.0854653317947</v>
      </c>
    </row>
    <row r="11138" spans="7:7" x14ac:dyDescent="0.3">
      <c r="G11138" s="48">
        <f t="shared" si="275"/>
        <v>5045.0854653317947</v>
      </c>
    </row>
    <row r="11139" spans="7:7" x14ac:dyDescent="0.3">
      <c r="G11139" s="48">
        <f t="shared" si="275"/>
        <v>5045.0854653317947</v>
      </c>
    </row>
    <row r="11140" spans="7:7" x14ac:dyDescent="0.3">
      <c r="G11140" s="48">
        <f t="shared" si="275"/>
        <v>5045.0854653317947</v>
      </c>
    </row>
    <row r="11141" spans="7:7" x14ac:dyDescent="0.3">
      <c r="G11141" s="48">
        <f t="shared" si="275"/>
        <v>5045.0854653317947</v>
      </c>
    </row>
    <row r="11142" spans="7:7" x14ac:dyDescent="0.3">
      <c r="G11142" s="48">
        <f t="shared" si="275"/>
        <v>5045.0854653317947</v>
      </c>
    </row>
    <row r="11143" spans="7:7" x14ac:dyDescent="0.3">
      <c r="G11143" s="48">
        <f t="shared" si="275"/>
        <v>5045.0854653317947</v>
      </c>
    </row>
    <row r="11144" spans="7:7" x14ac:dyDescent="0.3">
      <c r="G11144" s="48">
        <f t="shared" si="275"/>
        <v>5045.0854653317947</v>
      </c>
    </row>
    <row r="11145" spans="7:7" x14ac:dyDescent="0.3">
      <c r="G11145" s="48">
        <f t="shared" si="275"/>
        <v>5045.0854653317947</v>
      </c>
    </row>
    <row r="11146" spans="7:7" x14ac:dyDescent="0.3">
      <c r="G11146" s="48">
        <f t="shared" si="275"/>
        <v>5045.0854653317947</v>
      </c>
    </row>
    <row r="11147" spans="7:7" x14ac:dyDescent="0.3">
      <c r="G11147" s="48">
        <f t="shared" si="275"/>
        <v>5045.0854653317947</v>
      </c>
    </row>
    <row r="11148" spans="7:7" x14ac:dyDescent="0.3">
      <c r="G11148" s="48">
        <f t="shared" si="275"/>
        <v>5045.0854653317947</v>
      </c>
    </row>
    <row r="11149" spans="7:7" x14ac:dyDescent="0.3">
      <c r="G11149" s="48">
        <f t="shared" si="275"/>
        <v>5045.0854653317947</v>
      </c>
    </row>
    <row r="11150" spans="7:7" x14ac:dyDescent="0.3">
      <c r="G11150" s="48">
        <f t="shared" si="275"/>
        <v>5045.0854653317947</v>
      </c>
    </row>
    <row r="11151" spans="7:7" x14ac:dyDescent="0.3">
      <c r="G11151" s="48">
        <f t="shared" si="275"/>
        <v>5045.0854653317947</v>
      </c>
    </row>
    <row r="11152" spans="7:7" x14ac:dyDescent="0.3">
      <c r="G11152" s="48">
        <f t="shared" si="275"/>
        <v>5045.0854653317947</v>
      </c>
    </row>
    <row r="11153" spans="7:7" x14ac:dyDescent="0.3">
      <c r="G11153" s="48">
        <f t="shared" si="275"/>
        <v>5045.0854653317947</v>
      </c>
    </row>
    <row r="11154" spans="7:7" x14ac:dyDescent="0.3">
      <c r="G11154" s="48">
        <f t="shared" si="275"/>
        <v>5045.0854653317947</v>
      </c>
    </row>
    <row r="11155" spans="7:7" x14ac:dyDescent="0.3">
      <c r="G11155" s="48">
        <f t="shared" si="275"/>
        <v>5045.0854653317947</v>
      </c>
    </row>
    <row r="11156" spans="7:7" x14ac:dyDescent="0.3">
      <c r="G11156" s="48">
        <f t="shared" si="275"/>
        <v>5045.0854653317947</v>
      </c>
    </row>
    <row r="11157" spans="7:7" x14ac:dyDescent="0.3">
      <c r="G11157" s="48">
        <f t="shared" si="275"/>
        <v>5045.0854653317947</v>
      </c>
    </row>
    <row r="11158" spans="7:7" x14ac:dyDescent="0.3">
      <c r="G11158" s="48">
        <f t="shared" si="275"/>
        <v>5045.0854653317947</v>
      </c>
    </row>
    <row r="11159" spans="7:7" x14ac:dyDescent="0.3">
      <c r="G11159" s="48">
        <f t="shared" si="275"/>
        <v>5045.0854653317947</v>
      </c>
    </row>
    <row r="11160" spans="7:7" x14ac:dyDescent="0.3">
      <c r="G11160" s="48">
        <f t="shared" si="275"/>
        <v>5045.0854653317947</v>
      </c>
    </row>
    <row r="11161" spans="7:7" x14ac:dyDescent="0.3">
      <c r="G11161" s="48">
        <f t="shared" si="275"/>
        <v>5045.0854653317947</v>
      </c>
    </row>
    <row r="11162" spans="7:7" x14ac:dyDescent="0.3">
      <c r="G11162" s="48">
        <f t="shared" si="275"/>
        <v>5045.0854653317947</v>
      </c>
    </row>
    <row r="11163" spans="7:7" x14ac:dyDescent="0.3">
      <c r="G11163" s="48">
        <f t="shared" si="275"/>
        <v>5045.0854653317947</v>
      </c>
    </row>
    <row r="11164" spans="7:7" x14ac:dyDescent="0.3">
      <c r="G11164" s="48">
        <f t="shared" si="275"/>
        <v>5045.0854653317947</v>
      </c>
    </row>
    <row r="11165" spans="7:7" x14ac:dyDescent="0.3">
      <c r="G11165" s="48">
        <f t="shared" si="275"/>
        <v>5045.0854653317947</v>
      </c>
    </row>
    <row r="11166" spans="7:7" x14ac:dyDescent="0.3">
      <c r="G11166" s="48">
        <f t="shared" si="275"/>
        <v>5045.0854653317947</v>
      </c>
    </row>
    <row r="11167" spans="7:7" x14ac:dyDescent="0.3">
      <c r="G11167" s="48">
        <f t="shared" si="275"/>
        <v>5045.0854653317947</v>
      </c>
    </row>
    <row r="11168" spans="7:7" x14ac:dyDescent="0.3">
      <c r="G11168" s="48">
        <f t="shared" si="275"/>
        <v>5045.0854653317947</v>
      </c>
    </row>
    <row r="11169" spans="7:7" x14ac:dyDescent="0.3">
      <c r="G11169" s="48">
        <f t="shared" si="275"/>
        <v>5045.0854653317947</v>
      </c>
    </row>
    <row r="11170" spans="7:7" x14ac:dyDescent="0.3">
      <c r="G11170" s="48">
        <f t="shared" si="275"/>
        <v>5045.0854653317947</v>
      </c>
    </row>
    <row r="11171" spans="7:7" x14ac:dyDescent="0.3">
      <c r="G11171" s="48">
        <f t="shared" si="275"/>
        <v>5045.0854653317947</v>
      </c>
    </row>
    <row r="11172" spans="7:7" x14ac:dyDescent="0.3">
      <c r="G11172" s="48">
        <f t="shared" si="275"/>
        <v>5045.0854653317947</v>
      </c>
    </row>
    <row r="11173" spans="7:7" x14ac:dyDescent="0.3">
      <c r="G11173" s="48">
        <f t="shared" si="275"/>
        <v>5045.0854653317947</v>
      </c>
    </row>
    <row r="11174" spans="7:7" x14ac:dyDescent="0.3">
      <c r="G11174" s="48">
        <f t="shared" si="275"/>
        <v>5045.0854653317947</v>
      </c>
    </row>
    <row r="11175" spans="7:7" x14ac:dyDescent="0.3">
      <c r="G11175" s="48">
        <f t="shared" si="275"/>
        <v>5045.0854653317947</v>
      </c>
    </row>
    <row r="11176" spans="7:7" x14ac:dyDescent="0.3">
      <c r="G11176" s="48">
        <f t="shared" si="275"/>
        <v>5045.0854653317947</v>
      </c>
    </row>
    <row r="11177" spans="7:7" x14ac:dyDescent="0.3">
      <c r="G11177" s="48">
        <f t="shared" si="275"/>
        <v>5045.0854653317947</v>
      </c>
    </row>
    <row r="11178" spans="7:7" x14ac:dyDescent="0.3">
      <c r="G11178" s="48">
        <f t="shared" si="275"/>
        <v>5045.0854653317947</v>
      </c>
    </row>
    <row r="11179" spans="7:7" x14ac:dyDescent="0.3">
      <c r="G11179" s="48">
        <f t="shared" si="275"/>
        <v>5045.0854653317947</v>
      </c>
    </row>
    <row r="11180" spans="7:7" x14ac:dyDescent="0.3">
      <c r="G11180" s="48">
        <f t="shared" si="275"/>
        <v>5045.0854653317947</v>
      </c>
    </row>
    <row r="11181" spans="7:7" x14ac:dyDescent="0.3">
      <c r="G11181" s="48">
        <f t="shared" si="275"/>
        <v>5045.0854653317947</v>
      </c>
    </row>
    <row r="11182" spans="7:7" x14ac:dyDescent="0.3">
      <c r="G11182" s="48">
        <f t="shared" si="275"/>
        <v>5045.0854653317947</v>
      </c>
    </row>
    <row r="11183" spans="7:7" x14ac:dyDescent="0.3">
      <c r="G11183" s="48">
        <f t="shared" si="275"/>
        <v>5045.0854653317947</v>
      </c>
    </row>
    <row r="11184" spans="7:7" x14ac:dyDescent="0.3">
      <c r="G11184" s="48">
        <f t="shared" ref="G11184:G11247" si="276">G11183+F11184-E11184</f>
        <v>5045.0854653317947</v>
      </c>
    </row>
    <row r="11185" spans="7:7" x14ac:dyDescent="0.3">
      <c r="G11185" s="48">
        <f t="shared" si="276"/>
        <v>5045.0854653317947</v>
      </c>
    </row>
    <row r="11186" spans="7:7" x14ac:dyDescent="0.3">
      <c r="G11186" s="48">
        <f t="shared" si="276"/>
        <v>5045.0854653317947</v>
      </c>
    </row>
    <row r="11187" spans="7:7" x14ac:dyDescent="0.3">
      <c r="G11187" s="48">
        <f t="shared" si="276"/>
        <v>5045.0854653317947</v>
      </c>
    </row>
    <row r="11188" spans="7:7" x14ac:dyDescent="0.3">
      <c r="G11188" s="48">
        <f t="shared" si="276"/>
        <v>5045.0854653317947</v>
      </c>
    </row>
    <row r="11189" spans="7:7" x14ac:dyDescent="0.3">
      <c r="G11189" s="48">
        <f t="shared" si="276"/>
        <v>5045.0854653317947</v>
      </c>
    </row>
    <row r="11190" spans="7:7" x14ac:dyDescent="0.3">
      <c r="G11190" s="48">
        <f t="shared" si="276"/>
        <v>5045.0854653317947</v>
      </c>
    </row>
    <row r="11191" spans="7:7" x14ac:dyDescent="0.3">
      <c r="G11191" s="48">
        <f t="shared" si="276"/>
        <v>5045.0854653317947</v>
      </c>
    </row>
    <row r="11192" spans="7:7" x14ac:dyDescent="0.3">
      <c r="G11192" s="48">
        <f t="shared" si="276"/>
        <v>5045.0854653317947</v>
      </c>
    </row>
    <row r="11193" spans="7:7" x14ac:dyDescent="0.3">
      <c r="G11193" s="48">
        <f t="shared" si="276"/>
        <v>5045.0854653317947</v>
      </c>
    </row>
    <row r="11194" spans="7:7" x14ac:dyDescent="0.3">
      <c r="G11194" s="48">
        <f t="shared" si="276"/>
        <v>5045.0854653317947</v>
      </c>
    </row>
    <row r="11195" spans="7:7" x14ac:dyDescent="0.3">
      <c r="G11195" s="48">
        <f t="shared" si="276"/>
        <v>5045.0854653317947</v>
      </c>
    </row>
    <row r="11196" spans="7:7" x14ac:dyDescent="0.3">
      <c r="G11196" s="48">
        <f t="shared" si="276"/>
        <v>5045.0854653317947</v>
      </c>
    </row>
    <row r="11197" spans="7:7" x14ac:dyDescent="0.3">
      <c r="G11197" s="48">
        <f t="shared" si="276"/>
        <v>5045.0854653317947</v>
      </c>
    </row>
    <row r="11198" spans="7:7" x14ac:dyDescent="0.3">
      <c r="G11198" s="48">
        <f t="shared" si="276"/>
        <v>5045.0854653317947</v>
      </c>
    </row>
    <row r="11199" spans="7:7" x14ac:dyDescent="0.3">
      <c r="G11199" s="48">
        <f t="shared" si="276"/>
        <v>5045.0854653317947</v>
      </c>
    </row>
    <row r="11200" spans="7:7" x14ac:dyDescent="0.3">
      <c r="G11200" s="48">
        <f t="shared" si="276"/>
        <v>5045.0854653317947</v>
      </c>
    </row>
    <row r="11201" spans="7:7" x14ac:dyDescent="0.3">
      <c r="G11201" s="48">
        <f t="shared" si="276"/>
        <v>5045.0854653317947</v>
      </c>
    </row>
    <row r="11202" spans="7:7" x14ac:dyDescent="0.3">
      <c r="G11202" s="48">
        <f t="shared" si="276"/>
        <v>5045.0854653317947</v>
      </c>
    </row>
    <row r="11203" spans="7:7" x14ac:dyDescent="0.3">
      <c r="G11203" s="48">
        <f t="shared" si="276"/>
        <v>5045.0854653317947</v>
      </c>
    </row>
    <row r="11204" spans="7:7" x14ac:dyDescent="0.3">
      <c r="G11204" s="48">
        <f t="shared" si="276"/>
        <v>5045.0854653317947</v>
      </c>
    </row>
    <row r="11205" spans="7:7" x14ac:dyDescent="0.3">
      <c r="G11205" s="48">
        <f t="shared" si="276"/>
        <v>5045.0854653317947</v>
      </c>
    </row>
    <row r="11206" spans="7:7" x14ac:dyDescent="0.3">
      <c r="G11206" s="48">
        <f t="shared" si="276"/>
        <v>5045.0854653317947</v>
      </c>
    </row>
    <row r="11207" spans="7:7" x14ac:dyDescent="0.3">
      <c r="G11207" s="48">
        <f t="shared" si="276"/>
        <v>5045.0854653317947</v>
      </c>
    </row>
    <row r="11208" spans="7:7" x14ac:dyDescent="0.3">
      <c r="G11208" s="48">
        <f t="shared" si="276"/>
        <v>5045.0854653317947</v>
      </c>
    </row>
    <row r="11209" spans="7:7" x14ac:dyDescent="0.3">
      <c r="G11209" s="48">
        <f t="shared" si="276"/>
        <v>5045.0854653317947</v>
      </c>
    </row>
    <row r="11210" spans="7:7" x14ac:dyDescent="0.3">
      <c r="G11210" s="48">
        <f t="shared" si="276"/>
        <v>5045.0854653317947</v>
      </c>
    </row>
    <row r="11211" spans="7:7" x14ac:dyDescent="0.3">
      <c r="G11211" s="48">
        <f t="shared" si="276"/>
        <v>5045.0854653317947</v>
      </c>
    </row>
    <row r="11212" spans="7:7" x14ac:dyDescent="0.3">
      <c r="G11212" s="48">
        <f t="shared" si="276"/>
        <v>5045.0854653317947</v>
      </c>
    </row>
    <row r="11213" spans="7:7" x14ac:dyDescent="0.3">
      <c r="G11213" s="48">
        <f t="shared" si="276"/>
        <v>5045.0854653317947</v>
      </c>
    </row>
    <row r="11214" spans="7:7" x14ac:dyDescent="0.3">
      <c r="G11214" s="48">
        <f t="shared" si="276"/>
        <v>5045.0854653317947</v>
      </c>
    </row>
    <row r="11215" spans="7:7" x14ac:dyDescent="0.3">
      <c r="G11215" s="48">
        <f t="shared" si="276"/>
        <v>5045.0854653317947</v>
      </c>
    </row>
    <row r="11216" spans="7:7" x14ac:dyDescent="0.3">
      <c r="G11216" s="48">
        <f t="shared" si="276"/>
        <v>5045.0854653317947</v>
      </c>
    </row>
    <row r="11217" spans="7:7" x14ac:dyDescent="0.3">
      <c r="G11217" s="48">
        <f t="shared" si="276"/>
        <v>5045.0854653317947</v>
      </c>
    </row>
    <row r="11218" spans="7:7" x14ac:dyDescent="0.3">
      <c r="G11218" s="48">
        <f t="shared" si="276"/>
        <v>5045.0854653317947</v>
      </c>
    </row>
    <row r="11219" spans="7:7" x14ac:dyDescent="0.3">
      <c r="G11219" s="48">
        <f t="shared" si="276"/>
        <v>5045.0854653317947</v>
      </c>
    </row>
    <row r="11220" spans="7:7" x14ac:dyDescent="0.3">
      <c r="G11220" s="48">
        <f t="shared" si="276"/>
        <v>5045.0854653317947</v>
      </c>
    </row>
    <row r="11221" spans="7:7" x14ac:dyDescent="0.3">
      <c r="G11221" s="48">
        <f t="shared" si="276"/>
        <v>5045.0854653317947</v>
      </c>
    </row>
    <row r="11222" spans="7:7" x14ac:dyDescent="0.3">
      <c r="G11222" s="48">
        <f t="shared" si="276"/>
        <v>5045.0854653317947</v>
      </c>
    </row>
    <row r="11223" spans="7:7" x14ac:dyDescent="0.3">
      <c r="G11223" s="48">
        <f t="shared" si="276"/>
        <v>5045.0854653317947</v>
      </c>
    </row>
    <row r="11224" spans="7:7" x14ac:dyDescent="0.3">
      <c r="G11224" s="48">
        <f t="shared" si="276"/>
        <v>5045.0854653317947</v>
      </c>
    </row>
    <row r="11225" spans="7:7" x14ac:dyDescent="0.3">
      <c r="G11225" s="48">
        <f t="shared" si="276"/>
        <v>5045.0854653317947</v>
      </c>
    </row>
    <row r="11226" spans="7:7" x14ac:dyDescent="0.3">
      <c r="G11226" s="48">
        <f t="shared" si="276"/>
        <v>5045.0854653317947</v>
      </c>
    </row>
    <row r="11227" spans="7:7" x14ac:dyDescent="0.3">
      <c r="G11227" s="48">
        <f t="shared" si="276"/>
        <v>5045.0854653317947</v>
      </c>
    </row>
    <row r="11228" spans="7:7" x14ac:dyDescent="0.3">
      <c r="G11228" s="48">
        <f t="shared" si="276"/>
        <v>5045.0854653317947</v>
      </c>
    </row>
    <row r="11229" spans="7:7" x14ac:dyDescent="0.3">
      <c r="G11229" s="48">
        <f t="shared" si="276"/>
        <v>5045.0854653317947</v>
      </c>
    </row>
    <row r="11230" spans="7:7" x14ac:dyDescent="0.3">
      <c r="G11230" s="48">
        <f t="shared" si="276"/>
        <v>5045.0854653317947</v>
      </c>
    </row>
    <row r="11231" spans="7:7" x14ac:dyDescent="0.3">
      <c r="G11231" s="48">
        <f t="shared" si="276"/>
        <v>5045.0854653317947</v>
      </c>
    </row>
    <row r="11232" spans="7:7" x14ac:dyDescent="0.3">
      <c r="G11232" s="48">
        <f t="shared" si="276"/>
        <v>5045.0854653317947</v>
      </c>
    </row>
    <row r="11233" spans="7:7" x14ac:dyDescent="0.3">
      <c r="G11233" s="48">
        <f t="shared" si="276"/>
        <v>5045.0854653317947</v>
      </c>
    </row>
    <row r="11234" spans="7:7" x14ac:dyDescent="0.3">
      <c r="G11234" s="48">
        <f t="shared" si="276"/>
        <v>5045.0854653317947</v>
      </c>
    </row>
    <row r="11235" spans="7:7" x14ac:dyDescent="0.3">
      <c r="G11235" s="48">
        <f t="shared" si="276"/>
        <v>5045.0854653317947</v>
      </c>
    </row>
    <row r="11236" spans="7:7" x14ac:dyDescent="0.3">
      <c r="G11236" s="48">
        <f t="shared" si="276"/>
        <v>5045.0854653317947</v>
      </c>
    </row>
    <row r="11237" spans="7:7" x14ac:dyDescent="0.3">
      <c r="G11237" s="48">
        <f t="shared" si="276"/>
        <v>5045.0854653317947</v>
      </c>
    </row>
    <row r="11238" spans="7:7" x14ac:dyDescent="0.3">
      <c r="G11238" s="48">
        <f t="shared" si="276"/>
        <v>5045.0854653317947</v>
      </c>
    </row>
    <row r="11239" spans="7:7" x14ac:dyDescent="0.3">
      <c r="G11239" s="48">
        <f t="shared" si="276"/>
        <v>5045.0854653317947</v>
      </c>
    </row>
    <row r="11240" spans="7:7" x14ac:dyDescent="0.3">
      <c r="G11240" s="48">
        <f t="shared" si="276"/>
        <v>5045.0854653317947</v>
      </c>
    </row>
    <row r="11241" spans="7:7" x14ac:dyDescent="0.3">
      <c r="G11241" s="48">
        <f t="shared" si="276"/>
        <v>5045.0854653317947</v>
      </c>
    </row>
    <row r="11242" spans="7:7" x14ac:dyDescent="0.3">
      <c r="G11242" s="48">
        <f t="shared" si="276"/>
        <v>5045.0854653317947</v>
      </c>
    </row>
    <row r="11243" spans="7:7" x14ac:dyDescent="0.3">
      <c r="G11243" s="48">
        <f t="shared" si="276"/>
        <v>5045.0854653317947</v>
      </c>
    </row>
    <row r="11244" spans="7:7" x14ac:dyDescent="0.3">
      <c r="G11244" s="48">
        <f t="shared" si="276"/>
        <v>5045.0854653317947</v>
      </c>
    </row>
    <row r="11245" spans="7:7" x14ac:dyDescent="0.3">
      <c r="G11245" s="48">
        <f t="shared" si="276"/>
        <v>5045.0854653317947</v>
      </c>
    </row>
    <row r="11246" spans="7:7" x14ac:dyDescent="0.3">
      <c r="G11246" s="48">
        <f t="shared" si="276"/>
        <v>5045.0854653317947</v>
      </c>
    </row>
    <row r="11247" spans="7:7" x14ac:dyDescent="0.3">
      <c r="G11247" s="48">
        <f t="shared" si="276"/>
        <v>5045.0854653317947</v>
      </c>
    </row>
    <row r="11248" spans="7:7" x14ac:dyDescent="0.3">
      <c r="G11248" s="48">
        <f t="shared" ref="G11248:G11311" si="277">G11247+F11248-E11248</f>
        <v>5045.0854653317947</v>
      </c>
    </row>
    <row r="11249" spans="7:7" x14ac:dyDescent="0.3">
      <c r="G11249" s="48">
        <f t="shared" si="277"/>
        <v>5045.0854653317947</v>
      </c>
    </row>
    <row r="11250" spans="7:7" x14ac:dyDescent="0.3">
      <c r="G11250" s="48">
        <f t="shared" si="277"/>
        <v>5045.0854653317947</v>
      </c>
    </row>
    <row r="11251" spans="7:7" x14ac:dyDescent="0.3">
      <c r="G11251" s="48">
        <f t="shared" si="277"/>
        <v>5045.0854653317947</v>
      </c>
    </row>
    <row r="11252" spans="7:7" x14ac:dyDescent="0.3">
      <c r="G11252" s="48">
        <f t="shared" si="277"/>
        <v>5045.0854653317947</v>
      </c>
    </row>
    <row r="11253" spans="7:7" x14ac:dyDescent="0.3">
      <c r="G11253" s="48">
        <f t="shared" si="277"/>
        <v>5045.0854653317947</v>
      </c>
    </row>
    <row r="11254" spans="7:7" x14ac:dyDescent="0.3">
      <c r="G11254" s="48">
        <f t="shared" si="277"/>
        <v>5045.0854653317947</v>
      </c>
    </row>
    <row r="11255" spans="7:7" x14ac:dyDescent="0.3">
      <c r="G11255" s="48">
        <f t="shared" si="277"/>
        <v>5045.0854653317947</v>
      </c>
    </row>
    <row r="11256" spans="7:7" x14ac:dyDescent="0.3">
      <c r="G11256" s="48">
        <f t="shared" si="277"/>
        <v>5045.0854653317947</v>
      </c>
    </row>
    <row r="11257" spans="7:7" x14ac:dyDescent="0.3">
      <c r="G11257" s="48">
        <f t="shared" si="277"/>
        <v>5045.0854653317947</v>
      </c>
    </row>
    <row r="11258" spans="7:7" x14ac:dyDescent="0.3">
      <c r="G11258" s="48">
        <f t="shared" si="277"/>
        <v>5045.0854653317947</v>
      </c>
    </row>
    <row r="11259" spans="7:7" x14ac:dyDescent="0.3">
      <c r="G11259" s="48">
        <f t="shared" si="277"/>
        <v>5045.0854653317947</v>
      </c>
    </row>
    <row r="11260" spans="7:7" x14ac:dyDescent="0.3">
      <c r="G11260" s="48">
        <f t="shared" si="277"/>
        <v>5045.0854653317947</v>
      </c>
    </row>
    <row r="11261" spans="7:7" x14ac:dyDescent="0.3">
      <c r="G11261" s="48">
        <f t="shared" si="277"/>
        <v>5045.0854653317947</v>
      </c>
    </row>
    <row r="11262" spans="7:7" x14ac:dyDescent="0.3">
      <c r="G11262" s="48">
        <f t="shared" si="277"/>
        <v>5045.0854653317947</v>
      </c>
    </row>
    <row r="11263" spans="7:7" x14ac:dyDescent="0.3">
      <c r="G11263" s="48">
        <f t="shared" si="277"/>
        <v>5045.0854653317947</v>
      </c>
    </row>
    <row r="11264" spans="7:7" x14ac:dyDescent="0.3">
      <c r="G11264" s="48">
        <f t="shared" si="277"/>
        <v>5045.0854653317947</v>
      </c>
    </row>
    <row r="11265" spans="7:7" x14ac:dyDescent="0.3">
      <c r="G11265" s="48">
        <f t="shared" si="277"/>
        <v>5045.0854653317947</v>
      </c>
    </row>
    <row r="11266" spans="7:7" x14ac:dyDescent="0.3">
      <c r="G11266" s="48">
        <f t="shared" si="277"/>
        <v>5045.0854653317947</v>
      </c>
    </row>
    <row r="11267" spans="7:7" x14ac:dyDescent="0.3">
      <c r="G11267" s="48">
        <f t="shared" si="277"/>
        <v>5045.0854653317947</v>
      </c>
    </row>
    <row r="11268" spans="7:7" x14ac:dyDescent="0.3">
      <c r="G11268" s="48">
        <f t="shared" si="277"/>
        <v>5045.0854653317947</v>
      </c>
    </row>
    <row r="11269" spans="7:7" x14ac:dyDescent="0.3">
      <c r="G11269" s="48">
        <f t="shared" si="277"/>
        <v>5045.0854653317947</v>
      </c>
    </row>
    <row r="11270" spans="7:7" x14ac:dyDescent="0.3">
      <c r="G11270" s="48">
        <f t="shared" si="277"/>
        <v>5045.0854653317947</v>
      </c>
    </row>
    <row r="11271" spans="7:7" x14ac:dyDescent="0.3">
      <c r="G11271" s="48">
        <f t="shared" si="277"/>
        <v>5045.0854653317947</v>
      </c>
    </row>
    <row r="11272" spans="7:7" x14ac:dyDescent="0.3">
      <c r="G11272" s="48">
        <f t="shared" si="277"/>
        <v>5045.0854653317947</v>
      </c>
    </row>
    <row r="11273" spans="7:7" x14ac:dyDescent="0.3">
      <c r="G11273" s="48">
        <f t="shared" si="277"/>
        <v>5045.0854653317947</v>
      </c>
    </row>
    <row r="11274" spans="7:7" x14ac:dyDescent="0.3">
      <c r="G11274" s="48">
        <f t="shared" si="277"/>
        <v>5045.0854653317947</v>
      </c>
    </row>
    <row r="11275" spans="7:7" x14ac:dyDescent="0.3">
      <c r="G11275" s="48">
        <f t="shared" si="277"/>
        <v>5045.0854653317947</v>
      </c>
    </row>
    <row r="11276" spans="7:7" x14ac:dyDescent="0.3">
      <c r="G11276" s="48">
        <f t="shared" si="277"/>
        <v>5045.0854653317947</v>
      </c>
    </row>
    <row r="11277" spans="7:7" x14ac:dyDescent="0.3">
      <c r="G11277" s="48">
        <f t="shared" si="277"/>
        <v>5045.0854653317947</v>
      </c>
    </row>
    <row r="11278" spans="7:7" x14ac:dyDescent="0.3">
      <c r="G11278" s="48">
        <f t="shared" si="277"/>
        <v>5045.0854653317947</v>
      </c>
    </row>
    <row r="11279" spans="7:7" x14ac:dyDescent="0.3">
      <c r="G11279" s="48">
        <f t="shared" si="277"/>
        <v>5045.0854653317947</v>
      </c>
    </row>
    <row r="11280" spans="7:7" x14ac:dyDescent="0.3">
      <c r="G11280" s="48">
        <f t="shared" si="277"/>
        <v>5045.0854653317947</v>
      </c>
    </row>
    <row r="11281" spans="7:7" x14ac:dyDescent="0.3">
      <c r="G11281" s="48">
        <f t="shared" si="277"/>
        <v>5045.0854653317947</v>
      </c>
    </row>
    <row r="11282" spans="7:7" x14ac:dyDescent="0.3">
      <c r="G11282" s="48">
        <f t="shared" si="277"/>
        <v>5045.0854653317947</v>
      </c>
    </row>
    <row r="11283" spans="7:7" x14ac:dyDescent="0.3">
      <c r="G11283" s="48">
        <f t="shared" si="277"/>
        <v>5045.0854653317947</v>
      </c>
    </row>
    <row r="11284" spans="7:7" x14ac:dyDescent="0.3">
      <c r="G11284" s="48">
        <f t="shared" si="277"/>
        <v>5045.0854653317947</v>
      </c>
    </row>
    <row r="11285" spans="7:7" x14ac:dyDescent="0.3">
      <c r="G11285" s="48">
        <f t="shared" si="277"/>
        <v>5045.0854653317947</v>
      </c>
    </row>
    <row r="11286" spans="7:7" x14ac:dyDescent="0.3">
      <c r="G11286" s="48">
        <f t="shared" si="277"/>
        <v>5045.0854653317947</v>
      </c>
    </row>
    <row r="11287" spans="7:7" x14ac:dyDescent="0.3">
      <c r="G11287" s="48">
        <f t="shared" si="277"/>
        <v>5045.0854653317947</v>
      </c>
    </row>
    <row r="11288" spans="7:7" x14ac:dyDescent="0.3">
      <c r="G11288" s="48">
        <f t="shared" si="277"/>
        <v>5045.0854653317947</v>
      </c>
    </row>
    <row r="11289" spans="7:7" x14ac:dyDescent="0.3">
      <c r="G11289" s="48">
        <f t="shared" si="277"/>
        <v>5045.0854653317947</v>
      </c>
    </row>
    <row r="11290" spans="7:7" x14ac:dyDescent="0.3">
      <c r="G11290" s="48">
        <f t="shared" si="277"/>
        <v>5045.0854653317947</v>
      </c>
    </row>
    <row r="11291" spans="7:7" x14ac:dyDescent="0.3">
      <c r="G11291" s="48">
        <f t="shared" si="277"/>
        <v>5045.0854653317947</v>
      </c>
    </row>
    <row r="11292" spans="7:7" x14ac:dyDescent="0.3">
      <c r="G11292" s="48">
        <f t="shared" si="277"/>
        <v>5045.0854653317947</v>
      </c>
    </row>
    <row r="11293" spans="7:7" x14ac:dyDescent="0.3">
      <c r="G11293" s="48">
        <f t="shared" si="277"/>
        <v>5045.0854653317947</v>
      </c>
    </row>
    <row r="11294" spans="7:7" x14ac:dyDescent="0.3">
      <c r="G11294" s="48">
        <f t="shared" si="277"/>
        <v>5045.0854653317947</v>
      </c>
    </row>
    <row r="11295" spans="7:7" x14ac:dyDescent="0.3">
      <c r="G11295" s="48">
        <f t="shared" si="277"/>
        <v>5045.0854653317947</v>
      </c>
    </row>
    <row r="11296" spans="7:7" x14ac:dyDescent="0.3">
      <c r="G11296" s="48">
        <f t="shared" si="277"/>
        <v>5045.0854653317947</v>
      </c>
    </row>
    <row r="11297" spans="7:7" x14ac:dyDescent="0.3">
      <c r="G11297" s="48">
        <f t="shared" si="277"/>
        <v>5045.0854653317947</v>
      </c>
    </row>
    <row r="11298" spans="7:7" x14ac:dyDescent="0.3">
      <c r="G11298" s="48">
        <f t="shared" si="277"/>
        <v>5045.0854653317947</v>
      </c>
    </row>
    <row r="11299" spans="7:7" x14ac:dyDescent="0.3">
      <c r="G11299" s="48">
        <f t="shared" si="277"/>
        <v>5045.0854653317947</v>
      </c>
    </row>
    <row r="11300" spans="7:7" x14ac:dyDescent="0.3">
      <c r="G11300" s="48">
        <f t="shared" si="277"/>
        <v>5045.0854653317947</v>
      </c>
    </row>
    <row r="11301" spans="7:7" x14ac:dyDescent="0.3">
      <c r="G11301" s="48">
        <f t="shared" si="277"/>
        <v>5045.0854653317947</v>
      </c>
    </row>
    <row r="11302" spans="7:7" x14ac:dyDescent="0.3">
      <c r="G11302" s="48">
        <f t="shared" si="277"/>
        <v>5045.0854653317947</v>
      </c>
    </row>
    <row r="11303" spans="7:7" x14ac:dyDescent="0.3">
      <c r="G11303" s="48">
        <f t="shared" si="277"/>
        <v>5045.0854653317947</v>
      </c>
    </row>
    <row r="11304" spans="7:7" x14ac:dyDescent="0.3">
      <c r="G11304" s="48">
        <f t="shared" si="277"/>
        <v>5045.0854653317947</v>
      </c>
    </row>
    <row r="11305" spans="7:7" x14ac:dyDescent="0.3">
      <c r="G11305" s="48">
        <f t="shared" si="277"/>
        <v>5045.0854653317947</v>
      </c>
    </row>
    <row r="11306" spans="7:7" x14ac:dyDescent="0.3">
      <c r="G11306" s="48">
        <f t="shared" si="277"/>
        <v>5045.0854653317947</v>
      </c>
    </row>
    <row r="11307" spans="7:7" x14ac:dyDescent="0.3">
      <c r="G11307" s="48">
        <f t="shared" si="277"/>
        <v>5045.0854653317947</v>
      </c>
    </row>
    <row r="11308" spans="7:7" x14ac:dyDescent="0.3">
      <c r="G11308" s="48">
        <f t="shared" si="277"/>
        <v>5045.0854653317947</v>
      </c>
    </row>
    <row r="11309" spans="7:7" x14ac:dyDescent="0.3">
      <c r="G11309" s="48">
        <f t="shared" si="277"/>
        <v>5045.0854653317947</v>
      </c>
    </row>
    <row r="11310" spans="7:7" x14ac:dyDescent="0.3">
      <c r="G11310" s="48">
        <f t="shared" si="277"/>
        <v>5045.0854653317947</v>
      </c>
    </row>
    <row r="11311" spans="7:7" x14ac:dyDescent="0.3">
      <c r="G11311" s="48">
        <f t="shared" si="277"/>
        <v>5045.0854653317947</v>
      </c>
    </row>
    <row r="11312" spans="7:7" x14ac:dyDescent="0.3">
      <c r="G11312" s="48">
        <f t="shared" ref="G11312:G11375" si="278">G11311+F11312-E11312</f>
        <v>5045.0854653317947</v>
      </c>
    </row>
    <row r="11313" spans="7:7" x14ac:dyDescent="0.3">
      <c r="G11313" s="48">
        <f t="shared" si="278"/>
        <v>5045.0854653317947</v>
      </c>
    </row>
    <row r="11314" spans="7:7" x14ac:dyDescent="0.3">
      <c r="G11314" s="48">
        <f t="shared" si="278"/>
        <v>5045.0854653317947</v>
      </c>
    </row>
    <row r="11315" spans="7:7" x14ac:dyDescent="0.3">
      <c r="G11315" s="48">
        <f t="shared" si="278"/>
        <v>5045.0854653317947</v>
      </c>
    </row>
    <row r="11316" spans="7:7" x14ac:dyDescent="0.3">
      <c r="G11316" s="48">
        <f t="shared" si="278"/>
        <v>5045.0854653317947</v>
      </c>
    </row>
    <row r="11317" spans="7:7" x14ac:dyDescent="0.3">
      <c r="G11317" s="48">
        <f t="shared" si="278"/>
        <v>5045.0854653317947</v>
      </c>
    </row>
    <row r="11318" spans="7:7" x14ac:dyDescent="0.3">
      <c r="G11318" s="48">
        <f t="shared" si="278"/>
        <v>5045.0854653317947</v>
      </c>
    </row>
    <row r="11319" spans="7:7" x14ac:dyDescent="0.3">
      <c r="G11319" s="48">
        <f t="shared" si="278"/>
        <v>5045.0854653317947</v>
      </c>
    </row>
    <row r="11320" spans="7:7" x14ac:dyDescent="0.3">
      <c r="G11320" s="48">
        <f t="shared" si="278"/>
        <v>5045.0854653317947</v>
      </c>
    </row>
    <row r="11321" spans="7:7" x14ac:dyDescent="0.3">
      <c r="G11321" s="48">
        <f t="shared" si="278"/>
        <v>5045.0854653317947</v>
      </c>
    </row>
    <row r="11322" spans="7:7" x14ac:dyDescent="0.3">
      <c r="G11322" s="48">
        <f t="shared" si="278"/>
        <v>5045.0854653317947</v>
      </c>
    </row>
    <row r="11323" spans="7:7" x14ac:dyDescent="0.3">
      <c r="G11323" s="48">
        <f t="shared" si="278"/>
        <v>5045.0854653317947</v>
      </c>
    </row>
    <row r="11324" spans="7:7" x14ac:dyDescent="0.3">
      <c r="G11324" s="48">
        <f t="shared" si="278"/>
        <v>5045.0854653317947</v>
      </c>
    </row>
    <row r="11325" spans="7:7" x14ac:dyDescent="0.3">
      <c r="G11325" s="48">
        <f t="shared" si="278"/>
        <v>5045.0854653317947</v>
      </c>
    </row>
    <row r="11326" spans="7:7" x14ac:dyDescent="0.3">
      <c r="G11326" s="48">
        <f t="shared" si="278"/>
        <v>5045.0854653317947</v>
      </c>
    </row>
    <row r="11327" spans="7:7" x14ac:dyDescent="0.3">
      <c r="G11327" s="48">
        <f t="shared" si="278"/>
        <v>5045.0854653317947</v>
      </c>
    </row>
    <row r="11328" spans="7:7" x14ac:dyDescent="0.3">
      <c r="G11328" s="48">
        <f t="shared" si="278"/>
        <v>5045.0854653317947</v>
      </c>
    </row>
    <row r="11329" spans="7:7" x14ac:dyDescent="0.3">
      <c r="G11329" s="48">
        <f t="shared" si="278"/>
        <v>5045.0854653317947</v>
      </c>
    </row>
    <row r="11330" spans="7:7" x14ac:dyDescent="0.3">
      <c r="G11330" s="48">
        <f t="shared" si="278"/>
        <v>5045.0854653317947</v>
      </c>
    </row>
    <row r="11331" spans="7:7" x14ac:dyDescent="0.3">
      <c r="G11331" s="48">
        <f t="shared" si="278"/>
        <v>5045.0854653317947</v>
      </c>
    </row>
    <row r="11332" spans="7:7" x14ac:dyDescent="0.3">
      <c r="G11332" s="48">
        <f t="shared" si="278"/>
        <v>5045.0854653317947</v>
      </c>
    </row>
    <row r="11333" spans="7:7" x14ac:dyDescent="0.3">
      <c r="G11333" s="48">
        <f t="shared" si="278"/>
        <v>5045.0854653317947</v>
      </c>
    </row>
    <row r="11334" spans="7:7" x14ac:dyDescent="0.3">
      <c r="G11334" s="48">
        <f t="shared" si="278"/>
        <v>5045.0854653317947</v>
      </c>
    </row>
    <row r="11335" spans="7:7" x14ac:dyDescent="0.3">
      <c r="G11335" s="48">
        <f t="shared" si="278"/>
        <v>5045.0854653317947</v>
      </c>
    </row>
    <row r="11336" spans="7:7" x14ac:dyDescent="0.3">
      <c r="G11336" s="48">
        <f t="shared" si="278"/>
        <v>5045.0854653317947</v>
      </c>
    </row>
    <row r="11337" spans="7:7" x14ac:dyDescent="0.3">
      <c r="G11337" s="48">
        <f t="shared" si="278"/>
        <v>5045.0854653317947</v>
      </c>
    </row>
    <row r="11338" spans="7:7" x14ac:dyDescent="0.3">
      <c r="G11338" s="48">
        <f t="shared" si="278"/>
        <v>5045.0854653317947</v>
      </c>
    </row>
    <row r="11339" spans="7:7" x14ac:dyDescent="0.3">
      <c r="G11339" s="48">
        <f t="shared" si="278"/>
        <v>5045.0854653317947</v>
      </c>
    </row>
    <row r="11340" spans="7:7" x14ac:dyDescent="0.3">
      <c r="G11340" s="48">
        <f t="shared" si="278"/>
        <v>5045.0854653317947</v>
      </c>
    </row>
    <row r="11341" spans="7:7" x14ac:dyDescent="0.3">
      <c r="G11341" s="48">
        <f t="shared" si="278"/>
        <v>5045.0854653317947</v>
      </c>
    </row>
    <row r="11342" spans="7:7" x14ac:dyDescent="0.3">
      <c r="G11342" s="48">
        <f t="shared" si="278"/>
        <v>5045.0854653317947</v>
      </c>
    </row>
    <row r="11343" spans="7:7" x14ac:dyDescent="0.3">
      <c r="G11343" s="48">
        <f t="shared" si="278"/>
        <v>5045.0854653317947</v>
      </c>
    </row>
    <row r="11344" spans="7:7" x14ac:dyDescent="0.3">
      <c r="G11344" s="48">
        <f t="shared" si="278"/>
        <v>5045.0854653317947</v>
      </c>
    </row>
    <row r="11345" spans="7:7" x14ac:dyDescent="0.3">
      <c r="G11345" s="48">
        <f t="shared" si="278"/>
        <v>5045.0854653317947</v>
      </c>
    </row>
    <row r="11346" spans="7:7" x14ac:dyDescent="0.3">
      <c r="G11346" s="48">
        <f t="shared" si="278"/>
        <v>5045.0854653317947</v>
      </c>
    </row>
    <row r="11347" spans="7:7" x14ac:dyDescent="0.3">
      <c r="G11347" s="48">
        <f t="shared" si="278"/>
        <v>5045.0854653317947</v>
      </c>
    </row>
    <row r="11348" spans="7:7" x14ac:dyDescent="0.3">
      <c r="G11348" s="48">
        <f t="shared" si="278"/>
        <v>5045.0854653317947</v>
      </c>
    </row>
    <row r="11349" spans="7:7" x14ac:dyDescent="0.3">
      <c r="G11349" s="48">
        <f t="shared" si="278"/>
        <v>5045.0854653317947</v>
      </c>
    </row>
    <row r="11350" spans="7:7" x14ac:dyDescent="0.3">
      <c r="G11350" s="48">
        <f t="shared" si="278"/>
        <v>5045.0854653317947</v>
      </c>
    </row>
    <row r="11351" spans="7:7" x14ac:dyDescent="0.3">
      <c r="G11351" s="48">
        <f t="shared" si="278"/>
        <v>5045.0854653317947</v>
      </c>
    </row>
    <row r="11352" spans="7:7" x14ac:dyDescent="0.3">
      <c r="G11352" s="48">
        <f t="shared" si="278"/>
        <v>5045.0854653317947</v>
      </c>
    </row>
    <row r="11353" spans="7:7" x14ac:dyDescent="0.3">
      <c r="G11353" s="48">
        <f t="shared" si="278"/>
        <v>5045.0854653317947</v>
      </c>
    </row>
    <row r="11354" spans="7:7" x14ac:dyDescent="0.3">
      <c r="G11354" s="48">
        <f t="shared" si="278"/>
        <v>5045.0854653317947</v>
      </c>
    </row>
    <row r="11355" spans="7:7" x14ac:dyDescent="0.3">
      <c r="G11355" s="48">
        <f t="shared" si="278"/>
        <v>5045.0854653317947</v>
      </c>
    </row>
    <row r="11356" spans="7:7" x14ac:dyDescent="0.3">
      <c r="G11356" s="48">
        <f t="shared" si="278"/>
        <v>5045.0854653317947</v>
      </c>
    </row>
    <row r="11357" spans="7:7" x14ac:dyDescent="0.3">
      <c r="G11357" s="48">
        <f t="shared" si="278"/>
        <v>5045.0854653317947</v>
      </c>
    </row>
    <row r="11358" spans="7:7" x14ac:dyDescent="0.3">
      <c r="G11358" s="48">
        <f t="shared" si="278"/>
        <v>5045.0854653317947</v>
      </c>
    </row>
    <row r="11359" spans="7:7" x14ac:dyDescent="0.3">
      <c r="G11359" s="48">
        <f t="shared" si="278"/>
        <v>5045.0854653317947</v>
      </c>
    </row>
    <row r="11360" spans="7:7" x14ac:dyDescent="0.3">
      <c r="G11360" s="48">
        <f t="shared" si="278"/>
        <v>5045.0854653317947</v>
      </c>
    </row>
    <row r="11361" spans="7:7" x14ac:dyDescent="0.3">
      <c r="G11361" s="48">
        <f t="shared" si="278"/>
        <v>5045.0854653317947</v>
      </c>
    </row>
    <row r="11362" spans="7:7" x14ac:dyDescent="0.3">
      <c r="G11362" s="48">
        <f t="shared" si="278"/>
        <v>5045.0854653317947</v>
      </c>
    </row>
    <row r="11363" spans="7:7" x14ac:dyDescent="0.3">
      <c r="G11363" s="48">
        <f t="shared" si="278"/>
        <v>5045.0854653317947</v>
      </c>
    </row>
    <row r="11364" spans="7:7" x14ac:dyDescent="0.3">
      <c r="G11364" s="48">
        <f t="shared" si="278"/>
        <v>5045.0854653317947</v>
      </c>
    </row>
    <row r="11365" spans="7:7" x14ac:dyDescent="0.3">
      <c r="G11365" s="48">
        <f t="shared" si="278"/>
        <v>5045.0854653317947</v>
      </c>
    </row>
    <row r="11366" spans="7:7" x14ac:dyDescent="0.3">
      <c r="G11366" s="48">
        <f t="shared" si="278"/>
        <v>5045.0854653317947</v>
      </c>
    </row>
    <row r="11367" spans="7:7" x14ac:dyDescent="0.3">
      <c r="G11367" s="48">
        <f t="shared" si="278"/>
        <v>5045.0854653317947</v>
      </c>
    </row>
    <row r="11368" spans="7:7" x14ac:dyDescent="0.3">
      <c r="G11368" s="48">
        <f t="shared" si="278"/>
        <v>5045.0854653317947</v>
      </c>
    </row>
    <row r="11369" spans="7:7" x14ac:dyDescent="0.3">
      <c r="G11369" s="48">
        <f t="shared" si="278"/>
        <v>5045.0854653317947</v>
      </c>
    </row>
    <row r="11370" spans="7:7" x14ac:dyDescent="0.3">
      <c r="G11370" s="48">
        <f t="shared" si="278"/>
        <v>5045.0854653317947</v>
      </c>
    </row>
    <row r="11371" spans="7:7" x14ac:dyDescent="0.3">
      <c r="G11371" s="48">
        <f t="shared" si="278"/>
        <v>5045.0854653317947</v>
      </c>
    </row>
    <row r="11372" spans="7:7" x14ac:dyDescent="0.3">
      <c r="G11372" s="48">
        <f t="shared" si="278"/>
        <v>5045.0854653317947</v>
      </c>
    </row>
    <row r="11373" spans="7:7" x14ac:dyDescent="0.3">
      <c r="G11373" s="48">
        <f t="shared" si="278"/>
        <v>5045.0854653317947</v>
      </c>
    </row>
    <row r="11374" spans="7:7" x14ac:dyDescent="0.3">
      <c r="G11374" s="48">
        <f t="shared" si="278"/>
        <v>5045.0854653317947</v>
      </c>
    </row>
    <row r="11375" spans="7:7" x14ac:dyDescent="0.3">
      <c r="G11375" s="48">
        <f t="shared" si="278"/>
        <v>5045.0854653317947</v>
      </c>
    </row>
    <row r="11376" spans="7:7" x14ac:dyDescent="0.3">
      <c r="G11376" s="48">
        <f t="shared" ref="G11376:G11439" si="279">G11375+F11376-E11376</f>
        <v>5045.0854653317947</v>
      </c>
    </row>
    <row r="11377" spans="7:7" x14ac:dyDescent="0.3">
      <c r="G11377" s="48">
        <f t="shared" si="279"/>
        <v>5045.0854653317947</v>
      </c>
    </row>
    <row r="11378" spans="7:7" x14ac:dyDescent="0.3">
      <c r="G11378" s="48">
        <f t="shared" si="279"/>
        <v>5045.0854653317947</v>
      </c>
    </row>
    <row r="11379" spans="7:7" x14ac:dyDescent="0.3">
      <c r="G11379" s="48">
        <f t="shared" si="279"/>
        <v>5045.0854653317947</v>
      </c>
    </row>
    <row r="11380" spans="7:7" x14ac:dyDescent="0.3">
      <c r="G11380" s="48">
        <f t="shared" si="279"/>
        <v>5045.0854653317947</v>
      </c>
    </row>
    <row r="11381" spans="7:7" x14ac:dyDescent="0.3">
      <c r="G11381" s="48">
        <f t="shared" si="279"/>
        <v>5045.0854653317947</v>
      </c>
    </row>
    <row r="11382" spans="7:7" x14ac:dyDescent="0.3">
      <c r="G11382" s="48">
        <f t="shared" si="279"/>
        <v>5045.0854653317947</v>
      </c>
    </row>
    <row r="11383" spans="7:7" x14ac:dyDescent="0.3">
      <c r="G11383" s="48">
        <f t="shared" si="279"/>
        <v>5045.0854653317947</v>
      </c>
    </row>
    <row r="11384" spans="7:7" x14ac:dyDescent="0.3">
      <c r="G11384" s="48">
        <f t="shared" si="279"/>
        <v>5045.0854653317947</v>
      </c>
    </row>
    <row r="11385" spans="7:7" x14ac:dyDescent="0.3">
      <c r="G11385" s="48">
        <f t="shared" si="279"/>
        <v>5045.0854653317947</v>
      </c>
    </row>
    <row r="11386" spans="7:7" x14ac:dyDescent="0.3">
      <c r="G11386" s="48">
        <f t="shared" si="279"/>
        <v>5045.0854653317947</v>
      </c>
    </row>
    <row r="11387" spans="7:7" x14ac:dyDescent="0.3">
      <c r="G11387" s="48">
        <f t="shared" si="279"/>
        <v>5045.0854653317947</v>
      </c>
    </row>
    <row r="11388" spans="7:7" x14ac:dyDescent="0.3">
      <c r="G11388" s="48">
        <f t="shared" si="279"/>
        <v>5045.0854653317947</v>
      </c>
    </row>
    <row r="11389" spans="7:7" x14ac:dyDescent="0.3">
      <c r="G11389" s="48">
        <f t="shared" si="279"/>
        <v>5045.0854653317947</v>
      </c>
    </row>
    <row r="11390" spans="7:7" x14ac:dyDescent="0.3">
      <c r="G11390" s="48">
        <f t="shared" si="279"/>
        <v>5045.0854653317947</v>
      </c>
    </row>
    <row r="11391" spans="7:7" x14ac:dyDescent="0.3">
      <c r="G11391" s="48">
        <f t="shared" si="279"/>
        <v>5045.0854653317947</v>
      </c>
    </row>
    <row r="11392" spans="7:7" x14ac:dyDescent="0.3">
      <c r="G11392" s="48">
        <f t="shared" si="279"/>
        <v>5045.0854653317947</v>
      </c>
    </row>
    <row r="11393" spans="7:7" x14ac:dyDescent="0.3">
      <c r="G11393" s="48">
        <f t="shared" si="279"/>
        <v>5045.0854653317947</v>
      </c>
    </row>
    <row r="11394" spans="7:7" x14ac:dyDescent="0.3">
      <c r="G11394" s="48">
        <f t="shared" si="279"/>
        <v>5045.0854653317947</v>
      </c>
    </row>
    <row r="11395" spans="7:7" x14ac:dyDescent="0.3">
      <c r="G11395" s="48">
        <f t="shared" si="279"/>
        <v>5045.0854653317947</v>
      </c>
    </row>
    <row r="11396" spans="7:7" x14ac:dyDescent="0.3">
      <c r="G11396" s="48">
        <f t="shared" si="279"/>
        <v>5045.0854653317947</v>
      </c>
    </row>
    <row r="11397" spans="7:7" x14ac:dyDescent="0.3">
      <c r="G11397" s="48">
        <f t="shared" si="279"/>
        <v>5045.0854653317947</v>
      </c>
    </row>
    <row r="11398" spans="7:7" x14ac:dyDescent="0.3">
      <c r="G11398" s="48">
        <f t="shared" si="279"/>
        <v>5045.0854653317947</v>
      </c>
    </row>
    <row r="11399" spans="7:7" x14ac:dyDescent="0.3">
      <c r="G11399" s="48">
        <f t="shared" si="279"/>
        <v>5045.0854653317947</v>
      </c>
    </row>
    <row r="11400" spans="7:7" x14ac:dyDescent="0.3">
      <c r="G11400" s="48">
        <f t="shared" si="279"/>
        <v>5045.0854653317947</v>
      </c>
    </row>
    <row r="11401" spans="7:7" x14ac:dyDescent="0.3">
      <c r="G11401" s="48">
        <f t="shared" si="279"/>
        <v>5045.0854653317947</v>
      </c>
    </row>
    <row r="11402" spans="7:7" x14ac:dyDescent="0.3">
      <c r="G11402" s="48">
        <f t="shared" si="279"/>
        <v>5045.0854653317947</v>
      </c>
    </row>
    <row r="11403" spans="7:7" x14ac:dyDescent="0.3">
      <c r="G11403" s="48">
        <f t="shared" si="279"/>
        <v>5045.0854653317947</v>
      </c>
    </row>
    <row r="11404" spans="7:7" x14ac:dyDescent="0.3">
      <c r="G11404" s="48">
        <f t="shared" si="279"/>
        <v>5045.0854653317947</v>
      </c>
    </row>
    <row r="11405" spans="7:7" x14ac:dyDescent="0.3">
      <c r="G11405" s="48">
        <f t="shared" si="279"/>
        <v>5045.0854653317947</v>
      </c>
    </row>
    <row r="11406" spans="7:7" x14ac:dyDescent="0.3">
      <c r="G11406" s="48">
        <f t="shared" si="279"/>
        <v>5045.0854653317947</v>
      </c>
    </row>
    <row r="11407" spans="7:7" x14ac:dyDescent="0.3">
      <c r="G11407" s="48">
        <f t="shared" si="279"/>
        <v>5045.0854653317947</v>
      </c>
    </row>
    <row r="11408" spans="7:7" x14ac:dyDescent="0.3">
      <c r="G11408" s="48">
        <f t="shared" si="279"/>
        <v>5045.0854653317947</v>
      </c>
    </row>
    <row r="11409" spans="7:7" x14ac:dyDescent="0.3">
      <c r="G11409" s="48">
        <f t="shared" si="279"/>
        <v>5045.0854653317947</v>
      </c>
    </row>
    <row r="11410" spans="7:7" x14ac:dyDescent="0.3">
      <c r="G11410" s="48">
        <f t="shared" si="279"/>
        <v>5045.0854653317947</v>
      </c>
    </row>
    <row r="11411" spans="7:7" x14ac:dyDescent="0.3">
      <c r="G11411" s="48">
        <f t="shared" si="279"/>
        <v>5045.0854653317947</v>
      </c>
    </row>
    <row r="11412" spans="7:7" x14ac:dyDescent="0.3">
      <c r="G11412" s="48">
        <f t="shared" si="279"/>
        <v>5045.0854653317947</v>
      </c>
    </row>
    <row r="11413" spans="7:7" x14ac:dyDescent="0.3">
      <c r="G11413" s="48">
        <f t="shared" si="279"/>
        <v>5045.0854653317947</v>
      </c>
    </row>
    <row r="11414" spans="7:7" x14ac:dyDescent="0.3">
      <c r="G11414" s="48">
        <f t="shared" si="279"/>
        <v>5045.0854653317947</v>
      </c>
    </row>
    <row r="11415" spans="7:7" x14ac:dyDescent="0.3">
      <c r="G11415" s="48">
        <f t="shared" si="279"/>
        <v>5045.0854653317947</v>
      </c>
    </row>
    <row r="11416" spans="7:7" x14ac:dyDescent="0.3">
      <c r="G11416" s="48">
        <f t="shared" si="279"/>
        <v>5045.0854653317947</v>
      </c>
    </row>
    <row r="11417" spans="7:7" x14ac:dyDescent="0.3">
      <c r="G11417" s="48">
        <f t="shared" si="279"/>
        <v>5045.0854653317947</v>
      </c>
    </row>
    <row r="11418" spans="7:7" x14ac:dyDescent="0.3">
      <c r="G11418" s="48">
        <f t="shared" si="279"/>
        <v>5045.0854653317947</v>
      </c>
    </row>
    <row r="11419" spans="7:7" x14ac:dyDescent="0.3">
      <c r="G11419" s="48">
        <f t="shared" si="279"/>
        <v>5045.0854653317947</v>
      </c>
    </row>
    <row r="11420" spans="7:7" x14ac:dyDescent="0.3">
      <c r="G11420" s="48">
        <f t="shared" si="279"/>
        <v>5045.0854653317947</v>
      </c>
    </row>
    <row r="11421" spans="7:7" x14ac:dyDescent="0.3">
      <c r="G11421" s="48">
        <f t="shared" si="279"/>
        <v>5045.0854653317947</v>
      </c>
    </row>
    <row r="11422" spans="7:7" x14ac:dyDescent="0.3">
      <c r="G11422" s="48">
        <f t="shared" si="279"/>
        <v>5045.0854653317947</v>
      </c>
    </row>
    <row r="11423" spans="7:7" x14ac:dyDescent="0.3">
      <c r="G11423" s="48">
        <f t="shared" si="279"/>
        <v>5045.0854653317947</v>
      </c>
    </row>
    <row r="11424" spans="7:7" x14ac:dyDescent="0.3">
      <c r="G11424" s="48">
        <f t="shared" si="279"/>
        <v>5045.0854653317947</v>
      </c>
    </row>
    <row r="11425" spans="7:7" x14ac:dyDescent="0.3">
      <c r="G11425" s="48">
        <f t="shared" si="279"/>
        <v>5045.0854653317947</v>
      </c>
    </row>
    <row r="11426" spans="7:7" x14ac:dyDescent="0.3">
      <c r="G11426" s="48">
        <f t="shared" si="279"/>
        <v>5045.0854653317947</v>
      </c>
    </row>
    <row r="11427" spans="7:7" x14ac:dyDescent="0.3">
      <c r="G11427" s="48">
        <f t="shared" si="279"/>
        <v>5045.0854653317947</v>
      </c>
    </row>
    <row r="11428" spans="7:7" x14ac:dyDescent="0.3">
      <c r="G11428" s="48">
        <f t="shared" si="279"/>
        <v>5045.0854653317947</v>
      </c>
    </row>
    <row r="11429" spans="7:7" x14ac:dyDescent="0.3">
      <c r="G11429" s="48">
        <f t="shared" si="279"/>
        <v>5045.0854653317947</v>
      </c>
    </row>
    <row r="11430" spans="7:7" x14ac:dyDescent="0.3">
      <c r="G11430" s="48">
        <f t="shared" si="279"/>
        <v>5045.0854653317947</v>
      </c>
    </row>
    <row r="11431" spans="7:7" x14ac:dyDescent="0.3">
      <c r="G11431" s="48">
        <f t="shared" si="279"/>
        <v>5045.0854653317947</v>
      </c>
    </row>
    <row r="11432" spans="7:7" x14ac:dyDescent="0.3">
      <c r="G11432" s="48">
        <f t="shared" si="279"/>
        <v>5045.0854653317947</v>
      </c>
    </row>
    <row r="11433" spans="7:7" x14ac:dyDescent="0.3">
      <c r="G11433" s="48">
        <f t="shared" si="279"/>
        <v>5045.0854653317947</v>
      </c>
    </row>
    <row r="11434" spans="7:7" x14ac:dyDescent="0.3">
      <c r="G11434" s="48">
        <f t="shared" si="279"/>
        <v>5045.0854653317947</v>
      </c>
    </row>
    <row r="11435" spans="7:7" x14ac:dyDescent="0.3">
      <c r="G11435" s="48">
        <f t="shared" si="279"/>
        <v>5045.0854653317947</v>
      </c>
    </row>
    <row r="11436" spans="7:7" x14ac:dyDescent="0.3">
      <c r="G11436" s="48">
        <f t="shared" si="279"/>
        <v>5045.0854653317947</v>
      </c>
    </row>
    <row r="11437" spans="7:7" x14ac:dyDescent="0.3">
      <c r="G11437" s="48">
        <f t="shared" si="279"/>
        <v>5045.0854653317947</v>
      </c>
    </row>
    <row r="11438" spans="7:7" x14ac:dyDescent="0.3">
      <c r="G11438" s="48">
        <f t="shared" si="279"/>
        <v>5045.0854653317947</v>
      </c>
    </row>
    <row r="11439" spans="7:7" x14ac:dyDescent="0.3">
      <c r="G11439" s="48">
        <f t="shared" si="279"/>
        <v>5045.0854653317947</v>
      </c>
    </row>
    <row r="11440" spans="7:7" x14ac:dyDescent="0.3">
      <c r="G11440" s="48">
        <f t="shared" ref="G11440:G11503" si="280">G11439+F11440-E11440</f>
        <v>5045.0854653317947</v>
      </c>
    </row>
    <row r="11441" spans="7:7" x14ac:dyDescent="0.3">
      <c r="G11441" s="48">
        <f t="shared" si="280"/>
        <v>5045.0854653317947</v>
      </c>
    </row>
    <row r="11442" spans="7:7" x14ac:dyDescent="0.3">
      <c r="G11442" s="48">
        <f t="shared" si="280"/>
        <v>5045.0854653317947</v>
      </c>
    </row>
    <row r="11443" spans="7:7" x14ac:dyDescent="0.3">
      <c r="G11443" s="48">
        <f t="shared" si="280"/>
        <v>5045.0854653317947</v>
      </c>
    </row>
    <row r="11444" spans="7:7" x14ac:dyDescent="0.3">
      <c r="G11444" s="48">
        <f t="shared" si="280"/>
        <v>5045.0854653317947</v>
      </c>
    </row>
    <row r="11445" spans="7:7" x14ac:dyDescent="0.3">
      <c r="G11445" s="48">
        <f t="shared" si="280"/>
        <v>5045.0854653317947</v>
      </c>
    </row>
    <row r="11446" spans="7:7" x14ac:dyDescent="0.3">
      <c r="G11446" s="48">
        <f t="shared" si="280"/>
        <v>5045.0854653317947</v>
      </c>
    </row>
    <row r="11447" spans="7:7" x14ac:dyDescent="0.3">
      <c r="G11447" s="48">
        <f t="shared" si="280"/>
        <v>5045.0854653317947</v>
      </c>
    </row>
    <row r="11448" spans="7:7" x14ac:dyDescent="0.3">
      <c r="G11448" s="48">
        <f t="shared" si="280"/>
        <v>5045.0854653317947</v>
      </c>
    </row>
    <row r="11449" spans="7:7" x14ac:dyDescent="0.3">
      <c r="G11449" s="48">
        <f t="shared" si="280"/>
        <v>5045.0854653317947</v>
      </c>
    </row>
    <row r="11450" spans="7:7" x14ac:dyDescent="0.3">
      <c r="G11450" s="48">
        <f t="shared" si="280"/>
        <v>5045.0854653317947</v>
      </c>
    </row>
    <row r="11451" spans="7:7" x14ac:dyDescent="0.3">
      <c r="G11451" s="48">
        <f t="shared" si="280"/>
        <v>5045.0854653317947</v>
      </c>
    </row>
    <row r="11452" spans="7:7" x14ac:dyDescent="0.3">
      <c r="G11452" s="48">
        <f t="shared" si="280"/>
        <v>5045.0854653317947</v>
      </c>
    </row>
    <row r="11453" spans="7:7" x14ac:dyDescent="0.3">
      <c r="G11453" s="48">
        <f t="shared" si="280"/>
        <v>5045.0854653317947</v>
      </c>
    </row>
    <row r="11454" spans="7:7" x14ac:dyDescent="0.3">
      <c r="G11454" s="48">
        <f t="shared" si="280"/>
        <v>5045.0854653317947</v>
      </c>
    </row>
    <row r="11455" spans="7:7" x14ac:dyDescent="0.3">
      <c r="G11455" s="48">
        <f t="shared" si="280"/>
        <v>5045.0854653317947</v>
      </c>
    </row>
    <row r="11456" spans="7:7" x14ac:dyDescent="0.3">
      <c r="G11456" s="48">
        <f t="shared" si="280"/>
        <v>5045.0854653317947</v>
      </c>
    </row>
    <row r="11457" spans="7:7" x14ac:dyDescent="0.3">
      <c r="G11457" s="48">
        <f t="shared" si="280"/>
        <v>5045.0854653317947</v>
      </c>
    </row>
    <row r="11458" spans="7:7" x14ac:dyDescent="0.3">
      <c r="G11458" s="48">
        <f t="shared" si="280"/>
        <v>5045.0854653317947</v>
      </c>
    </row>
    <row r="11459" spans="7:7" x14ac:dyDescent="0.3">
      <c r="G11459" s="48">
        <f t="shared" si="280"/>
        <v>5045.0854653317947</v>
      </c>
    </row>
    <row r="11460" spans="7:7" x14ac:dyDescent="0.3">
      <c r="G11460" s="48">
        <f t="shared" si="280"/>
        <v>5045.0854653317947</v>
      </c>
    </row>
    <row r="11461" spans="7:7" x14ac:dyDescent="0.3">
      <c r="G11461" s="48">
        <f t="shared" si="280"/>
        <v>5045.0854653317947</v>
      </c>
    </row>
    <row r="11462" spans="7:7" x14ac:dyDescent="0.3">
      <c r="G11462" s="48">
        <f t="shared" si="280"/>
        <v>5045.0854653317947</v>
      </c>
    </row>
    <row r="11463" spans="7:7" x14ac:dyDescent="0.3">
      <c r="G11463" s="48">
        <f t="shared" si="280"/>
        <v>5045.0854653317947</v>
      </c>
    </row>
    <row r="11464" spans="7:7" x14ac:dyDescent="0.3">
      <c r="G11464" s="48">
        <f t="shared" si="280"/>
        <v>5045.0854653317947</v>
      </c>
    </row>
    <row r="11465" spans="7:7" x14ac:dyDescent="0.3">
      <c r="G11465" s="48">
        <f t="shared" si="280"/>
        <v>5045.0854653317947</v>
      </c>
    </row>
    <row r="11466" spans="7:7" x14ac:dyDescent="0.3">
      <c r="G11466" s="48">
        <f t="shared" si="280"/>
        <v>5045.0854653317947</v>
      </c>
    </row>
    <row r="11467" spans="7:7" x14ac:dyDescent="0.3">
      <c r="G11467" s="48">
        <f t="shared" si="280"/>
        <v>5045.0854653317947</v>
      </c>
    </row>
    <row r="11468" spans="7:7" x14ac:dyDescent="0.3">
      <c r="G11468" s="48">
        <f t="shared" si="280"/>
        <v>5045.0854653317947</v>
      </c>
    </row>
    <row r="11469" spans="7:7" x14ac:dyDescent="0.3">
      <c r="G11469" s="48">
        <f t="shared" si="280"/>
        <v>5045.0854653317947</v>
      </c>
    </row>
    <row r="11470" spans="7:7" x14ac:dyDescent="0.3">
      <c r="G11470" s="48">
        <f t="shared" si="280"/>
        <v>5045.0854653317947</v>
      </c>
    </row>
    <row r="11471" spans="7:7" x14ac:dyDescent="0.3">
      <c r="G11471" s="48">
        <f t="shared" si="280"/>
        <v>5045.0854653317947</v>
      </c>
    </row>
    <row r="11472" spans="7:7" x14ac:dyDescent="0.3">
      <c r="G11472" s="48">
        <f t="shared" si="280"/>
        <v>5045.0854653317947</v>
      </c>
    </row>
    <row r="11473" spans="7:7" x14ac:dyDescent="0.3">
      <c r="G11473" s="48">
        <f t="shared" si="280"/>
        <v>5045.0854653317947</v>
      </c>
    </row>
    <row r="11474" spans="7:7" x14ac:dyDescent="0.3">
      <c r="G11474" s="48">
        <f t="shared" si="280"/>
        <v>5045.0854653317947</v>
      </c>
    </row>
    <row r="11475" spans="7:7" x14ac:dyDescent="0.3">
      <c r="G11475" s="48">
        <f t="shared" si="280"/>
        <v>5045.0854653317947</v>
      </c>
    </row>
    <row r="11476" spans="7:7" x14ac:dyDescent="0.3">
      <c r="G11476" s="48">
        <f t="shared" si="280"/>
        <v>5045.0854653317947</v>
      </c>
    </row>
    <row r="11477" spans="7:7" x14ac:dyDescent="0.3">
      <c r="G11477" s="48">
        <f t="shared" si="280"/>
        <v>5045.0854653317947</v>
      </c>
    </row>
    <row r="11478" spans="7:7" x14ac:dyDescent="0.3">
      <c r="G11478" s="48">
        <f t="shared" si="280"/>
        <v>5045.0854653317947</v>
      </c>
    </row>
    <row r="11479" spans="7:7" x14ac:dyDescent="0.3">
      <c r="G11479" s="48">
        <f t="shared" si="280"/>
        <v>5045.0854653317947</v>
      </c>
    </row>
    <row r="11480" spans="7:7" x14ac:dyDescent="0.3">
      <c r="G11480" s="48">
        <f t="shared" si="280"/>
        <v>5045.0854653317947</v>
      </c>
    </row>
    <row r="11481" spans="7:7" x14ac:dyDescent="0.3">
      <c r="G11481" s="48">
        <f t="shared" si="280"/>
        <v>5045.0854653317947</v>
      </c>
    </row>
    <row r="11482" spans="7:7" x14ac:dyDescent="0.3">
      <c r="G11482" s="48">
        <f t="shared" si="280"/>
        <v>5045.0854653317947</v>
      </c>
    </row>
    <row r="11483" spans="7:7" x14ac:dyDescent="0.3">
      <c r="G11483" s="48">
        <f t="shared" si="280"/>
        <v>5045.0854653317947</v>
      </c>
    </row>
    <row r="11484" spans="7:7" x14ac:dyDescent="0.3">
      <c r="G11484" s="48">
        <f t="shared" si="280"/>
        <v>5045.0854653317947</v>
      </c>
    </row>
    <row r="11485" spans="7:7" x14ac:dyDescent="0.3">
      <c r="G11485" s="48">
        <f t="shared" si="280"/>
        <v>5045.0854653317947</v>
      </c>
    </row>
    <row r="11486" spans="7:7" x14ac:dyDescent="0.3">
      <c r="G11486" s="48">
        <f t="shared" si="280"/>
        <v>5045.0854653317947</v>
      </c>
    </row>
    <row r="11487" spans="7:7" x14ac:dyDescent="0.3">
      <c r="G11487" s="48">
        <f t="shared" si="280"/>
        <v>5045.0854653317947</v>
      </c>
    </row>
    <row r="11488" spans="7:7" x14ac:dyDescent="0.3">
      <c r="G11488" s="48">
        <f t="shared" si="280"/>
        <v>5045.0854653317947</v>
      </c>
    </row>
    <row r="11489" spans="7:7" x14ac:dyDescent="0.3">
      <c r="G11489" s="48">
        <f t="shared" si="280"/>
        <v>5045.0854653317947</v>
      </c>
    </row>
    <row r="11490" spans="7:7" x14ac:dyDescent="0.3">
      <c r="G11490" s="48">
        <f t="shared" si="280"/>
        <v>5045.0854653317947</v>
      </c>
    </row>
    <row r="11491" spans="7:7" x14ac:dyDescent="0.3">
      <c r="G11491" s="48">
        <f t="shared" si="280"/>
        <v>5045.0854653317947</v>
      </c>
    </row>
    <row r="11492" spans="7:7" x14ac:dyDescent="0.3">
      <c r="G11492" s="48">
        <f t="shared" si="280"/>
        <v>5045.0854653317947</v>
      </c>
    </row>
    <row r="11493" spans="7:7" x14ac:dyDescent="0.3">
      <c r="G11493" s="48">
        <f t="shared" si="280"/>
        <v>5045.0854653317947</v>
      </c>
    </row>
    <row r="11494" spans="7:7" x14ac:dyDescent="0.3">
      <c r="G11494" s="48">
        <f t="shared" si="280"/>
        <v>5045.0854653317947</v>
      </c>
    </row>
    <row r="11495" spans="7:7" x14ac:dyDescent="0.3">
      <c r="G11495" s="48">
        <f t="shared" si="280"/>
        <v>5045.0854653317947</v>
      </c>
    </row>
    <row r="11496" spans="7:7" x14ac:dyDescent="0.3">
      <c r="G11496" s="48">
        <f t="shared" si="280"/>
        <v>5045.0854653317947</v>
      </c>
    </row>
    <row r="11497" spans="7:7" x14ac:dyDescent="0.3">
      <c r="G11497" s="48">
        <f t="shared" si="280"/>
        <v>5045.0854653317947</v>
      </c>
    </row>
    <row r="11498" spans="7:7" x14ac:dyDescent="0.3">
      <c r="G11498" s="48">
        <f t="shared" si="280"/>
        <v>5045.0854653317947</v>
      </c>
    </row>
    <row r="11499" spans="7:7" x14ac:dyDescent="0.3">
      <c r="G11499" s="48">
        <f t="shared" si="280"/>
        <v>5045.0854653317947</v>
      </c>
    </row>
    <row r="11500" spans="7:7" x14ac:dyDescent="0.3">
      <c r="G11500" s="48">
        <f t="shared" si="280"/>
        <v>5045.0854653317947</v>
      </c>
    </row>
    <row r="11501" spans="7:7" x14ac:dyDescent="0.3">
      <c r="G11501" s="48">
        <f t="shared" si="280"/>
        <v>5045.0854653317947</v>
      </c>
    </row>
    <row r="11502" spans="7:7" x14ac:dyDescent="0.3">
      <c r="G11502" s="48">
        <f t="shared" si="280"/>
        <v>5045.0854653317947</v>
      </c>
    </row>
    <row r="11503" spans="7:7" x14ac:dyDescent="0.3">
      <c r="G11503" s="48">
        <f t="shared" si="280"/>
        <v>5045.0854653317947</v>
      </c>
    </row>
    <row r="11504" spans="7:7" x14ac:dyDescent="0.3">
      <c r="G11504" s="48">
        <f t="shared" ref="G11504:G11567" si="281">G11503+F11504-E11504</f>
        <v>5045.0854653317947</v>
      </c>
    </row>
    <row r="11505" spans="7:7" x14ac:dyDescent="0.3">
      <c r="G11505" s="48">
        <f t="shared" si="281"/>
        <v>5045.0854653317947</v>
      </c>
    </row>
    <row r="11506" spans="7:7" x14ac:dyDescent="0.3">
      <c r="G11506" s="48">
        <f t="shared" si="281"/>
        <v>5045.0854653317947</v>
      </c>
    </row>
    <row r="11507" spans="7:7" x14ac:dyDescent="0.3">
      <c r="G11507" s="48">
        <f t="shared" si="281"/>
        <v>5045.0854653317947</v>
      </c>
    </row>
    <row r="11508" spans="7:7" x14ac:dyDescent="0.3">
      <c r="G11508" s="48">
        <f t="shared" si="281"/>
        <v>5045.0854653317947</v>
      </c>
    </row>
    <row r="11509" spans="7:7" x14ac:dyDescent="0.3">
      <c r="G11509" s="48">
        <f t="shared" si="281"/>
        <v>5045.0854653317947</v>
      </c>
    </row>
    <row r="11510" spans="7:7" x14ac:dyDescent="0.3">
      <c r="G11510" s="48">
        <f t="shared" si="281"/>
        <v>5045.0854653317947</v>
      </c>
    </row>
    <row r="11511" spans="7:7" x14ac:dyDescent="0.3">
      <c r="G11511" s="48">
        <f t="shared" si="281"/>
        <v>5045.0854653317947</v>
      </c>
    </row>
    <row r="11512" spans="7:7" x14ac:dyDescent="0.3">
      <c r="G11512" s="48">
        <f t="shared" si="281"/>
        <v>5045.0854653317947</v>
      </c>
    </row>
    <row r="11513" spans="7:7" x14ac:dyDescent="0.3">
      <c r="G11513" s="48">
        <f t="shared" si="281"/>
        <v>5045.0854653317947</v>
      </c>
    </row>
    <row r="11514" spans="7:7" x14ac:dyDescent="0.3">
      <c r="G11514" s="48">
        <f t="shared" si="281"/>
        <v>5045.0854653317947</v>
      </c>
    </row>
    <row r="11515" spans="7:7" x14ac:dyDescent="0.3">
      <c r="G11515" s="48">
        <f t="shared" si="281"/>
        <v>5045.0854653317947</v>
      </c>
    </row>
    <row r="11516" spans="7:7" x14ac:dyDescent="0.3">
      <c r="G11516" s="48">
        <f t="shared" si="281"/>
        <v>5045.0854653317947</v>
      </c>
    </row>
    <row r="11517" spans="7:7" x14ac:dyDescent="0.3">
      <c r="G11517" s="48">
        <f t="shared" si="281"/>
        <v>5045.0854653317947</v>
      </c>
    </row>
    <row r="11518" spans="7:7" x14ac:dyDescent="0.3">
      <c r="G11518" s="48">
        <f t="shared" si="281"/>
        <v>5045.0854653317947</v>
      </c>
    </row>
    <row r="11519" spans="7:7" x14ac:dyDescent="0.3">
      <c r="G11519" s="48">
        <f t="shared" si="281"/>
        <v>5045.0854653317947</v>
      </c>
    </row>
    <row r="11520" spans="7:7" x14ac:dyDescent="0.3">
      <c r="G11520" s="48">
        <f t="shared" si="281"/>
        <v>5045.0854653317947</v>
      </c>
    </row>
    <row r="11521" spans="7:7" x14ac:dyDescent="0.3">
      <c r="G11521" s="48">
        <f t="shared" si="281"/>
        <v>5045.0854653317947</v>
      </c>
    </row>
    <row r="11522" spans="7:7" x14ac:dyDescent="0.3">
      <c r="G11522" s="48">
        <f t="shared" si="281"/>
        <v>5045.0854653317947</v>
      </c>
    </row>
    <row r="11523" spans="7:7" x14ac:dyDescent="0.3">
      <c r="G11523" s="48">
        <f t="shared" si="281"/>
        <v>5045.0854653317947</v>
      </c>
    </row>
    <row r="11524" spans="7:7" x14ac:dyDescent="0.3">
      <c r="G11524" s="48">
        <f t="shared" si="281"/>
        <v>5045.0854653317947</v>
      </c>
    </row>
    <row r="11525" spans="7:7" x14ac:dyDescent="0.3">
      <c r="G11525" s="48">
        <f t="shared" si="281"/>
        <v>5045.0854653317947</v>
      </c>
    </row>
    <row r="11526" spans="7:7" x14ac:dyDescent="0.3">
      <c r="G11526" s="48">
        <f t="shared" si="281"/>
        <v>5045.0854653317947</v>
      </c>
    </row>
    <row r="11527" spans="7:7" x14ac:dyDescent="0.3">
      <c r="G11527" s="48">
        <f t="shared" si="281"/>
        <v>5045.0854653317947</v>
      </c>
    </row>
    <row r="11528" spans="7:7" x14ac:dyDescent="0.3">
      <c r="G11528" s="48">
        <f t="shared" si="281"/>
        <v>5045.0854653317947</v>
      </c>
    </row>
    <row r="11529" spans="7:7" x14ac:dyDescent="0.3">
      <c r="G11529" s="48">
        <f t="shared" si="281"/>
        <v>5045.0854653317947</v>
      </c>
    </row>
    <row r="11530" spans="7:7" x14ac:dyDescent="0.3">
      <c r="G11530" s="48">
        <f t="shared" si="281"/>
        <v>5045.0854653317947</v>
      </c>
    </row>
    <row r="11531" spans="7:7" x14ac:dyDescent="0.3">
      <c r="G11531" s="48">
        <f t="shared" si="281"/>
        <v>5045.0854653317947</v>
      </c>
    </row>
    <row r="11532" spans="7:7" x14ac:dyDescent="0.3">
      <c r="G11532" s="48">
        <f t="shared" si="281"/>
        <v>5045.0854653317947</v>
      </c>
    </row>
    <row r="11533" spans="7:7" x14ac:dyDescent="0.3">
      <c r="G11533" s="48">
        <f t="shared" si="281"/>
        <v>5045.0854653317947</v>
      </c>
    </row>
    <row r="11534" spans="7:7" x14ac:dyDescent="0.3">
      <c r="G11534" s="48">
        <f t="shared" si="281"/>
        <v>5045.0854653317947</v>
      </c>
    </row>
    <row r="11535" spans="7:7" x14ac:dyDescent="0.3">
      <c r="G11535" s="48">
        <f t="shared" si="281"/>
        <v>5045.0854653317947</v>
      </c>
    </row>
    <row r="11536" spans="7:7" x14ac:dyDescent="0.3">
      <c r="G11536" s="48">
        <f t="shared" si="281"/>
        <v>5045.0854653317947</v>
      </c>
    </row>
    <row r="11537" spans="7:7" x14ac:dyDescent="0.3">
      <c r="G11537" s="48">
        <f t="shared" si="281"/>
        <v>5045.0854653317947</v>
      </c>
    </row>
    <row r="11538" spans="7:7" x14ac:dyDescent="0.3">
      <c r="G11538" s="48">
        <f t="shared" si="281"/>
        <v>5045.0854653317947</v>
      </c>
    </row>
    <row r="11539" spans="7:7" x14ac:dyDescent="0.3">
      <c r="G11539" s="48">
        <f t="shared" si="281"/>
        <v>5045.0854653317947</v>
      </c>
    </row>
    <row r="11540" spans="7:7" x14ac:dyDescent="0.3">
      <c r="G11540" s="48">
        <f t="shared" si="281"/>
        <v>5045.0854653317947</v>
      </c>
    </row>
    <row r="11541" spans="7:7" x14ac:dyDescent="0.3">
      <c r="G11541" s="48">
        <f t="shared" si="281"/>
        <v>5045.0854653317947</v>
      </c>
    </row>
    <row r="11542" spans="7:7" x14ac:dyDescent="0.3">
      <c r="G11542" s="48">
        <f t="shared" si="281"/>
        <v>5045.0854653317947</v>
      </c>
    </row>
    <row r="11543" spans="7:7" x14ac:dyDescent="0.3">
      <c r="G11543" s="48">
        <f t="shared" si="281"/>
        <v>5045.0854653317947</v>
      </c>
    </row>
    <row r="11544" spans="7:7" x14ac:dyDescent="0.3">
      <c r="G11544" s="48">
        <f t="shared" si="281"/>
        <v>5045.0854653317947</v>
      </c>
    </row>
    <row r="11545" spans="7:7" x14ac:dyDescent="0.3">
      <c r="G11545" s="48">
        <f t="shared" si="281"/>
        <v>5045.0854653317947</v>
      </c>
    </row>
    <row r="11546" spans="7:7" x14ac:dyDescent="0.3">
      <c r="G11546" s="48">
        <f t="shared" si="281"/>
        <v>5045.0854653317947</v>
      </c>
    </row>
    <row r="11547" spans="7:7" x14ac:dyDescent="0.3">
      <c r="G11547" s="48">
        <f t="shared" si="281"/>
        <v>5045.0854653317947</v>
      </c>
    </row>
    <row r="11548" spans="7:7" x14ac:dyDescent="0.3">
      <c r="G11548" s="48">
        <f t="shared" si="281"/>
        <v>5045.0854653317947</v>
      </c>
    </row>
    <row r="11549" spans="7:7" x14ac:dyDescent="0.3">
      <c r="G11549" s="48">
        <f t="shared" si="281"/>
        <v>5045.0854653317947</v>
      </c>
    </row>
    <row r="11550" spans="7:7" x14ac:dyDescent="0.3">
      <c r="G11550" s="48">
        <f t="shared" si="281"/>
        <v>5045.0854653317947</v>
      </c>
    </row>
    <row r="11551" spans="7:7" x14ac:dyDescent="0.3">
      <c r="G11551" s="48">
        <f t="shared" si="281"/>
        <v>5045.0854653317947</v>
      </c>
    </row>
    <row r="11552" spans="7:7" x14ac:dyDescent="0.3">
      <c r="G11552" s="48">
        <f t="shared" si="281"/>
        <v>5045.0854653317947</v>
      </c>
    </row>
    <row r="11553" spans="7:7" x14ac:dyDescent="0.3">
      <c r="G11553" s="48">
        <f t="shared" si="281"/>
        <v>5045.0854653317947</v>
      </c>
    </row>
    <row r="11554" spans="7:7" x14ac:dyDescent="0.3">
      <c r="G11554" s="48">
        <f t="shared" si="281"/>
        <v>5045.0854653317947</v>
      </c>
    </row>
    <row r="11555" spans="7:7" x14ac:dyDescent="0.3">
      <c r="G11555" s="48">
        <f t="shared" si="281"/>
        <v>5045.0854653317947</v>
      </c>
    </row>
    <row r="11556" spans="7:7" x14ac:dyDescent="0.3">
      <c r="G11556" s="48">
        <f t="shared" si="281"/>
        <v>5045.0854653317947</v>
      </c>
    </row>
    <row r="11557" spans="7:7" x14ac:dyDescent="0.3">
      <c r="G11557" s="48">
        <f t="shared" si="281"/>
        <v>5045.0854653317947</v>
      </c>
    </row>
    <row r="11558" spans="7:7" x14ac:dyDescent="0.3">
      <c r="G11558" s="48">
        <f t="shared" si="281"/>
        <v>5045.0854653317947</v>
      </c>
    </row>
    <row r="11559" spans="7:7" x14ac:dyDescent="0.3">
      <c r="G11559" s="48">
        <f t="shared" si="281"/>
        <v>5045.0854653317947</v>
      </c>
    </row>
    <row r="11560" spans="7:7" x14ac:dyDescent="0.3">
      <c r="G11560" s="48">
        <f t="shared" si="281"/>
        <v>5045.0854653317947</v>
      </c>
    </row>
    <row r="11561" spans="7:7" x14ac:dyDescent="0.3">
      <c r="G11561" s="48">
        <f t="shared" si="281"/>
        <v>5045.0854653317947</v>
      </c>
    </row>
    <row r="11562" spans="7:7" x14ac:dyDescent="0.3">
      <c r="G11562" s="48">
        <f t="shared" si="281"/>
        <v>5045.0854653317947</v>
      </c>
    </row>
    <row r="11563" spans="7:7" x14ac:dyDescent="0.3">
      <c r="G11563" s="48">
        <f t="shared" si="281"/>
        <v>5045.0854653317947</v>
      </c>
    </row>
    <row r="11564" spans="7:7" x14ac:dyDescent="0.3">
      <c r="G11564" s="48">
        <f t="shared" si="281"/>
        <v>5045.0854653317947</v>
      </c>
    </row>
    <row r="11565" spans="7:7" x14ac:dyDescent="0.3">
      <c r="G11565" s="48">
        <f t="shared" si="281"/>
        <v>5045.0854653317947</v>
      </c>
    </row>
    <row r="11566" spans="7:7" x14ac:dyDescent="0.3">
      <c r="G11566" s="48">
        <f t="shared" si="281"/>
        <v>5045.0854653317947</v>
      </c>
    </row>
    <row r="11567" spans="7:7" x14ac:dyDescent="0.3">
      <c r="G11567" s="48">
        <f t="shared" si="281"/>
        <v>5045.0854653317947</v>
      </c>
    </row>
    <row r="11568" spans="7:7" x14ac:dyDescent="0.3">
      <c r="G11568" s="48">
        <f t="shared" ref="G11568:G11631" si="282">G11567+F11568-E11568</f>
        <v>5045.0854653317947</v>
      </c>
    </row>
    <row r="11569" spans="7:7" x14ac:dyDescent="0.3">
      <c r="G11569" s="48">
        <f t="shared" si="282"/>
        <v>5045.0854653317947</v>
      </c>
    </row>
    <row r="11570" spans="7:7" x14ac:dyDescent="0.3">
      <c r="G11570" s="48">
        <f t="shared" si="282"/>
        <v>5045.0854653317947</v>
      </c>
    </row>
    <row r="11571" spans="7:7" x14ac:dyDescent="0.3">
      <c r="G11571" s="48">
        <f t="shared" si="282"/>
        <v>5045.0854653317947</v>
      </c>
    </row>
    <row r="11572" spans="7:7" x14ac:dyDescent="0.3">
      <c r="G11572" s="48">
        <f t="shared" si="282"/>
        <v>5045.0854653317947</v>
      </c>
    </row>
    <row r="11573" spans="7:7" x14ac:dyDescent="0.3">
      <c r="G11573" s="48">
        <f t="shared" si="282"/>
        <v>5045.0854653317947</v>
      </c>
    </row>
    <row r="11574" spans="7:7" x14ac:dyDescent="0.3">
      <c r="G11574" s="48">
        <f t="shared" si="282"/>
        <v>5045.0854653317947</v>
      </c>
    </row>
    <row r="11575" spans="7:7" x14ac:dyDescent="0.3">
      <c r="G11575" s="48">
        <f t="shared" si="282"/>
        <v>5045.0854653317947</v>
      </c>
    </row>
    <row r="11576" spans="7:7" x14ac:dyDescent="0.3">
      <c r="G11576" s="48">
        <f t="shared" si="282"/>
        <v>5045.0854653317947</v>
      </c>
    </row>
    <row r="11577" spans="7:7" x14ac:dyDescent="0.3">
      <c r="G11577" s="48">
        <f t="shared" si="282"/>
        <v>5045.0854653317947</v>
      </c>
    </row>
    <row r="11578" spans="7:7" x14ac:dyDescent="0.3">
      <c r="G11578" s="48">
        <f t="shared" si="282"/>
        <v>5045.0854653317947</v>
      </c>
    </row>
    <row r="11579" spans="7:7" x14ac:dyDescent="0.3">
      <c r="G11579" s="48">
        <f t="shared" si="282"/>
        <v>5045.0854653317947</v>
      </c>
    </row>
    <row r="11580" spans="7:7" x14ac:dyDescent="0.3">
      <c r="G11580" s="48">
        <f t="shared" si="282"/>
        <v>5045.0854653317947</v>
      </c>
    </row>
    <row r="11581" spans="7:7" x14ac:dyDescent="0.3">
      <c r="G11581" s="48">
        <f t="shared" si="282"/>
        <v>5045.0854653317947</v>
      </c>
    </row>
    <row r="11582" spans="7:7" x14ac:dyDescent="0.3">
      <c r="G11582" s="48">
        <f t="shared" si="282"/>
        <v>5045.0854653317947</v>
      </c>
    </row>
    <row r="11583" spans="7:7" x14ac:dyDescent="0.3">
      <c r="G11583" s="48">
        <f t="shared" si="282"/>
        <v>5045.0854653317947</v>
      </c>
    </row>
    <row r="11584" spans="7:7" x14ac:dyDescent="0.3">
      <c r="G11584" s="48">
        <f t="shared" si="282"/>
        <v>5045.0854653317947</v>
      </c>
    </row>
    <row r="11585" spans="7:7" x14ac:dyDescent="0.3">
      <c r="G11585" s="48">
        <f t="shared" si="282"/>
        <v>5045.0854653317947</v>
      </c>
    </row>
    <row r="11586" spans="7:7" x14ac:dyDescent="0.3">
      <c r="G11586" s="48">
        <f t="shared" si="282"/>
        <v>5045.0854653317947</v>
      </c>
    </row>
    <row r="11587" spans="7:7" x14ac:dyDescent="0.3">
      <c r="G11587" s="48">
        <f t="shared" si="282"/>
        <v>5045.0854653317947</v>
      </c>
    </row>
    <row r="11588" spans="7:7" x14ac:dyDescent="0.3">
      <c r="G11588" s="48">
        <f t="shared" si="282"/>
        <v>5045.0854653317947</v>
      </c>
    </row>
    <row r="11589" spans="7:7" x14ac:dyDescent="0.3">
      <c r="G11589" s="48">
        <f t="shared" si="282"/>
        <v>5045.0854653317947</v>
      </c>
    </row>
    <row r="11590" spans="7:7" x14ac:dyDescent="0.3">
      <c r="G11590" s="48">
        <f t="shared" si="282"/>
        <v>5045.0854653317947</v>
      </c>
    </row>
    <row r="11591" spans="7:7" x14ac:dyDescent="0.3">
      <c r="G11591" s="48">
        <f t="shared" si="282"/>
        <v>5045.0854653317947</v>
      </c>
    </row>
    <row r="11592" spans="7:7" x14ac:dyDescent="0.3">
      <c r="G11592" s="48">
        <f t="shared" si="282"/>
        <v>5045.0854653317947</v>
      </c>
    </row>
    <row r="11593" spans="7:7" x14ac:dyDescent="0.3">
      <c r="G11593" s="48">
        <f t="shared" si="282"/>
        <v>5045.0854653317947</v>
      </c>
    </row>
    <row r="11594" spans="7:7" x14ac:dyDescent="0.3">
      <c r="G11594" s="48">
        <f t="shared" si="282"/>
        <v>5045.0854653317947</v>
      </c>
    </row>
    <row r="11595" spans="7:7" x14ac:dyDescent="0.3">
      <c r="G11595" s="48">
        <f t="shared" si="282"/>
        <v>5045.0854653317947</v>
      </c>
    </row>
    <row r="11596" spans="7:7" x14ac:dyDescent="0.3">
      <c r="G11596" s="48">
        <f t="shared" si="282"/>
        <v>5045.0854653317947</v>
      </c>
    </row>
    <row r="11597" spans="7:7" x14ac:dyDescent="0.3">
      <c r="G11597" s="48">
        <f t="shared" si="282"/>
        <v>5045.0854653317947</v>
      </c>
    </row>
    <row r="11598" spans="7:7" x14ac:dyDescent="0.3">
      <c r="G11598" s="48">
        <f t="shared" si="282"/>
        <v>5045.0854653317947</v>
      </c>
    </row>
    <row r="11599" spans="7:7" x14ac:dyDescent="0.3">
      <c r="G11599" s="48">
        <f t="shared" si="282"/>
        <v>5045.0854653317947</v>
      </c>
    </row>
    <row r="11600" spans="7:7" x14ac:dyDescent="0.3">
      <c r="G11600" s="48">
        <f t="shared" si="282"/>
        <v>5045.0854653317947</v>
      </c>
    </row>
    <row r="11601" spans="7:7" x14ac:dyDescent="0.3">
      <c r="G11601" s="48">
        <f t="shared" si="282"/>
        <v>5045.0854653317947</v>
      </c>
    </row>
    <row r="11602" spans="7:7" x14ac:dyDescent="0.3">
      <c r="G11602" s="48">
        <f t="shared" si="282"/>
        <v>5045.0854653317947</v>
      </c>
    </row>
    <row r="11603" spans="7:7" x14ac:dyDescent="0.3">
      <c r="G11603" s="48">
        <f t="shared" si="282"/>
        <v>5045.0854653317947</v>
      </c>
    </row>
    <row r="11604" spans="7:7" x14ac:dyDescent="0.3">
      <c r="G11604" s="48">
        <f t="shared" si="282"/>
        <v>5045.0854653317947</v>
      </c>
    </row>
    <row r="11605" spans="7:7" x14ac:dyDescent="0.3">
      <c r="G11605" s="48">
        <f t="shared" si="282"/>
        <v>5045.0854653317947</v>
      </c>
    </row>
    <row r="11606" spans="7:7" x14ac:dyDescent="0.3">
      <c r="G11606" s="48">
        <f t="shared" si="282"/>
        <v>5045.0854653317947</v>
      </c>
    </row>
    <row r="11607" spans="7:7" x14ac:dyDescent="0.3">
      <c r="G11607" s="48">
        <f t="shared" si="282"/>
        <v>5045.0854653317947</v>
      </c>
    </row>
    <row r="11608" spans="7:7" x14ac:dyDescent="0.3">
      <c r="G11608" s="48">
        <f t="shared" si="282"/>
        <v>5045.0854653317947</v>
      </c>
    </row>
    <row r="11609" spans="7:7" x14ac:dyDescent="0.3">
      <c r="G11609" s="48">
        <f t="shared" si="282"/>
        <v>5045.0854653317947</v>
      </c>
    </row>
    <row r="11610" spans="7:7" x14ac:dyDescent="0.3">
      <c r="G11610" s="48">
        <f t="shared" si="282"/>
        <v>5045.0854653317947</v>
      </c>
    </row>
    <row r="11611" spans="7:7" x14ac:dyDescent="0.3">
      <c r="G11611" s="48">
        <f t="shared" si="282"/>
        <v>5045.0854653317947</v>
      </c>
    </row>
    <row r="11612" spans="7:7" x14ac:dyDescent="0.3">
      <c r="G11612" s="48">
        <f t="shared" si="282"/>
        <v>5045.0854653317947</v>
      </c>
    </row>
    <row r="11613" spans="7:7" x14ac:dyDescent="0.3">
      <c r="G11613" s="48">
        <f t="shared" si="282"/>
        <v>5045.0854653317947</v>
      </c>
    </row>
    <row r="11614" spans="7:7" x14ac:dyDescent="0.3">
      <c r="G11614" s="48">
        <f t="shared" si="282"/>
        <v>5045.0854653317947</v>
      </c>
    </row>
    <row r="11615" spans="7:7" x14ac:dyDescent="0.3">
      <c r="G11615" s="48">
        <f t="shared" si="282"/>
        <v>5045.0854653317947</v>
      </c>
    </row>
    <row r="11616" spans="7:7" x14ac:dyDescent="0.3">
      <c r="G11616" s="48">
        <f t="shared" si="282"/>
        <v>5045.0854653317947</v>
      </c>
    </row>
    <row r="11617" spans="7:7" x14ac:dyDescent="0.3">
      <c r="G11617" s="48">
        <f t="shared" si="282"/>
        <v>5045.0854653317947</v>
      </c>
    </row>
    <row r="11618" spans="7:7" x14ac:dyDescent="0.3">
      <c r="G11618" s="48">
        <f t="shared" si="282"/>
        <v>5045.0854653317947</v>
      </c>
    </row>
    <row r="11619" spans="7:7" x14ac:dyDescent="0.3">
      <c r="G11619" s="48">
        <f t="shared" si="282"/>
        <v>5045.0854653317947</v>
      </c>
    </row>
    <row r="11620" spans="7:7" x14ac:dyDescent="0.3">
      <c r="G11620" s="48">
        <f t="shared" si="282"/>
        <v>5045.0854653317947</v>
      </c>
    </row>
    <row r="11621" spans="7:7" x14ac:dyDescent="0.3">
      <c r="G11621" s="48">
        <f t="shared" si="282"/>
        <v>5045.0854653317947</v>
      </c>
    </row>
    <row r="11622" spans="7:7" x14ac:dyDescent="0.3">
      <c r="G11622" s="48">
        <f t="shared" si="282"/>
        <v>5045.0854653317947</v>
      </c>
    </row>
    <row r="11623" spans="7:7" x14ac:dyDescent="0.3">
      <c r="G11623" s="48">
        <f t="shared" si="282"/>
        <v>5045.0854653317947</v>
      </c>
    </row>
    <row r="11624" spans="7:7" x14ac:dyDescent="0.3">
      <c r="G11624" s="48">
        <f t="shared" si="282"/>
        <v>5045.0854653317947</v>
      </c>
    </row>
    <row r="11625" spans="7:7" x14ac:dyDescent="0.3">
      <c r="G11625" s="48">
        <f t="shared" si="282"/>
        <v>5045.0854653317947</v>
      </c>
    </row>
    <row r="11626" spans="7:7" x14ac:dyDescent="0.3">
      <c r="G11626" s="48">
        <f t="shared" si="282"/>
        <v>5045.0854653317947</v>
      </c>
    </row>
    <row r="11627" spans="7:7" x14ac:dyDescent="0.3">
      <c r="G11627" s="48">
        <f t="shared" si="282"/>
        <v>5045.0854653317947</v>
      </c>
    </row>
    <row r="11628" spans="7:7" x14ac:dyDescent="0.3">
      <c r="G11628" s="48">
        <f t="shared" si="282"/>
        <v>5045.0854653317947</v>
      </c>
    </row>
    <row r="11629" spans="7:7" x14ac:dyDescent="0.3">
      <c r="G11629" s="48">
        <f t="shared" si="282"/>
        <v>5045.0854653317947</v>
      </c>
    </row>
    <row r="11630" spans="7:7" x14ac:dyDescent="0.3">
      <c r="G11630" s="48">
        <f t="shared" si="282"/>
        <v>5045.0854653317947</v>
      </c>
    </row>
    <row r="11631" spans="7:7" x14ac:dyDescent="0.3">
      <c r="G11631" s="48">
        <f t="shared" si="282"/>
        <v>5045.0854653317947</v>
      </c>
    </row>
    <row r="11632" spans="7:7" x14ac:dyDescent="0.3">
      <c r="G11632" s="48">
        <f t="shared" ref="G11632:G11669" si="283">G11631+F11632-E11632</f>
        <v>5045.0854653317947</v>
      </c>
    </row>
    <row r="11633" spans="7:7" x14ac:dyDescent="0.3">
      <c r="G11633" s="48">
        <f t="shared" si="283"/>
        <v>5045.0854653317947</v>
      </c>
    </row>
    <row r="11634" spans="7:7" x14ac:dyDescent="0.3">
      <c r="G11634" s="48">
        <f t="shared" si="283"/>
        <v>5045.0854653317947</v>
      </c>
    </row>
    <row r="11635" spans="7:7" x14ac:dyDescent="0.3">
      <c r="G11635" s="48">
        <f t="shared" si="283"/>
        <v>5045.0854653317947</v>
      </c>
    </row>
    <row r="11636" spans="7:7" x14ac:dyDescent="0.3">
      <c r="G11636" s="48">
        <f t="shared" si="283"/>
        <v>5045.0854653317947</v>
      </c>
    </row>
    <row r="11637" spans="7:7" x14ac:dyDescent="0.3">
      <c r="G11637" s="48">
        <f t="shared" si="283"/>
        <v>5045.0854653317947</v>
      </c>
    </row>
    <row r="11638" spans="7:7" x14ac:dyDescent="0.3">
      <c r="G11638" s="48">
        <f t="shared" si="283"/>
        <v>5045.0854653317947</v>
      </c>
    </row>
    <row r="11639" spans="7:7" x14ac:dyDescent="0.3">
      <c r="G11639" s="48">
        <f t="shared" si="283"/>
        <v>5045.0854653317947</v>
      </c>
    </row>
    <row r="11640" spans="7:7" x14ac:dyDescent="0.3">
      <c r="G11640" s="48">
        <f t="shared" si="283"/>
        <v>5045.0854653317947</v>
      </c>
    </row>
    <row r="11641" spans="7:7" x14ac:dyDescent="0.3">
      <c r="G11641" s="48">
        <f t="shared" si="283"/>
        <v>5045.0854653317947</v>
      </c>
    </row>
    <row r="11642" spans="7:7" x14ac:dyDescent="0.3">
      <c r="G11642" s="48">
        <f t="shared" si="283"/>
        <v>5045.0854653317947</v>
      </c>
    </row>
    <row r="11643" spans="7:7" x14ac:dyDescent="0.3">
      <c r="G11643" s="48">
        <f t="shared" si="283"/>
        <v>5045.0854653317947</v>
      </c>
    </row>
    <row r="11644" spans="7:7" x14ac:dyDescent="0.3">
      <c r="G11644" s="48">
        <f t="shared" si="283"/>
        <v>5045.0854653317947</v>
      </c>
    </row>
    <row r="11645" spans="7:7" x14ac:dyDescent="0.3">
      <c r="G11645" s="48">
        <f t="shared" si="283"/>
        <v>5045.0854653317947</v>
      </c>
    </row>
    <row r="11646" spans="7:7" x14ac:dyDescent="0.3">
      <c r="G11646" s="48">
        <f t="shared" si="283"/>
        <v>5045.0854653317947</v>
      </c>
    </row>
    <row r="11647" spans="7:7" x14ac:dyDescent="0.3">
      <c r="G11647" s="48">
        <f t="shared" si="283"/>
        <v>5045.0854653317947</v>
      </c>
    </row>
    <row r="11648" spans="7:7" x14ac:dyDescent="0.3">
      <c r="G11648" s="48">
        <f t="shared" si="283"/>
        <v>5045.0854653317947</v>
      </c>
    </row>
    <row r="11649" spans="7:7" x14ac:dyDescent="0.3">
      <c r="G11649" s="48">
        <f t="shared" si="283"/>
        <v>5045.0854653317947</v>
      </c>
    </row>
    <row r="11650" spans="7:7" x14ac:dyDescent="0.3">
      <c r="G11650" s="48">
        <f t="shared" si="283"/>
        <v>5045.0854653317947</v>
      </c>
    </row>
    <row r="11651" spans="7:7" x14ac:dyDescent="0.3">
      <c r="G11651" s="48">
        <f t="shared" si="283"/>
        <v>5045.0854653317947</v>
      </c>
    </row>
    <row r="11652" spans="7:7" x14ac:dyDescent="0.3">
      <c r="G11652" s="48">
        <f t="shared" si="283"/>
        <v>5045.0854653317947</v>
      </c>
    </row>
    <row r="11653" spans="7:7" x14ac:dyDescent="0.3">
      <c r="G11653" s="48">
        <f t="shared" si="283"/>
        <v>5045.0854653317947</v>
      </c>
    </row>
    <row r="11654" spans="7:7" x14ac:dyDescent="0.3">
      <c r="G11654" s="48">
        <f t="shared" si="283"/>
        <v>5045.0854653317947</v>
      </c>
    </row>
    <row r="11655" spans="7:7" x14ac:dyDescent="0.3">
      <c r="G11655" s="48">
        <f t="shared" si="283"/>
        <v>5045.0854653317947</v>
      </c>
    </row>
    <row r="11656" spans="7:7" x14ac:dyDescent="0.3">
      <c r="G11656" s="48">
        <f t="shared" si="283"/>
        <v>5045.0854653317947</v>
      </c>
    </row>
    <row r="11657" spans="7:7" x14ac:dyDescent="0.3">
      <c r="G11657" s="48">
        <f t="shared" si="283"/>
        <v>5045.0854653317947</v>
      </c>
    </row>
    <row r="11658" spans="7:7" x14ac:dyDescent="0.3">
      <c r="G11658" s="48">
        <f t="shared" si="283"/>
        <v>5045.0854653317947</v>
      </c>
    </row>
    <row r="11659" spans="7:7" x14ac:dyDescent="0.3">
      <c r="G11659" s="48">
        <f t="shared" si="283"/>
        <v>5045.0854653317947</v>
      </c>
    </row>
    <row r="11660" spans="7:7" x14ac:dyDescent="0.3">
      <c r="G11660" s="48">
        <f t="shared" si="283"/>
        <v>5045.0854653317947</v>
      </c>
    </row>
    <row r="11661" spans="7:7" x14ac:dyDescent="0.3">
      <c r="G11661" s="48">
        <f t="shared" si="283"/>
        <v>5045.0854653317947</v>
      </c>
    </row>
    <row r="11662" spans="7:7" x14ac:dyDescent="0.3">
      <c r="G11662" s="48">
        <f t="shared" si="283"/>
        <v>5045.0854653317947</v>
      </c>
    </row>
    <row r="11663" spans="7:7" x14ac:dyDescent="0.3">
      <c r="G11663" s="48">
        <f t="shared" si="283"/>
        <v>5045.0854653317947</v>
      </c>
    </row>
    <row r="11664" spans="7:7" x14ac:dyDescent="0.3">
      <c r="G11664" s="48">
        <f t="shared" si="283"/>
        <v>5045.0854653317947</v>
      </c>
    </row>
    <row r="11665" spans="7:7" x14ac:dyDescent="0.3">
      <c r="G11665" s="48">
        <f t="shared" si="283"/>
        <v>5045.0854653317947</v>
      </c>
    </row>
    <row r="11666" spans="7:7" x14ac:dyDescent="0.3">
      <c r="G11666" s="48">
        <f t="shared" si="283"/>
        <v>5045.0854653317947</v>
      </c>
    </row>
    <row r="11667" spans="7:7" x14ac:dyDescent="0.3">
      <c r="G11667" s="48">
        <f t="shared" si="283"/>
        <v>5045.0854653317947</v>
      </c>
    </row>
    <row r="11668" spans="7:7" x14ac:dyDescent="0.3">
      <c r="G11668" s="48">
        <f t="shared" si="283"/>
        <v>5045.0854653317947</v>
      </c>
    </row>
    <row r="11669" spans="7:7" x14ac:dyDescent="0.3">
      <c r="G11669" s="48">
        <f t="shared" si="283"/>
        <v>5045.0854653317947</v>
      </c>
    </row>
  </sheetData>
  <sheetProtection formatColumns="0" formatRows="0" insertColumns="0" insertRows="0" insertHyperlinks="0" deleteColumns="0" deleteRows="0" sort="0" autoFilter="0" pivotTables="0"/>
  <autoFilter ref="A1:O1166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0"/>
  <sheetViews>
    <sheetView zoomScale="115" zoomScaleNormal="115" workbookViewId="0">
      <pane ySplit="1" topLeftCell="A499" activePane="bottomLeft" state="frozen"/>
      <selection activeCell="D6707" sqref="D6707"/>
      <selection pane="bottomLeft" activeCell="B510" sqref="B510"/>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13916</v>
      </c>
      <c r="E446" s="302">
        <v>-50000</v>
      </c>
    </row>
    <row r="447" spans="1:5" x14ac:dyDescent="0.25">
      <c r="A447" s="632">
        <v>45467</v>
      </c>
      <c r="B447" s="292" t="s">
        <v>445</v>
      </c>
      <c r="C447" s="454"/>
      <c r="D447" s="292" t="s">
        <v>13916</v>
      </c>
      <c r="E447" s="302">
        <v>-30000</v>
      </c>
    </row>
    <row r="448" spans="1:5" x14ac:dyDescent="0.25">
      <c r="A448" s="632">
        <v>45470</v>
      </c>
      <c r="B448" s="292" t="s">
        <v>445</v>
      </c>
      <c r="C448" s="454"/>
      <c r="D448" s="292" t="s">
        <v>13916</v>
      </c>
      <c r="E448" s="302">
        <v>-30000</v>
      </c>
    </row>
    <row r="449" spans="1:5" x14ac:dyDescent="0.25">
      <c r="A449" s="632">
        <v>45472</v>
      </c>
      <c r="B449" s="292" t="s">
        <v>445</v>
      </c>
      <c r="C449" s="454"/>
      <c r="D449" s="292" t="s">
        <v>13916</v>
      </c>
      <c r="E449" s="302">
        <v>-25000</v>
      </c>
    </row>
    <row r="450" spans="1:5" x14ac:dyDescent="0.25">
      <c r="A450" s="632">
        <v>45472</v>
      </c>
      <c r="B450" s="292" t="s">
        <v>445</v>
      </c>
      <c r="C450" s="454"/>
      <c r="D450" s="292" t="s">
        <v>13951</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13916</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13916</v>
      </c>
      <c r="E458" s="302">
        <v>-45000</v>
      </c>
    </row>
    <row r="459" spans="1:5" x14ac:dyDescent="0.25">
      <c r="A459" s="632">
        <v>45483</v>
      </c>
      <c r="B459" s="292" t="s">
        <v>445</v>
      </c>
      <c r="C459" s="454"/>
      <c r="D459" s="292" t="s">
        <v>13916</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13916</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13916</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14295</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14345</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14467</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14500</v>
      </c>
      <c r="E496" s="302">
        <v>20000</v>
      </c>
    </row>
    <row r="497" spans="1:13" x14ac:dyDescent="0.25">
      <c r="A497" s="632">
        <v>45551</v>
      </c>
      <c r="B497" s="629" t="s">
        <v>8573</v>
      </c>
      <c r="C497" s="454"/>
      <c r="D497" s="292" t="s">
        <v>14500</v>
      </c>
      <c r="E497" s="302">
        <v>85000</v>
      </c>
    </row>
    <row r="498" spans="1:13" x14ac:dyDescent="0.25">
      <c r="A498" s="632">
        <v>45551</v>
      </c>
      <c r="B498" s="629" t="s">
        <v>8573</v>
      </c>
      <c r="C498" s="484"/>
      <c r="D498" s="292" t="s">
        <v>14500</v>
      </c>
      <c r="E498" s="485">
        <v>35000</v>
      </c>
    </row>
    <row r="499" spans="1:13" x14ac:dyDescent="0.25">
      <c r="A499" s="632">
        <v>45553</v>
      </c>
      <c r="B499" s="629" t="s">
        <v>9895</v>
      </c>
      <c r="C499" s="484"/>
      <c r="D499" s="629" t="s">
        <v>3920</v>
      </c>
      <c r="E499" s="485">
        <v>29460</v>
      </c>
    </row>
    <row r="500" spans="1:13" x14ac:dyDescent="0.25">
      <c r="A500" s="632">
        <v>45553</v>
      </c>
      <c r="B500" s="629" t="s">
        <v>9895</v>
      </c>
      <c r="C500" s="454"/>
      <c r="D500" s="292" t="s">
        <v>3920</v>
      </c>
      <c r="E500" s="302">
        <v>-142</v>
      </c>
    </row>
    <row r="501" spans="1:13" x14ac:dyDescent="0.25">
      <c r="A501" s="632">
        <v>45554</v>
      </c>
      <c r="B501" s="292" t="s">
        <v>8573</v>
      </c>
      <c r="C501" s="454"/>
      <c r="D501" s="292" t="s">
        <v>3920</v>
      </c>
      <c r="E501" s="302">
        <v>18300</v>
      </c>
    </row>
    <row r="502" spans="1:13" x14ac:dyDescent="0.25">
      <c r="A502" s="632">
        <v>45555</v>
      </c>
      <c r="B502" s="629" t="s">
        <v>8928</v>
      </c>
      <c r="C502" s="484"/>
      <c r="D502" s="292" t="s">
        <v>3920</v>
      </c>
      <c r="E502" s="485">
        <v>9500</v>
      </c>
    </row>
    <row r="503" spans="1:13" x14ac:dyDescent="0.25">
      <c r="A503" s="632">
        <v>45555</v>
      </c>
      <c r="B503" s="629" t="s">
        <v>8573</v>
      </c>
      <c r="C503" s="484"/>
      <c r="D503" s="629" t="s">
        <v>14500</v>
      </c>
      <c r="E503" s="485">
        <v>15000</v>
      </c>
    </row>
    <row r="504" spans="1:13" x14ac:dyDescent="0.25">
      <c r="A504" s="632">
        <v>45556</v>
      </c>
      <c r="B504" s="292" t="s">
        <v>156</v>
      </c>
      <c r="C504" s="454"/>
      <c r="D504" s="292" t="s">
        <v>3920</v>
      </c>
      <c r="E504" s="302">
        <v>14115</v>
      </c>
    </row>
    <row r="505" spans="1:13" x14ac:dyDescent="0.25">
      <c r="A505" s="632">
        <v>45559</v>
      </c>
      <c r="B505" s="292" t="s">
        <v>8573</v>
      </c>
      <c r="C505" s="454"/>
      <c r="D505" s="292" t="s">
        <v>14601</v>
      </c>
      <c r="E505" s="302">
        <v>-100000</v>
      </c>
    </row>
    <row r="506" spans="1:13" x14ac:dyDescent="0.25">
      <c r="A506" s="632">
        <v>45560</v>
      </c>
      <c r="B506" s="292" t="s">
        <v>8573</v>
      </c>
      <c r="C506" s="454"/>
      <c r="D506" s="292" t="s">
        <v>3920</v>
      </c>
      <c r="E506" s="302">
        <v>84500</v>
      </c>
    </row>
    <row r="507" spans="1:13" x14ac:dyDescent="0.25">
      <c r="A507" s="632">
        <v>45560</v>
      </c>
      <c r="B507" s="292" t="s">
        <v>8573</v>
      </c>
      <c r="C507" s="454"/>
      <c r="D507" s="292" t="s">
        <v>14602</v>
      </c>
      <c r="E507" s="302">
        <v>1500</v>
      </c>
    </row>
    <row r="508" spans="1:13" x14ac:dyDescent="0.25">
      <c r="A508" s="632">
        <v>45561</v>
      </c>
      <c r="B508" s="292" t="s">
        <v>8573</v>
      </c>
      <c r="C508" s="454"/>
      <c r="D508" s="292" t="s">
        <v>3920</v>
      </c>
      <c r="E508" s="302">
        <v>21070</v>
      </c>
    </row>
    <row r="509" spans="1:13" x14ac:dyDescent="0.25">
      <c r="A509" s="632">
        <v>45565</v>
      </c>
      <c r="B509" s="292" t="s">
        <v>9895</v>
      </c>
      <c r="C509" s="454"/>
      <c r="D509" s="292" t="s">
        <v>3920</v>
      </c>
      <c r="E509" s="302">
        <v>39525</v>
      </c>
    </row>
    <row r="510" spans="1:13" x14ac:dyDescent="0.25">
      <c r="A510" s="632">
        <v>45576</v>
      </c>
      <c r="B510" s="629" t="s">
        <v>8573</v>
      </c>
      <c r="C510" s="484"/>
      <c r="D510" s="629" t="s">
        <v>14500</v>
      </c>
      <c r="E510" s="485">
        <v>50000</v>
      </c>
    </row>
    <row r="511" spans="1:13" ht="38.25" x14ac:dyDescent="0.25">
      <c r="G511" s="489" t="s">
        <v>10602</v>
      </c>
      <c r="H511" s="490" t="s">
        <v>10606</v>
      </c>
      <c r="I511" s="490" t="s">
        <v>10607</v>
      </c>
      <c r="J511" s="490" t="s">
        <v>10608</v>
      </c>
      <c r="K511" s="490" t="s">
        <v>9746</v>
      </c>
      <c r="L511" s="489" t="s">
        <v>9894</v>
      </c>
      <c r="M511" s="489" t="s">
        <v>2</v>
      </c>
    </row>
    <row r="512" spans="1:13" x14ac:dyDescent="0.25">
      <c r="G512" s="292" t="s">
        <v>9895</v>
      </c>
      <c r="H512" s="302">
        <f ca="1">SUMIF(Cash!$C$5355:$E$53988,staff!G512,Cash!$E$5355:$E$54008)+78740+15000+177050+32000+50000+50000+10000+200000+20000+15000+25000+15000</f>
        <v>3481821</v>
      </c>
      <c r="I512" s="302">
        <f ca="1">SUMIF('Bilal bhai'!$B$542:$D$5553,staff!G512,'Bilal bhai'!$D$542:$D$5583)+100000</f>
        <v>100000</v>
      </c>
      <c r="J512" s="302">
        <f ca="1">SUMIF('Nadeem bhai'!$B$1030:$D$1099,staff!G512,'Nadeem bhai'!$D$1030:$D$1099)+25000+30000+70000+40000</f>
        <v>248000</v>
      </c>
      <c r="K512" s="302">
        <f ca="1">J512+I512+H512</f>
        <v>3829821</v>
      </c>
      <c r="L512" s="302">
        <f t="shared" ref="L512:L519" ca="1" si="0">SUMIF($B$2:$E$1906,G512,$E$2:$E$1906)</f>
        <v>3729346</v>
      </c>
      <c r="M512" s="302">
        <f ca="1">K512-L512</f>
        <v>100475</v>
      </c>
    </row>
    <row r="513" spans="7:13" x14ac:dyDescent="0.25">
      <c r="G513" s="292" t="s">
        <v>13071</v>
      </c>
      <c r="H513" s="302">
        <f ca="1">SUMIF(Cash!$C$5355:$E$53988,staff!G513,Cash!$E$5355:$E$54008)</f>
        <v>20000</v>
      </c>
      <c r="I513" s="302">
        <f ca="1">SUMIF('Bilal bhai'!$B$542:$D$5553,staff!G513,'Bilal bhai'!$D$542:$D$5583)</f>
        <v>0</v>
      </c>
      <c r="J513" s="302">
        <f ca="1">SUMIF('Nadeem bhai'!$B$1030:$D$1099,staff!G513,'Nadeem bhai'!$D$1030:$D$1099)</f>
        <v>0</v>
      </c>
      <c r="K513" s="302"/>
      <c r="L513" s="302">
        <f t="shared" ca="1" si="0"/>
        <v>154200</v>
      </c>
      <c r="M513" s="302">
        <f ca="1">K513-L513+50000+102200+5000</f>
        <v>3000</v>
      </c>
    </row>
    <row r="514" spans="7:13" x14ac:dyDescent="0.25">
      <c r="G514" s="292" t="s">
        <v>9897</v>
      </c>
      <c r="H514" s="302">
        <f ca="1">SUMIF(Cash!$C$5355:$E$53989,staff!G514,Cash!$E$5355:$E$54009)+3787+9000+5000+10000+5000+5000</f>
        <v>564687</v>
      </c>
      <c r="I514" s="302">
        <f ca="1">SUMIF('Bilal bhai'!$B$542:$D$5553,staff!G514,'Bilal bhai'!$D$542:$D$5583)</f>
        <v>0</v>
      </c>
      <c r="J514" s="302">
        <f ca="1">SUMIF('Nadeem bhai'!$B$1030:$D$1099,staff!G514,'Nadeem bhai'!$D$1030:$D$1099)</f>
        <v>0</v>
      </c>
      <c r="K514" s="302">
        <f t="shared" ref="K514:K522" ca="1" si="1">J514+I514+H514</f>
        <v>564687</v>
      </c>
      <c r="L514" s="302">
        <f t="shared" ca="1" si="0"/>
        <v>564687</v>
      </c>
      <c r="M514" s="302">
        <f t="shared" ref="M514:M519" ca="1" si="2">K514-L514</f>
        <v>0</v>
      </c>
    </row>
    <row r="515" spans="7:13" x14ac:dyDescent="0.25">
      <c r="G515" s="292" t="s">
        <v>8928</v>
      </c>
      <c r="H515" s="302">
        <f ca="1">SUMIF(Cash!$C$5444:$E$53989,staff!G515,Cash!$E$5444:$E$53989)+19000+1000+2000+3000</f>
        <v>298400</v>
      </c>
      <c r="I515" s="302">
        <f ca="1">SUMIF('Bilal bhai'!$B$542:$D$5553,staff!G515,'Bilal bhai'!$D$542:$D$5583)</f>
        <v>0</v>
      </c>
      <c r="J515" s="302">
        <f ca="1">SUMIF('Nadeem bhai'!$B$1030:$D$1099,staff!G515,'Nadeem bhai'!$D$1030:$D$1099)</f>
        <v>0</v>
      </c>
      <c r="K515" s="302">
        <f t="shared" ca="1" si="1"/>
        <v>298400</v>
      </c>
      <c r="L515" s="302">
        <f t="shared" ca="1" si="0"/>
        <v>277900</v>
      </c>
      <c r="M515" s="302">
        <f ca="1">K515-L515</f>
        <v>20500</v>
      </c>
    </row>
    <row r="516" spans="7:13" x14ac:dyDescent="0.25">
      <c r="G516" s="292" t="s">
        <v>445</v>
      </c>
      <c r="H516" s="302">
        <f ca="1">SUMIF(Cash!$C$5355:$E$53989,staff!G516,Cash!$E$5355:$E$54009)+36480+9000+10000+5000+25000+5000+60000+80000+2000+117850+113800+100000+25000+300000+100000+100000+100000+25000+10000</f>
        <v>2040190</v>
      </c>
      <c r="I516" s="302">
        <f ca="1">SUMIF('Bilal bhai'!$B$542:$D$5553,staff!G516,'Bilal bhai'!$D$542:$D$5583)</f>
        <v>0</v>
      </c>
      <c r="J516" s="302">
        <f>5000+40000</f>
        <v>45000</v>
      </c>
      <c r="K516" s="302">
        <f t="shared" ca="1" si="1"/>
        <v>2085190</v>
      </c>
      <c r="L516" s="302">
        <f t="shared" ca="1" si="0"/>
        <v>1932673</v>
      </c>
      <c r="M516" s="302">
        <f ca="1">K516-L516</f>
        <v>152517</v>
      </c>
    </row>
    <row r="517" spans="7:13" x14ac:dyDescent="0.25">
      <c r="G517" s="292" t="s">
        <v>156</v>
      </c>
      <c r="H517" s="302">
        <f ca="1">SUMIF(Cash!$C$5355:$E$53989,staff!G517,Cash!$E$5355:$E$54009)+3680</f>
        <v>456280</v>
      </c>
      <c r="I517" s="302">
        <f ca="1">SUMIF('Bilal bhai'!$B$542:$D$5553,staff!G517,'Bilal bhai'!$D$542:$D$5583)</f>
        <v>3000</v>
      </c>
      <c r="J517" s="302">
        <f ca="1">SUMIF('Nadeem bhai'!$B$1030:$D$1099,staff!G517,'Nadeem bhai'!$D$1030:$D$1099)</f>
        <v>0</v>
      </c>
      <c r="K517" s="302">
        <f t="shared" ca="1" si="1"/>
        <v>459280</v>
      </c>
      <c r="L517" s="302">
        <f t="shared" ca="1" si="0"/>
        <v>429588</v>
      </c>
      <c r="M517" s="302">
        <f t="shared" ca="1" si="2"/>
        <v>29692</v>
      </c>
    </row>
    <row r="518" spans="7:13" x14ac:dyDescent="0.25">
      <c r="G518" s="292" t="s">
        <v>8573</v>
      </c>
      <c r="H518" s="302">
        <f ca="1">SUMIF(Cash!$C$5355:$E$53989,staff!G518,Cash!$E$5355:$E$54009)+12950+40000+5000+5000</f>
        <v>1283450</v>
      </c>
      <c r="I518" s="302">
        <f ca="1">SUMIF('Bilal bhai'!$B$542:$D$5553,staff!G518,'Bilal bhai'!$D$542:$D$5583)</f>
        <v>55000</v>
      </c>
      <c r="J518" s="302">
        <f ca="1">SUMIF('Nadeem bhai'!$B$1030:$D$1099,staff!G518,'Nadeem bhai'!$D$1030:$D$1099)</f>
        <v>0</v>
      </c>
      <c r="K518" s="302">
        <f t="shared" ca="1" si="1"/>
        <v>1338450</v>
      </c>
      <c r="L518" s="302">
        <f t="shared" ca="1" si="0"/>
        <v>1301059</v>
      </c>
      <c r="M518" s="302">
        <f t="shared" ca="1" si="2"/>
        <v>37391</v>
      </c>
    </row>
    <row r="519" spans="7:13" x14ac:dyDescent="0.25">
      <c r="G519" s="292" t="s">
        <v>629</v>
      </c>
      <c r="H519" s="302">
        <f ca="1">SUMIF(Cash!$C$6286:$E$53989,staff!G519,Cash!$E$6286:$E$54009)</f>
        <v>78000</v>
      </c>
      <c r="I519" s="302"/>
      <c r="J519" s="302">
        <f ca="1">SUMIF('Nadeem bhai'!$B$1030:$D$1099,staff!G519,'Nadeem bhai'!$D$1030:$D$1099)</f>
        <v>0</v>
      </c>
      <c r="K519" s="302">
        <f t="shared" ca="1" si="1"/>
        <v>78000</v>
      </c>
      <c r="L519" s="302">
        <f t="shared" ca="1" si="0"/>
        <v>74420</v>
      </c>
      <c r="M519" s="302">
        <f t="shared" ca="1" si="2"/>
        <v>3580</v>
      </c>
    </row>
    <row r="520" spans="7:13" x14ac:dyDescent="0.25">
      <c r="G520" s="292" t="s">
        <v>9990</v>
      </c>
      <c r="H520" s="302"/>
      <c r="I520" s="302"/>
      <c r="J520" s="302"/>
      <c r="K520" s="302"/>
      <c r="L520" s="302"/>
      <c r="M520" s="302">
        <v>13500</v>
      </c>
    </row>
    <row r="521" spans="7:13" x14ac:dyDescent="0.25">
      <c r="G521" s="292" t="s">
        <v>11575</v>
      </c>
      <c r="H521" s="302">
        <f ca="1">SUMIF(Cash!$C$6317:$E$53989,staff!G521,Cash!$E$6317:$E$54009)-5000-1000+5000+5000+5000+2000+1000</f>
        <v>345500</v>
      </c>
      <c r="I521" s="302"/>
      <c r="J521" s="302">
        <f ca="1">SUMIF('Nadeem bhai'!$B$1030:$D$1099,staff!G521,'Nadeem bhai'!$D$1030:$D$1099)+5000+5000+5000+15000+1000</f>
        <v>31000</v>
      </c>
      <c r="K521" s="302">
        <f t="shared" ca="1" si="1"/>
        <v>376500</v>
      </c>
      <c r="L521" s="302">
        <f ca="1">SUMIF($B$2:$E$1906,G521,$E$2:$E$1906)</f>
        <v>338060</v>
      </c>
      <c r="M521" s="302">
        <f ca="1">K521-L521</f>
        <v>38440</v>
      </c>
    </row>
    <row r="522" spans="7:13" x14ac:dyDescent="0.25">
      <c r="G522" s="576" t="s">
        <v>3554</v>
      </c>
      <c r="H522" s="302"/>
      <c r="I522" s="302"/>
      <c r="J522" s="302">
        <f ca="1">SUMIF('Nadeem bhai'!$B$1030:$D$1099,staff!G522,'Nadeem bhai'!$D$1030:$D$1099)</f>
        <v>0</v>
      </c>
      <c r="K522" s="302">
        <f t="shared" ca="1" si="1"/>
        <v>0</v>
      </c>
      <c r="L522" s="302"/>
      <c r="M522" s="302">
        <v>10000</v>
      </c>
    </row>
    <row r="523" spans="7:13" x14ac:dyDescent="0.25">
      <c r="G523" s="695" t="s">
        <v>10604</v>
      </c>
      <c r="H523" s="696"/>
      <c r="I523" s="696"/>
      <c r="J523" s="696"/>
      <c r="K523" s="696"/>
      <c r="L523" s="697"/>
      <c r="M523" s="496">
        <f ca="1">SUM(M512:M522)</f>
        <v>409095</v>
      </c>
    </row>
    <row r="538" spans="7:7" x14ac:dyDescent="0.25">
      <c r="G538" s="277"/>
    </row>
    <row r="540" spans="7:7" x14ac:dyDescent="0.25">
      <c r="G540" s="277"/>
    </row>
  </sheetData>
  <mergeCells count="1">
    <mergeCell ref="G523:L52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04" activePane="bottomLeft" state="frozen"/>
      <selection activeCell="D6707" sqref="D6707"/>
      <selection pane="bottomLeft" activeCell="G1423" sqref="G1423"/>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13974</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13975</v>
      </c>
      <c r="D1354" s="65">
        <v>150000</v>
      </c>
      <c r="E1354" s="65"/>
      <c r="F1354" s="625">
        <f t="shared" si="30"/>
        <v>1116448</v>
      </c>
      <c r="G1354" s="388" t="s">
        <v>9567</v>
      </c>
    </row>
    <row r="1355" spans="1:7" x14ac:dyDescent="0.3">
      <c r="A1355" s="54">
        <v>45475</v>
      </c>
      <c r="C1355" s="44" t="s">
        <v>13964</v>
      </c>
      <c r="D1355" s="48">
        <v>50000</v>
      </c>
      <c r="E1355" s="65"/>
      <c r="F1355" s="625">
        <f t="shared" si="30"/>
        <v>1066448</v>
      </c>
      <c r="G1355" s="388" t="s">
        <v>9567</v>
      </c>
    </row>
    <row r="1356" spans="1:7" x14ac:dyDescent="0.3">
      <c r="A1356" s="54">
        <v>45475</v>
      </c>
      <c r="C1356" s="44" t="s">
        <v>13965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14084</v>
      </c>
      <c r="D1367" s="65">
        <v>5000</v>
      </c>
      <c r="E1367" s="65"/>
      <c r="F1367" s="46">
        <f t="shared" si="31"/>
        <v>1118839</v>
      </c>
      <c r="G1367" s="388" t="s">
        <v>9567</v>
      </c>
    </row>
    <row r="1368" spans="1:7" x14ac:dyDescent="0.3">
      <c r="A1368" s="54">
        <v>45495</v>
      </c>
      <c r="C1368" s="5" t="s">
        <v>14085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14181</v>
      </c>
      <c r="D1379" s="65">
        <v>50000</v>
      </c>
      <c r="E1379" s="65"/>
      <c r="F1379" s="46">
        <f t="shared" si="31"/>
        <v>1106899</v>
      </c>
      <c r="G1379" s="388" t="s">
        <v>9567</v>
      </c>
    </row>
    <row r="1380" spans="1:7" x14ac:dyDescent="0.3">
      <c r="A1380" s="54">
        <v>45507</v>
      </c>
      <c r="C1380" s="44" t="s">
        <v>14182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14250</v>
      </c>
      <c r="D1383" s="65">
        <v>25000</v>
      </c>
      <c r="E1383" s="65"/>
      <c r="F1383" s="46">
        <f t="shared" si="31"/>
        <v>1229461</v>
      </c>
      <c r="G1383" s="388" t="s">
        <v>9567</v>
      </c>
    </row>
    <row r="1384" spans="1:7" x14ac:dyDescent="0.3">
      <c r="A1384" s="54">
        <v>45517</v>
      </c>
      <c r="C1384" s="5" t="s">
        <v>14252</v>
      </c>
      <c r="D1384" s="65">
        <v>15000</v>
      </c>
      <c r="E1384" s="65"/>
      <c r="F1384" s="46">
        <f t="shared" si="31"/>
        <v>1214461</v>
      </c>
      <c r="G1384" s="388" t="s">
        <v>9567</v>
      </c>
    </row>
    <row r="1385" spans="1:7" x14ac:dyDescent="0.3">
      <c r="A1385" s="54">
        <v>45517</v>
      </c>
      <c r="C1385" s="5" t="s">
        <v>14253</v>
      </c>
      <c r="D1385" s="65">
        <v>5000</v>
      </c>
      <c r="E1385" s="65"/>
      <c r="F1385" s="46">
        <f t="shared" si="31"/>
        <v>1209461</v>
      </c>
      <c r="G1385" s="388" t="s">
        <v>9567</v>
      </c>
    </row>
    <row r="1386" spans="1:7" x14ac:dyDescent="0.3">
      <c r="A1386" s="54">
        <v>45517</v>
      </c>
      <c r="C1386" s="5" t="s">
        <v>14254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14333</v>
      </c>
      <c r="D1388" s="65">
        <v>1000</v>
      </c>
      <c r="E1388" s="65"/>
      <c r="F1388" s="46">
        <f t="shared" si="31"/>
        <v>1201461</v>
      </c>
      <c r="G1388" s="388" t="s">
        <v>9567</v>
      </c>
    </row>
    <row r="1389" spans="1:7" x14ac:dyDescent="0.3">
      <c r="A1389" s="54">
        <v>45528</v>
      </c>
      <c r="C1389" s="5" t="s">
        <v>14334</v>
      </c>
      <c r="D1389" s="65">
        <v>15000</v>
      </c>
      <c r="E1389" s="65"/>
      <c r="F1389" s="46">
        <f t="shared" si="31"/>
        <v>1186461</v>
      </c>
      <c r="G1389" s="388" t="s">
        <v>9567</v>
      </c>
    </row>
    <row r="1390" spans="1:7" x14ac:dyDescent="0.3">
      <c r="A1390" s="54">
        <v>45528</v>
      </c>
      <c r="C1390" s="5" t="s">
        <v>14335</v>
      </c>
      <c r="D1390" s="65">
        <v>15000</v>
      </c>
      <c r="E1390" s="65"/>
      <c r="F1390" s="46">
        <f t="shared" si="31"/>
        <v>1171461</v>
      </c>
      <c r="G1390" s="388" t="s">
        <v>9567</v>
      </c>
    </row>
    <row r="1391" spans="1:7" x14ac:dyDescent="0.3">
      <c r="A1391" s="54">
        <v>45528</v>
      </c>
      <c r="C1391" s="5" t="s">
        <v>14336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14344</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14364</v>
      </c>
      <c r="D1395" s="65">
        <v>2000</v>
      </c>
      <c r="E1395" s="65"/>
      <c r="F1395" s="46">
        <f t="shared" si="31"/>
        <v>1438461</v>
      </c>
      <c r="G1395" s="388" t="s">
        <v>9567</v>
      </c>
    </row>
    <row r="1396" spans="1:10" x14ac:dyDescent="0.3">
      <c r="A1396" s="54">
        <v>45535</v>
      </c>
      <c r="C1396" s="5" t="s">
        <v>14375</v>
      </c>
      <c r="D1396" s="65">
        <v>70000</v>
      </c>
      <c r="E1396" s="65"/>
      <c r="F1396" s="46">
        <f t="shared" si="31"/>
        <v>1368461</v>
      </c>
      <c r="G1396" s="388" t="s">
        <v>9567</v>
      </c>
    </row>
    <row r="1397" spans="1:10" x14ac:dyDescent="0.3">
      <c r="A1397" s="54">
        <v>45535</v>
      </c>
      <c r="C1397" s="5" t="s">
        <v>14389</v>
      </c>
      <c r="D1397" s="65">
        <v>10000</v>
      </c>
      <c r="E1397" s="65"/>
      <c r="F1397" s="46">
        <f t="shared" si="31"/>
        <v>1358461</v>
      </c>
      <c r="G1397" s="388" t="s">
        <v>9567</v>
      </c>
    </row>
    <row r="1398" spans="1:10" x14ac:dyDescent="0.3">
      <c r="A1398" s="54">
        <v>45535</v>
      </c>
      <c r="C1398" s="5" t="s">
        <v>14385</v>
      </c>
      <c r="D1398" s="65">
        <v>1000</v>
      </c>
      <c r="E1398" s="65"/>
      <c r="F1398" s="46">
        <f t="shared" si="31"/>
        <v>1357461</v>
      </c>
      <c r="G1398" s="388" t="s">
        <v>9567</v>
      </c>
    </row>
    <row r="1399" spans="1:10" x14ac:dyDescent="0.3">
      <c r="A1399" s="54">
        <v>45535</v>
      </c>
      <c r="C1399" s="5" t="s">
        <v>14386</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14378</v>
      </c>
      <c r="D1401" s="65">
        <v>10000</v>
      </c>
      <c r="E1401" s="65"/>
      <c r="F1401" s="46">
        <f t="shared" si="31"/>
        <v>1343141</v>
      </c>
      <c r="G1401" s="388" t="s">
        <v>9567</v>
      </c>
    </row>
    <row r="1402" spans="1:10" x14ac:dyDescent="0.3">
      <c r="A1402" s="54">
        <v>45537</v>
      </c>
      <c r="C1402" s="5" t="s">
        <v>14379</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14387</v>
      </c>
      <c r="D1404" s="65">
        <v>50000</v>
      </c>
      <c r="E1404" s="65"/>
      <c r="F1404" s="46">
        <f t="shared" si="31"/>
        <v>1328141</v>
      </c>
      <c r="G1404" s="388" t="s">
        <v>9567</v>
      </c>
    </row>
    <row r="1405" spans="1:10" x14ac:dyDescent="0.3">
      <c r="A1405" s="54">
        <v>45538</v>
      </c>
      <c r="C1405" s="44" t="s">
        <v>14388</v>
      </c>
      <c r="D1405" s="65">
        <v>5000</v>
      </c>
      <c r="E1405" s="65"/>
      <c r="F1405" s="46">
        <f t="shared" si="31"/>
        <v>1323141</v>
      </c>
      <c r="G1405" s="388" t="s">
        <v>9567</v>
      </c>
    </row>
    <row r="1406" spans="1:10" x14ac:dyDescent="0.3">
      <c r="A1406" s="54">
        <v>45538</v>
      </c>
      <c r="C1406" s="5" t="s">
        <v>14396</v>
      </c>
      <c r="D1406" s="65">
        <v>20000</v>
      </c>
      <c r="E1406" s="65"/>
      <c r="F1406" s="46">
        <f t="shared" si="31"/>
        <v>1303141</v>
      </c>
      <c r="G1406" s="388" t="s">
        <v>9567</v>
      </c>
    </row>
    <row r="1407" spans="1:10" x14ac:dyDescent="0.3">
      <c r="A1407" s="54">
        <v>45538</v>
      </c>
      <c r="C1407" s="5" t="s">
        <v>14399</v>
      </c>
      <c r="D1407" s="65">
        <v>30000</v>
      </c>
      <c r="E1407" s="65"/>
      <c r="F1407" s="46">
        <f t="shared" si="31"/>
        <v>1273141</v>
      </c>
      <c r="G1407" s="388" t="s">
        <v>9567</v>
      </c>
    </row>
    <row r="1408" spans="1:10" x14ac:dyDescent="0.3">
      <c r="A1408" s="54">
        <v>45538</v>
      </c>
      <c r="C1408" s="5" t="s">
        <v>14397</v>
      </c>
      <c r="D1408" s="65">
        <v>11180</v>
      </c>
      <c r="E1408" s="65"/>
      <c r="F1408" s="46">
        <f t="shared" si="31"/>
        <v>1261961</v>
      </c>
      <c r="G1408" s="388" t="s">
        <v>9567</v>
      </c>
      <c r="J1408" s="2"/>
    </row>
    <row r="1409" spans="1:10" x14ac:dyDescent="0.3">
      <c r="A1409" s="54">
        <v>45538</v>
      </c>
      <c r="C1409" s="5" t="s">
        <v>14398</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14454</v>
      </c>
      <c r="D1411" s="65">
        <v>10000</v>
      </c>
      <c r="E1411" s="65"/>
      <c r="F1411" s="46">
        <f t="shared" si="31"/>
        <v>1258351</v>
      </c>
      <c r="G1411" s="388" t="s">
        <v>9567</v>
      </c>
      <c r="J1411" s="2">
        <f>J1410+J1409</f>
        <v>163886.66</v>
      </c>
    </row>
    <row r="1412" spans="1:10" x14ac:dyDescent="0.3">
      <c r="A1412" s="54">
        <v>45546</v>
      </c>
      <c r="C1412" s="5" t="s">
        <v>14455</v>
      </c>
      <c r="D1412" s="65">
        <v>2500</v>
      </c>
      <c r="E1412" s="65"/>
      <c r="F1412" s="46">
        <f t="shared" si="31"/>
        <v>1255851</v>
      </c>
      <c r="G1412" s="388" t="s">
        <v>9567</v>
      </c>
      <c r="J1412" s="2"/>
    </row>
    <row r="1413" spans="1:10" x14ac:dyDescent="0.3">
      <c r="A1413" s="54">
        <v>45546</v>
      </c>
      <c r="C1413" s="5" t="s">
        <v>14456</v>
      </c>
      <c r="D1413" s="65">
        <v>2500</v>
      </c>
      <c r="E1413" s="65"/>
      <c r="F1413" s="46">
        <f t="shared" si="31"/>
        <v>1253351</v>
      </c>
      <c r="G1413" s="388" t="s">
        <v>9567</v>
      </c>
      <c r="J1413" s="2"/>
    </row>
    <row r="1414" spans="1:10" x14ac:dyDescent="0.3">
      <c r="A1414" s="54">
        <v>45546</v>
      </c>
      <c r="C1414" s="5" t="s">
        <v>14457</v>
      </c>
      <c r="D1414" s="65">
        <v>15000</v>
      </c>
      <c r="E1414" s="65"/>
      <c r="F1414" s="46">
        <f t="shared" si="31"/>
        <v>1238351</v>
      </c>
      <c r="G1414" s="388" t="s">
        <v>9567</v>
      </c>
    </row>
    <row r="1415" spans="1:10" x14ac:dyDescent="0.3">
      <c r="A1415" s="54">
        <v>45546</v>
      </c>
      <c r="C1415" s="5" t="s">
        <v>14469</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14667</v>
      </c>
      <c r="D1419" s="65">
        <v>50000</v>
      </c>
      <c r="E1419" s="65"/>
      <c r="F1419" s="46">
        <f t="shared" si="31"/>
        <v>1219101</v>
      </c>
      <c r="G1419" s="388" t="s">
        <v>9567</v>
      </c>
    </row>
    <row r="1420" spans="1:10" x14ac:dyDescent="0.3">
      <c r="A1420" s="54">
        <v>45567</v>
      </c>
      <c r="C1420" s="44" t="s">
        <v>14673</v>
      </c>
      <c r="D1420" s="65">
        <v>50000</v>
      </c>
      <c r="E1420" s="65"/>
      <c r="F1420" s="46">
        <f t="shared" si="31"/>
        <v>1169101</v>
      </c>
      <c r="G1420" s="388" t="s">
        <v>9567</v>
      </c>
    </row>
    <row r="1421" spans="1:10" x14ac:dyDescent="0.3">
      <c r="A1421" s="54">
        <v>45567</v>
      </c>
      <c r="C1421" s="44" t="s">
        <v>14674</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c r="C1424" s="5"/>
      <c r="D1424" s="65"/>
      <c r="E1424" s="65"/>
      <c r="F1424" s="46">
        <f t="shared" si="32"/>
        <v>1174801</v>
      </c>
      <c r="G1424" s="388" t="s">
        <v>9566</v>
      </c>
    </row>
    <row r="1425" spans="1:7" x14ac:dyDescent="0.3">
      <c r="A1425" s="54"/>
      <c r="C1425" s="5"/>
      <c r="D1425" s="65"/>
      <c r="E1425" s="65"/>
      <c r="F1425" s="46">
        <f t="shared" si="32"/>
        <v>1174801</v>
      </c>
      <c r="G1425" s="388" t="s">
        <v>9566</v>
      </c>
    </row>
    <row r="1426" spans="1:7" x14ac:dyDescent="0.3">
      <c r="A1426" s="54"/>
      <c r="C1426" s="5"/>
      <c r="D1426" s="65"/>
      <c r="E1426" s="65"/>
      <c r="F1426" s="46">
        <f t="shared" si="32"/>
        <v>1174801</v>
      </c>
      <c r="G1426" s="388" t="s">
        <v>9566</v>
      </c>
    </row>
    <row r="1427" spans="1:7" x14ac:dyDescent="0.3">
      <c r="A1427" s="54"/>
      <c r="C1427" s="5"/>
      <c r="D1427" s="65"/>
      <c r="E1427" s="65"/>
      <c r="F1427" s="46">
        <f t="shared" si="32"/>
        <v>1174801</v>
      </c>
      <c r="G1427" s="388" t="s">
        <v>9566</v>
      </c>
    </row>
    <row r="1428" spans="1:7" x14ac:dyDescent="0.3">
      <c r="A1428" s="54"/>
      <c r="C1428" s="5"/>
      <c r="D1428" s="65"/>
      <c r="E1428" s="65"/>
      <c r="F1428" s="46">
        <f t="shared" si="32"/>
        <v>1174801</v>
      </c>
      <c r="G1428" s="388" t="s">
        <v>9566</v>
      </c>
    </row>
    <row r="1429" spans="1:7" x14ac:dyDescent="0.3">
      <c r="A1429" s="54"/>
      <c r="C1429" s="5"/>
      <c r="D1429" s="65"/>
      <c r="E1429" s="65"/>
      <c r="F1429" s="46">
        <f t="shared" si="32"/>
        <v>1174801</v>
      </c>
      <c r="G1429" s="388" t="s">
        <v>9566</v>
      </c>
    </row>
    <row r="1430" spans="1:7" x14ac:dyDescent="0.3">
      <c r="A1430" s="54"/>
      <c r="C1430" s="5"/>
      <c r="D1430" s="65"/>
      <c r="E1430" s="65"/>
      <c r="F1430" s="46">
        <f t="shared" si="32"/>
        <v>1174801</v>
      </c>
      <c r="G1430" s="388" t="s">
        <v>9566</v>
      </c>
    </row>
    <row r="1431" spans="1:7" x14ac:dyDescent="0.3">
      <c r="A1431" s="54"/>
      <c r="C1431" s="5"/>
      <c r="D1431" s="65"/>
      <c r="E1431" s="65"/>
      <c r="F1431" s="46">
        <f t="shared" si="32"/>
        <v>1174801</v>
      </c>
      <c r="G1431" s="388" t="s">
        <v>9566</v>
      </c>
    </row>
    <row r="1432" spans="1:7" x14ac:dyDescent="0.3">
      <c r="A1432" s="54"/>
      <c r="C1432" s="5"/>
      <c r="D1432" s="65"/>
      <c r="E1432" s="65"/>
      <c r="F1432" s="46">
        <f t="shared" si="32"/>
        <v>1174801</v>
      </c>
      <c r="G1432" s="388" t="s">
        <v>9566</v>
      </c>
    </row>
    <row r="1433" spans="1:7" x14ac:dyDescent="0.3">
      <c r="A1433" s="54"/>
      <c r="C1433" s="5"/>
      <c r="D1433" s="65"/>
      <c r="E1433" s="65"/>
      <c r="F1433" s="46">
        <f t="shared" si="32"/>
        <v>1174801</v>
      </c>
      <c r="G1433" s="388" t="s">
        <v>9566</v>
      </c>
    </row>
    <row r="1434" spans="1:7" x14ac:dyDescent="0.3">
      <c r="A1434" s="54"/>
      <c r="C1434" s="5"/>
      <c r="D1434" s="65"/>
      <c r="E1434" s="65"/>
      <c r="F1434" s="46">
        <f t="shared" si="32"/>
        <v>1174801</v>
      </c>
      <c r="G1434" s="388" t="s">
        <v>9566</v>
      </c>
    </row>
    <row r="1435" spans="1:7" x14ac:dyDescent="0.3">
      <c r="A1435" s="54"/>
      <c r="C1435" s="5"/>
      <c r="D1435" s="65"/>
      <c r="E1435" s="65"/>
      <c r="F1435" s="46">
        <f t="shared" si="32"/>
        <v>1174801</v>
      </c>
      <c r="G1435" s="388" t="s">
        <v>9566</v>
      </c>
    </row>
    <row r="1436" spans="1:7" x14ac:dyDescent="0.3">
      <c r="A1436" s="54"/>
      <c r="C1436" s="5"/>
      <c r="D1436" s="65"/>
      <c r="E1436" s="65"/>
      <c r="F1436" s="46">
        <f t="shared" si="32"/>
        <v>1174801</v>
      </c>
      <c r="G1436" s="388" t="s">
        <v>9566</v>
      </c>
    </row>
    <row r="1437" spans="1:7" x14ac:dyDescent="0.3">
      <c r="A1437" s="54"/>
      <c r="C1437" s="5"/>
      <c r="D1437" s="65"/>
      <c r="E1437" s="65"/>
      <c r="F1437" s="46">
        <f t="shared" si="32"/>
        <v>1174801</v>
      </c>
      <c r="G1437" s="388" t="s">
        <v>9566</v>
      </c>
    </row>
    <row r="1438" spans="1:7" x14ac:dyDescent="0.3">
      <c r="A1438" s="54"/>
      <c r="C1438" s="5"/>
      <c r="D1438" s="65"/>
      <c r="E1438" s="65"/>
      <c r="F1438" s="46">
        <f t="shared" si="32"/>
        <v>1174801</v>
      </c>
      <c r="G1438" s="388" t="s">
        <v>9566</v>
      </c>
    </row>
    <row r="1439" spans="1:7" x14ac:dyDescent="0.3">
      <c r="A1439" s="54"/>
      <c r="C1439" s="5"/>
      <c r="D1439" s="65"/>
      <c r="E1439" s="65"/>
      <c r="F1439" s="46">
        <f t="shared" si="32"/>
        <v>1174801</v>
      </c>
      <c r="G1439" s="388" t="s">
        <v>9566</v>
      </c>
    </row>
    <row r="1440" spans="1:7" x14ac:dyDescent="0.3">
      <c r="A1440" s="54"/>
      <c r="C1440" s="5"/>
      <c r="D1440" s="65"/>
      <c r="E1440" s="65"/>
      <c r="F1440" s="46">
        <f t="shared" si="32"/>
        <v>1174801</v>
      </c>
      <c r="G1440" s="388" t="s">
        <v>9566</v>
      </c>
    </row>
    <row r="1441" spans="1:7" x14ac:dyDescent="0.3">
      <c r="A1441" s="54"/>
      <c r="C1441" s="5"/>
      <c r="D1441" s="65"/>
      <c r="E1441" s="65"/>
      <c r="F1441" s="46">
        <f t="shared" si="32"/>
        <v>1174801</v>
      </c>
      <c r="G1441" s="388" t="s">
        <v>9566</v>
      </c>
    </row>
    <row r="1442" spans="1:7" x14ac:dyDescent="0.3">
      <c r="A1442" s="54"/>
      <c r="C1442" s="5"/>
      <c r="D1442" s="65"/>
      <c r="E1442" s="65"/>
      <c r="F1442" s="46">
        <f t="shared" si="32"/>
        <v>1174801</v>
      </c>
      <c r="G1442" s="388" t="s">
        <v>9566</v>
      </c>
    </row>
    <row r="1443" spans="1:7" x14ac:dyDescent="0.3">
      <c r="A1443" s="54"/>
      <c r="C1443" s="5"/>
      <c r="D1443" s="65"/>
      <c r="E1443" s="65"/>
      <c r="F1443" s="46">
        <f t="shared" si="32"/>
        <v>1174801</v>
      </c>
      <c r="G1443" s="388" t="s">
        <v>9566</v>
      </c>
    </row>
    <row r="1444" spans="1:7" x14ac:dyDescent="0.3">
      <c r="A1444" s="54"/>
      <c r="C1444" s="5"/>
      <c r="D1444" s="65"/>
      <c r="E1444" s="65"/>
      <c r="F1444" s="46">
        <f t="shared" si="32"/>
        <v>1174801</v>
      </c>
      <c r="G1444" s="388" t="s">
        <v>9566</v>
      </c>
    </row>
    <row r="1445" spans="1:7" x14ac:dyDescent="0.3">
      <c r="A1445" s="54"/>
      <c r="C1445" s="5"/>
      <c r="D1445" s="65"/>
      <c r="E1445" s="65"/>
      <c r="F1445" s="46">
        <f t="shared" si="32"/>
        <v>1174801</v>
      </c>
      <c r="G1445" s="388" t="s">
        <v>9566</v>
      </c>
    </row>
    <row r="1446" spans="1:7" x14ac:dyDescent="0.3">
      <c r="A1446" s="54"/>
      <c r="C1446" s="5"/>
      <c r="D1446" s="65"/>
      <c r="E1446" s="65"/>
      <c r="F1446" s="46">
        <f t="shared" si="32"/>
        <v>1174801</v>
      </c>
      <c r="G1446" s="388" t="s">
        <v>9566</v>
      </c>
    </row>
    <row r="1447" spans="1:7" x14ac:dyDescent="0.3">
      <c r="A1447" s="54"/>
      <c r="C1447" s="5"/>
      <c r="D1447" s="65"/>
      <c r="E1447" s="65"/>
      <c r="F1447" s="46">
        <f t="shared" si="32"/>
        <v>1174801</v>
      </c>
      <c r="G1447" s="388" t="s">
        <v>9566</v>
      </c>
    </row>
    <row r="1448" spans="1:7" x14ac:dyDescent="0.3">
      <c r="A1448" s="54"/>
      <c r="C1448" s="5"/>
      <c r="D1448" s="65"/>
      <c r="E1448" s="65"/>
      <c r="F1448" s="46">
        <f t="shared" si="32"/>
        <v>1174801</v>
      </c>
      <c r="G1448" s="388" t="s">
        <v>9566</v>
      </c>
    </row>
    <row r="1449" spans="1:7" x14ac:dyDescent="0.3">
      <c r="A1449" s="54"/>
      <c r="C1449" s="5"/>
      <c r="D1449" s="65"/>
      <c r="E1449" s="65"/>
      <c r="F1449" s="46">
        <f t="shared" si="32"/>
        <v>1174801</v>
      </c>
      <c r="G1449" s="388" t="s">
        <v>9566</v>
      </c>
    </row>
    <row r="1450" spans="1:7" x14ac:dyDescent="0.3">
      <c r="A1450" s="54"/>
      <c r="C1450" s="5"/>
      <c r="D1450" s="65"/>
      <c r="E1450" s="65"/>
      <c r="F1450" s="46">
        <f t="shared" si="32"/>
        <v>1174801</v>
      </c>
      <c r="G1450" s="388" t="s">
        <v>9566</v>
      </c>
    </row>
    <row r="1451" spans="1:7" x14ac:dyDescent="0.3">
      <c r="A1451" s="54"/>
      <c r="C1451" s="5"/>
      <c r="D1451" s="65"/>
      <c r="E1451" s="65"/>
      <c r="F1451" s="46">
        <f t="shared" si="32"/>
        <v>1174801</v>
      </c>
      <c r="G1451" s="388" t="s">
        <v>9566</v>
      </c>
    </row>
    <row r="1452" spans="1:7" x14ac:dyDescent="0.3">
      <c r="A1452" s="54"/>
      <c r="C1452" s="5"/>
      <c r="D1452" s="65"/>
      <c r="E1452" s="65"/>
      <c r="F1452" s="46">
        <f t="shared" si="32"/>
        <v>1174801</v>
      </c>
      <c r="G1452" s="388" t="s">
        <v>9566</v>
      </c>
    </row>
    <row r="1453" spans="1:7" x14ac:dyDescent="0.3">
      <c r="A1453" s="54"/>
      <c r="C1453" s="5"/>
      <c r="D1453" s="65"/>
      <c r="E1453" s="65"/>
      <c r="F1453" s="46">
        <f t="shared" si="32"/>
        <v>1174801</v>
      </c>
      <c r="G1453" s="388" t="s">
        <v>9566</v>
      </c>
    </row>
    <row r="1454" spans="1:7" x14ac:dyDescent="0.3">
      <c r="A1454" s="54"/>
      <c r="C1454" s="5"/>
      <c r="D1454" s="65"/>
      <c r="E1454" s="65"/>
      <c r="F1454" s="46">
        <f t="shared" si="32"/>
        <v>1174801</v>
      </c>
      <c r="G1454" s="388" t="s">
        <v>9566</v>
      </c>
    </row>
    <row r="1455" spans="1:7" x14ac:dyDescent="0.3">
      <c r="A1455" s="54"/>
      <c r="C1455" s="5"/>
      <c r="D1455" s="65"/>
      <c r="E1455" s="65"/>
      <c r="F1455" s="46">
        <f t="shared" si="32"/>
        <v>1174801</v>
      </c>
      <c r="G1455" s="388" t="s">
        <v>9566</v>
      </c>
    </row>
    <row r="1456" spans="1:7" x14ac:dyDescent="0.3">
      <c r="A1456" s="54"/>
      <c r="C1456" s="5"/>
      <c r="D1456" s="65"/>
      <c r="E1456" s="65"/>
      <c r="F1456" s="46">
        <f t="shared" si="32"/>
        <v>1174801</v>
      </c>
      <c r="G1456" s="388" t="s">
        <v>9566</v>
      </c>
    </row>
    <row r="1457" spans="1:7" x14ac:dyDescent="0.3">
      <c r="A1457" s="54"/>
      <c r="C1457" s="5"/>
      <c r="D1457" s="65"/>
      <c r="E1457" s="65"/>
      <c r="F1457" s="46">
        <f t="shared" si="32"/>
        <v>1174801</v>
      </c>
      <c r="G1457" s="388" t="s">
        <v>9566</v>
      </c>
    </row>
    <row r="1458" spans="1:7" x14ac:dyDescent="0.3">
      <c r="A1458" s="54"/>
      <c r="C1458" s="5"/>
      <c r="D1458" s="65"/>
      <c r="E1458" s="65"/>
      <c r="F1458" s="46">
        <f t="shared" si="32"/>
        <v>1174801</v>
      </c>
      <c r="G1458" s="388" t="s">
        <v>9566</v>
      </c>
    </row>
    <row r="1459" spans="1:7" x14ac:dyDescent="0.3">
      <c r="A1459" s="54"/>
      <c r="C1459" s="5"/>
      <c r="D1459" s="65"/>
      <c r="E1459" s="65"/>
      <c r="F1459" s="46">
        <f t="shared" si="32"/>
        <v>1174801</v>
      </c>
      <c r="G1459" s="388" t="s">
        <v>9566</v>
      </c>
    </row>
    <row r="1460" spans="1:7" x14ac:dyDescent="0.3">
      <c r="A1460" s="54"/>
      <c r="C1460" s="5"/>
      <c r="D1460" s="65"/>
      <c r="E1460" s="65"/>
      <c r="F1460" s="46">
        <f t="shared" si="32"/>
        <v>1174801</v>
      </c>
      <c r="G1460" s="388" t="s">
        <v>9566</v>
      </c>
    </row>
    <row r="1461" spans="1:7" x14ac:dyDescent="0.3">
      <c r="A1461" s="54"/>
      <c r="C1461" s="5"/>
      <c r="D1461" s="65"/>
      <c r="E1461" s="65"/>
      <c r="F1461" s="46">
        <f t="shared" si="32"/>
        <v>1174801</v>
      </c>
      <c r="G1461" s="388" t="s">
        <v>9566</v>
      </c>
    </row>
    <row r="1462" spans="1:7" x14ac:dyDescent="0.3">
      <c r="A1462" s="54"/>
      <c r="C1462" s="5"/>
      <c r="D1462" s="65"/>
      <c r="E1462" s="65"/>
      <c r="F1462" s="46">
        <f t="shared" si="32"/>
        <v>1174801</v>
      </c>
      <c r="G1462" s="388" t="s">
        <v>9566</v>
      </c>
    </row>
    <row r="1463" spans="1:7" x14ac:dyDescent="0.3">
      <c r="A1463" s="54"/>
      <c r="C1463" s="5"/>
      <c r="D1463" s="65"/>
      <c r="E1463" s="65"/>
      <c r="F1463" s="46">
        <f t="shared" si="32"/>
        <v>1174801</v>
      </c>
      <c r="G1463" s="388" t="s">
        <v>9566</v>
      </c>
    </row>
    <row r="1464" spans="1:7" x14ac:dyDescent="0.3">
      <c r="A1464" s="54"/>
      <c r="C1464" s="5"/>
      <c r="D1464" s="65"/>
      <c r="E1464" s="65"/>
      <c r="F1464" s="46">
        <f t="shared" si="32"/>
        <v>1174801</v>
      </c>
      <c r="G1464" s="388" t="s">
        <v>9566</v>
      </c>
    </row>
    <row r="1465" spans="1:7" x14ac:dyDescent="0.3">
      <c r="A1465" s="54"/>
      <c r="C1465" s="5"/>
      <c r="D1465" s="65"/>
      <c r="E1465" s="65"/>
      <c r="F1465" s="46">
        <f t="shared" si="32"/>
        <v>1174801</v>
      </c>
      <c r="G1465" s="388" t="s">
        <v>9566</v>
      </c>
    </row>
    <row r="1466" spans="1:7" x14ac:dyDescent="0.3">
      <c r="A1466" s="54"/>
      <c r="C1466" s="5"/>
      <c r="D1466" s="65"/>
      <c r="E1466" s="65"/>
      <c r="F1466" s="46">
        <f t="shared" si="32"/>
        <v>1174801</v>
      </c>
      <c r="G1466" s="388" t="s">
        <v>9566</v>
      </c>
    </row>
    <row r="1467" spans="1:7" x14ac:dyDescent="0.3">
      <c r="A1467" s="54"/>
      <c r="C1467" s="5"/>
      <c r="D1467" s="65"/>
      <c r="E1467" s="65"/>
      <c r="F1467" s="46">
        <f t="shared" si="32"/>
        <v>1174801</v>
      </c>
      <c r="G1467" s="388" t="s">
        <v>9566</v>
      </c>
    </row>
    <row r="1468" spans="1:7" x14ac:dyDescent="0.3">
      <c r="A1468" s="54"/>
      <c r="C1468" s="5"/>
      <c r="D1468" s="65"/>
      <c r="E1468" s="65"/>
      <c r="F1468" s="46">
        <f t="shared" si="32"/>
        <v>1174801</v>
      </c>
      <c r="G1468" s="388" t="s">
        <v>9566</v>
      </c>
    </row>
    <row r="1469" spans="1:7" x14ac:dyDescent="0.3">
      <c r="A1469" s="54"/>
      <c r="C1469" s="5"/>
      <c r="D1469" s="65"/>
      <c r="E1469" s="65"/>
      <c r="F1469" s="46">
        <f t="shared" si="32"/>
        <v>1174801</v>
      </c>
      <c r="G1469" s="388" t="s">
        <v>9566</v>
      </c>
    </row>
    <row r="1470" spans="1:7" x14ac:dyDescent="0.3">
      <c r="A1470" s="54"/>
      <c r="C1470" s="5"/>
      <c r="D1470" s="65"/>
      <c r="E1470" s="65"/>
      <c r="F1470" s="46">
        <f t="shared" si="32"/>
        <v>1174801</v>
      </c>
      <c r="G1470" s="388" t="s">
        <v>9566</v>
      </c>
    </row>
    <row r="1471" spans="1:7" x14ac:dyDescent="0.3">
      <c r="A1471" s="54"/>
      <c r="C1471" s="5"/>
      <c r="D1471" s="65"/>
      <c r="E1471" s="65"/>
      <c r="F1471" s="46">
        <f t="shared" si="32"/>
        <v>1174801</v>
      </c>
      <c r="G1471" s="388" t="s">
        <v>9566</v>
      </c>
    </row>
    <row r="1472" spans="1:7" x14ac:dyDescent="0.3">
      <c r="A1472" s="54"/>
      <c r="C1472" s="5"/>
      <c r="D1472" s="65"/>
      <c r="E1472" s="65"/>
      <c r="F1472" s="46">
        <f t="shared" si="32"/>
        <v>1174801</v>
      </c>
      <c r="G1472" s="388" t="s">
        <v>9566</v>
      </c>
    </row>
    <row r="1473" spans="1:7" x14ac:dyDescent="0.3">
      <c r="A1473" s="54"/>
      <c r="C1473" s="5"/>
      <c r="D1473" s="65"/>
      <c r="E1473" s="65"/>
      <c r="F1473" s="46">
        <f t="shared" si="32"/>
        <v>1174801</v>
      </c>
      <c r="G1473" s="388" t="s">
        <v>9566</v>
      </c>
    </row>
    <row r="1474" spans="1:7" x14ac:dyDescent="0.3">
      <c r="A1474" s="54"/>
      <c r="C1474" s="5"/>
      <c r="D1474" s="65"/>
      <c r="E1474" s="65"/>
      <c r="F1474" s="46">
        <f t="shared" si="32"/>
        <v>1174801</v>
      </c>
      <c r="G1474" s="388" t="s">
        <v>9566</v>
      </c>
    </row>
    <row r="1475" spans="1:7" x14ac:dyDescent="0.3">
      <c r="A1475" s="54"/>
      <c r="C1475" s="5"/>
      <c r="D1475" s="65"/>
      <c r="E1475" s="65"/>
      <c r="F1475" s="46">
        <f t="shared" si="32"/>
        <v>1174801</v>
      </c>
      <c r="G1475" s="388" t="s">
        <v>9566</v>
      </c>
    </row>
    <row r="1476" spans="1:7" x14ac:dyDescent="0.3">
      <c r="A1476" s="54"/>
      <c r="C1476" s="5"/>
      <c r="D1476" s="65"/>
      <c r="E1476" s="65"/>
      <c r="F1476" s="46">
        <f t="shared" si="32"/>
        <v>1174801</v>
      </c>
      <c r="G1476" s="388" t="s">
        <v>9566</v>
      </c>
    </row>
    <row r="1477" spans="1:7" x14ac:dyDescent="0.3">
      <c r="A1477" s="54"/>
      <c r="C1477" s="5"/>
      <c r="D1477" s="65"/>
      <c r="E1477" s="65"/>
      <c r="F1477" s="46">
        <f t="shared" si="32"/>
        <v>1174801</v>
      </c>
      <c r="G1477" s="388" t="s">
        <v>9566</v>
      </c>
    </row>
    <row r="1478" spans="1:7" x14ac:dyDescent="0.3">
      <c r="A1478" s="54"/>
      <c r="C1478" s="5"/>
      <c r="D1478" s="65"/>
      <c r="E1478" s="65"/>
      <c r="F1478" s="46">
        <f t="shared" si="32"/>
        <v>1174801</v>
      </c>
      <c r="G1478" s="388" t="s">
        <v>9566</v>
      </c>
    </row>
    <row r="1479" spans="1:7" x14ac:dyDescent="0.3">
      <c r="A1479" s="54"/>
      <c r="C1479" s="5"/>
      <c r="D1479" s="65"/>
      <c r="E1479" s="65"/>
      <c r="F1479" s="46">
        <f t="shared" si="32"/>
        <v>1174801</v>
      </c>
      <c r="G1479" s="388" t="s">
        <v>9566</v>
      </c>
    </row>
    <row r="1480" spans="1:7" x14ac:dyDescent="0.3">
      <c r="A1480" s="54"/>
      <c r="C1480" s="5"/>
      <c r="D1480" s="65"/>
      <c r="E1480" s="65"/>
      <c r="F1480" s="46">
        <f t="shared" si="32"/>
        <v>1174801</v>
      </c>
      <c r="G1480" s="388" t="s">
        <v>9566</v>
      </c>
    </row>
    <row r="1481" spans="1:7" x14ac:dyDescent="0.3">
      <c r="A1481" s="54"/>
      <c r="C1481" s="5"/>
      <c r="D1481" s="65"/>
      <c r="E1481" s="65"/>
      <c r="F1481" s="46">
        <f t="shared" si="32"/>
        <v>1174801</v>
      </c>
      <c r="G1481" s="388" t="s">
        <v>9566</v>
      </c>
    </row>
    <row r="1482" spans="1:7" x14ac:dyDescent="0.3">
      <c r="A1482" s="54"/>
      <c r="C1482" s="5"/>
      <c r="D1482" s="65"/>
      <c r="E1482" s="65"/>
      <c r="F1482" s="46">
        <f t="shared" si="32"/>
        <v>1174801</v>
      </c>
      <c r="G1482" s="388" t="s">
        <v>9566</v>
      </c>
    </row>
    <row r="1483" spans="1:7" x14ac:dyDescent="0.3">
      <c r="A1483" s="54"/>
      <c r="C1483" s="5"/>
      <c r="D1483" s="65"/>
      <c r="E1483" s="65"/>
      <c r="F1483" s="46">
        <f t="shared" si="32"/>
        <v>1174801</v>
      </c>
      <c r="G1483" s="388" t="s">
        <v>9566</v>
      </c>
    </row>
    <row r="1484" spans="1:7" x14ac:dyDescent="0.3">
      <c r="A1484" s="54"/>
      <c r="C1484" s="5"/>
      <c r="D1484" s="65"/>
      <c r="E1484" s="65"/>
      <c r="F1484" s="46">
        <f t="shared" si="32"/>
        <v>1174801</v>
      </c>
      <c r="G1484" s="388" t="s">
        <v>9566</v>
      </c>
    </row>
    <row r="1485" spans="1:7" x14ac:dyDescent="0.3">
      <c r="A1485" s="54"/>
      <c r="C1485" s="5"/>
      <c r="D1485" s="65"/>
      <c r="E1485" s="65"/>
      <c r="F1485" s="46">
        <f t="shared" ref="F1485:F1548" si="33">F1484+E1485-D1485</f>
        <v>1174801</v>
      </c>
      <c r="G1485" s="388" t="s">
        <v>9566</v>
      </c>
    </row>
    <row r="1486" spans="1:7" x14ac:dyDescent="0.3">
      <c r="A1486" s="54"/>
      <c r="C1486" s="5"/>
      <c r="D1486" s="65"/>
      <c r="E1486" s="65"/>
      <c r="F1486" s="46">
        <f t="shared" si="33"/>
        <v>1174801</v>
      </c>
      <c r="G1486" s="388" t="s">
        <v>9566</v>
      </c>
    </row>
    <row r="1487" spans="1:7" x14ac:dyDescent="0.3">
      <c r="A1487" s="54"/>
      <c r="C1487" s="5"/>
      <c r="D1487" s="65"/>
      <c r="E1487" s="65"/>
      <c r="F1487" s="46">
        <f t="shared" si="33"/>
        <v>1174801</v>
      </c>
      <c r="G1487" s="388" t="s">
        <v>9566</v>
      </c>
    </row>
    <row r="1488" spans="1:7" x14ac:dyDescent="0.3">
      <c r="A1488" s="54"/>
      <c r="C1488" s="5"/>
      <c r="D1488" s="65"/>
      <c r="E1488" s="65"/>
      <c r="F1488" s="46">
        <f t="shared" si="33"/>
        <v>1174801</v>
      </c>
      <c r="G1488" s="388" t="s">
        <v>9566</v>
      </c>
    </row>
    <row r="1489" spans="1:7" x14ac:dyDescent="0.3">
      <c r="A1489" s="54"/>
      <c r="C1489" s="5"/>
      <c r="D1489" s="65"/>
      <c r="E1489" s="65"/>
      <c r="F1489" s="46">
        <f t="shared" si="33"/>
        <v>1174801</v>
      </c>
      <c r="G1489" s="388" t="s">
        <v>9566</v>
      </c>
    </row>
    <row r="1490" spans="1:7" x14ac:dyDescent="0.3">
      <c r="A1490" s="54"/>
      <c r="C1490" s="5"/>
      <c r="D1490" s="65"/>
      <c r="E1490" s="65"/>
      <c r="F1490" s="46">
        <f t="shared" si="33"/>
        <v>1174801</v>
      </c>
      <c r="G1490" s="388" t="s">
        <v>9566</v>
      </c>
    </row>
    <row r="1491" spans="1:7" x14ac:dyDescent="0.3">
      <c r="A1491" s="54"/>
      <c r="C1491" s="5"/>
      <c r="D1491" s="65"/>
      <c r="E1491" s="65"/>
      <c r="F1491" s="46">
        <f t="shared" si="33"/>
        <v>1174801</v>
      </c>
      <c r="G1491" s="388" t="s">
        <v>9566</v>
      </c>
    </row>
    <row r="1492" spans="1:7" x14ac:dyDescent="0.3">
      <c r="A1492" s="54"/>
      <c r="C1492" s="5"/>
      <c r="D1492" s="65"/>
      <c r="E1492" s="65"/>
      <c r="F1492" s="46">
        <f t="shared" si="33"/>
        <v>1174801</v>
      </c>
      <c r="G1492" s="388" t="s">
        <v>9566</v>
      </c>
    </row>
    <row r="1493" spans="1:7" x14ac:dyDescent="0.3">
      <c r="A1493" s="54"/>
      <c r="C1493" s="5"/>
      <c r="D1493" s="65"/>
      <c r="E1493" s="65"/>
      <c r="F1493" s="46">
        <f t="shared" si="33"/>
        <v>1174801</v>
      </c>
      <c r="G1493" s="388" t="s">
        <v>9566</v>
      </c>
    </row>
    <row r="1494" spans="1:7" x14ac:dyDescent="0.3">
      <c r="A1494" s="54"/>
      <c r="C1494" s="5"/>
      <c r="D1494" s="65"/>
      <c r="E1494" s="65"/>
      <c r="F1494" s="46">
        <f t="shared" si="33"/>
        <v>1174801</v>
      </c>
      <c r="G1494" s="388" t="s">
        <v>9566</v>
      </c>
    </row>
    <row r="1495" spans="1:7" x14ac:dyDescent="0.3">
      <c r="A1495" s="54"/>
      <c r="C1495" s="5"/>
      <c r="D1495" s="65"/>
      <c r="E1495" s="65"/>
      <c r="F1495" s="46">
        <f t="shared" si="33"/>
        <v>1174801</v>
      </c>
      <c r="G1495" s="388" t="s">
        <v>9566</v>
      </c>
    </row>
    <row r="1496" spans="1:7" x14ac:dyDescent="0.3">
      <c r="A1496" s="54"/>
      <c r="C1496" s="5"/>
      <c r="D1496" s="65"/>
      <c r="E1496" s="65"/>
      <c r="F1496" s="46">
        <f t="shared" si="33"/>
        <v>1174801</v>
      </c>
      <c r="G1496" s="388" t="s">
        <v>9566</v>
      </c>
    </row>
    <row r="1497" spans="1:7" x14ac:dyDescent="0.3">
      <c r="A1497" s="54"/>
      <c r="C1497" s="5"/>
      <c r="D1497" s="65"/>
      <c r="E1497" s="65"/>
      <c r="F1497" s="46">
        <f t="shared" si="33"/>
        <v>1174801</v>
      </c>
      <c r="G1497" s="388" t="s">
        <v>9566</v>
      </c>
    </row>
    <row r="1498" spans="1:7" x14ac:dyDescent="0.3">
      <c r="A1498" s="54"/>
      <c r="C1498" s="5"/>
      <c r="D1498" s="65"/>
      <c r="E1498" s="65"/>
      <c r="F1498" s="46">
        <f t="shared" si="33"/>
        <v>1174801</v>
      </c>
      <c r="G1498" s="388" t="s">
        <v>9566</v>
      </c>
    </row>
    <row r="1499" spans="1:7" x14ac:dyDescent="0.3">
      <c r="A1499" s="54"/>
      <c r="C1499" s="5"/>
      <c r="D1499" s="65"/>
      <c r="E1499" s="65"/>
      <c r="F1499" s="46">
        <f t="shared" si="33"/>
        <v>1174801</v>
      </c>
      <c r="G1499" s="388" t="s">
        <v>9566</v>
      </c>
    </row>
    <row r="1500" spans="1:7" x14ac:dyDescent="0.3">
      <c r="A1500" s="54"/>
      <c r="C1500" s="5"/>
      <c r="D1500" s="65"/>
      <c r="E1500" s="65"/>
      <c r="F1500" s="46">
        <f t="shared" si="33"/>
        <v>1174801</v>
      </c>
      <c r="G1500" s="388" t="s">
        <v>9566</v>
      </c>
    </row>
    <row r="1501" spans="1:7" x14ac:dyDescent="0.3">
      <c r="A1501" s="54"/>
      <c r="C1501" s="5"/>
      <c r="D1501" s="65"/>
      <c r="E1501" s="65"/>
      <c r="F1501" s="46">
        <f t="shared" si="33"/>
        <v>1174801</v>
      </c>
      <c r="G1501" s="388" t="s">
        <v>9566</v>
      </c>
    </row>
    <row r="1502" spans="1:7" x14ac:dyDescent="0.3">
      <c r="A1502" s="54"/>
      <c r="C1502" s="5"/>
      <c r="D1502" s="65"/>
      <c r="E1502" s="65"/>
      <c r="F1502" s="46">
        <f t="shared" si="33"/>
        <v>1174801</v>
      </c>
      <c r="G1502" s="388" t="s">
        <v>9566</v>
      </c>
    </row>
    <row r="1503" spans="1:7" x14ac:dyDescent="0.3">
      <c r="A1503" s="54"/>
      <c r="C1503" s="5"/>
      <c r="D1503" s="65"/>
      <c r="E1503" s="65"/>
      <c r="F1503" s="46">
        <f t="shared" si="33"/>
        <v>1174801</v>
      </c>
      <c r="G1503" s="388" t="s">
        <v>9566</v>
      </c>
    </row>
    <row r="1504" spans="1:7" x14ac:dyDescent="0.3">
      <c r="A1504" s="54"/>
      <c r="C1504" s="5"/>
      <c r="D1504" s="65"/>
      <c r="E1504" s="65"/>
      <c r="F1504" s="46">
        <f t="shared" si="33"/>
        <v>1174801</v>
      </c>
      <c r="G1504" s="388" t="s">
        <v>9566</v>
      </c>
    </row>
    <row r="1505" spans="1:7" x14ac:dyDescent="0.3">
      <c r="A1505" s="54"/>
      <c r="C1505" s="5"/>
      <c r="D1505" s="65"/>
      <c r="E1505" s="65"/>
      <c r="F1505" s="46">
        <f t="shared" si="33"/>
        <v>1174801</v>
      </c>
      <c r="G1505" s="388" t="s">
        <v>9566</v>
      </c>
    </row>
    <row r="1506" spans="1:7" x14ac:dyDescent="0.3">
      <c r="A1506" s="54"/>
      <c r="C1506" s="5"/>
      <c r="D1506" s="65"/>
      <c r="E1506" s="65"/>
      <c r="F1506" s="46">
        <f t="shared" si="33"/>
        <v>1174801</v>
      </c>
      <c r="G1506" s="388" t="s">
        <v>9566</v>
      </c>
    </row>
    <row r="1507" spans="1:7" x14ac:dyDescent="0.3">
      <c r="A1507" s="54"/>
      <c r="C1507" s="5"/>
      <c r="D1507" s="65"/>
      <c r="E1507" s="65"/>
      <c r="F1507" s="46">
        <f t="shared" si="33"/>
        <v>1174801</v>
      </c>
      <c r="G1507" s="388" t="s">
        <v>9566</v>
      </c>
    </row>
    <row r="1508" spans="1:7" x14ac:dyDescent="0.3">
      <c r="A1508" s="54"/>
      <c r="C1508" s="5"/>
      <c r="D1508" s="65"/>
      <c r="E1508" s="65"/>
      <c r="F1508" s="46">
        <f t="shared" si="33"/>
        <v>1174801</v>
      </c>
      <c r="G1508" s="388" t="s">
        <v>9566</v>
      </c>
    </row>
    <row r="1509" spans="1:7" x14ac:dyDescent="0.3">
      <c r="A1509" s="54"/>
      <c r="C1509" s="5"/>
      <c r="D1509" s="65"/>
      <c r="E1509" s="65"/>
      <c r="F1509" s="46">
        <f t="shared" si="33"/>
        <v>1174801</v>
      </c>
      <c r="G1509" s="388" t="s">
        <v>9566</v>
      </c>
    </row>
    <row r="1510" spans="1:7" x14ac:dyDescent="0.3">
      <c r="A1510" s="54"/>
      <c r="C1510" s="5"/>
      <c r="D1510" s="65"/>
      <c r="E1510" s="65"/>
      <c r="F1510" s="46">
        <f t="shared" si="33"/>
        <v>1174801</v>
      </c>
      <c r="G1510" s="388" t="s">
        <v>9566</v>
      </c>
    </row>
    <row r="1511" spans="1:7" x14ac:dyDescent="0.3">
      <c r="A1511" s="54"/>
      <c r="C1511" s="5"/>
      <c r="D1511" s="65"/>
      <c r="E1511" s="65"/>
      <c r="F1511" s="46">
        <f t="shared" si="33"/>
        <v>1174801</v>
      </c>
      <c r="G1511" s="388" t="s">
        <v>9566</v>
      </c>
    </row>
    <row r="1512" spans="1:7" x14ac:dyDescent="0.3">
      <c r="A1512" s="54"/>
      <c r="C1512" s="5"/>
      <c r="D1512" s="65"/>
      <c r="E1512" s="65"/>
      <c r="F1512" s="46">
        <f t="shared" si="33"/>
        <v>1174801</v>
      </c>
      <c r="G1512" s="388" t="s">
        <v>9566</v>
      </c>
    </row>
    <row r="1513" spans="1:7" x14ac:dyDescent="0.3">
      <c r="A1513" s="54"/>
      <c r="C1513" s="5"/>
      <c r="D1513" s="65"/>
      <c r="E1513" s="65"/>
      <c r="F1513" s="46">
        <f t="shared" si="33"/>
        <v>1174801</v>
      </c>
      <c r="G1513" s="388" t="s">
        <v>9566</v>
      </c>
    </row>
    <row r="1514" spans="1:7" x14ac:dyDescent="0.3">
      <c r="A1514" s="54"/>
      <c r="C1514" s="5"/>
      <c r="D1514" s="65"/>
      <c r="E1514" s="65"/>
      <c r="F1514" s="46">
        <f t="shared" si="33"/>
        <v>1174801</v>
      </c>
      <c r="G1514" s="388" t="s">
        <v>9566</v>
      </c>
    </row>
    <row r="1515" spans="1:7" x14ac:dyDescent="0.3">
      <c r="A1515" s="54"/>
      <c r="C1515" s="5"/>
      <c r="D1515" s="65"/>
      <c r="E1515" s="65"/>
      <c r="F1515" s="46">
        <f t="shared" si="33"/>
        <v>1174801</v>
      </c>
      <c r="G1515" s="388" t="s">
        <v>9566</v>
      </c>
    </row>
    <row r="1516" spans="1:7" x14ac:dyDescent="0.3">
      <c r="A1516" s="54"/>
      <c r="C1516" s="5"/>
      <c r="D1516" s="65"/>
      <c r="E1516" s="65"/>
      <c r="F1516" s="46">
        <f t="shared" si="33"/>
        <v>1174801</v>
      </c>
      <c r="G1516" s="388" t="s">
        <v>9566</v>
      </c>
    </row>
    <row r="1517" spans="1:7" x14ac:dyDescent="0.3">
      <c r="A1517" s="54"/>
      <c r="C1517" s="5"/>
      <c r="D1517" s="65"/>
      <c r="E1517" s="65"/>
      <c r="F1517" s="46">
        <f t="shared" si="33"/>
        <v>1174801</v>
      </c>
      <c r="G1517" s="388" t="s">
        <v>9566</v>
      </c>
    </row>
    <row r="1518" spans="1:7" x14ac:dyDescent="0.3">
      <c r="A1518" s="54"/>
      <c r="C1518" s="5"/>
      <c r="D1518" s="65"/>
      <c r="E1518" s="65"/>
      <c r="F1518" s="46">
        <f t="shared" si="33"/>
        <v>1174801</v>
      </c>
      <c r="G1518" s="388" t="s">
        <v>9566</v>
      </c>
    </row>
    <row r="1519" spans="1:7" x14ac:dyDescent="0.3">
      <c r="A1519" s="54"/>
      <c r="C1519" s="5"/>
      <c r="D1519" s="65"/>
      <c r="E1519" s="65"/>
      <c r="F1519" s="46">
        <f t="shared" si="33"/>
        <v>1174801</v>
      </c>
      <c r="G1519" s="388" t="s">
        <v>9566</v>
      </c>
    </row>
    <row r="1520" spans="1:7" x14ac:dyDescent="0.3">
      <c r="A1520" s="54"/>
      <c r="C1520" s="5"/>
      <c r="D1520" s="65"/>
      <c r="E1520" s="65"/>
      <c r="F1520" s="46">
        <f t="shared" si="33"/>
        <v>1174801</v>
      </c>
      <c r="G1520" s="388" t="s">
        <v>9566</v>
      </c>
    </row>
    <row r="1521" spans="1:7" x14ac:dyDescent="0.3">
      <c r="A1521" s="54"/>
      <c r="C1521" s="5"/>
      <c r="D1521" s="65"/>
      <c r="E1521" s="65"/>
      <c r="F1521" s="46">
        <f t="shared" si="33"/>
        <v>1174801</v>
      </c>
      <c r="G1521" s="388" t="s">
        <v>9566</v>
      </c>
    </row>
    <row r="1522" spans="1:7" x14ac:dyDescent="0.3">
      <c r="A1522" s="54"/>
      <c r="C1522" s="5"/>
      <c r="D1522" s="65"/>
      <c r="E1522" s="65"/>
      <c r="F1522" s="46">
        <f t="shared" si="33"/>
        <v>1174801</v>
      </c>
      <c r="G1522" s="388" t="s">
        <v>9566</v>
      </c>
    </row>
    <row r="1523" spans="1:7" x14ac:dyDescent="0.3">
      <c r="A1523" s="54"/>
      <c r="C1523" s="5"/>
      <c r="D1523" s="65"/>
      <c r="E1523" s="65"/>
      <c r="F1523" s="46">
        <f t="shared" si="33"/>
        <v>1174801</v>
      </c>
      <c r="G1523" s="388" t="s">
        <v>9566</v>
      </c>
    </row>
    <row r="1524" spans="1:7" x14ac:dyDescent="0.3">
      <c r="A1524" s="54"/>
      <c r="C1524" s="5"/>
      <c r="D1524" s="65"/>
      <c r="E1524" s="65"/>
      <c r="F1524" s="46">
        <f t="shared" si="33"/>
        <v>1174801</v>
      </c>
      <c r="G1524" s="388" t="s">
        <v>9566</v>
      </c>
    </row>
    <row r="1525" spans="1:7" x14ac:dyDescent="0.3">
      <c r="A1525" s="54"/>
      <c r="C1525" s="5"/>
      <c r="D1525" s="65"/>
      <c r="E1525" s="65"/>
      <c r="F1525" s="46">
        <f t="shared" si="33"/>
        <v>1174801</v>
      </c>
      <c r="G1525" s="388" t="s">
        <v>9566</v>
      </c>
    </row>
    <row r="1526" spans="1:7" x14ac:dyDescent="0.3">
      <c r="A1526" s="54"/>
      <c r="C1526" s="5"/>
      <c r="D1526" s="65"/>
      <c r="E1526" s="65"/>
      <c r="F1526" s="46">
        <f t="shared" si="33"/>
        <v>1174801</v>
      </c>
      <c r="G1526" s="388" t="s">
        <v>9566</v>
      </c>
    </row>
    <row r="1527" spans="1:7" x14ac:dyDescent="0.3">
      <c r="A1527" s="54"/>
      <c r="C1527" s="5"/>
      <c r="D1527" s="65"/>
      <c r="E1527" s="65"/>
      <c r="F1527" s="46">
        <f t="shared" si="33"/>
        <v>1174801</v>
      </c>
      <c r="G1527" s="388" t="s">
        <v>9566</v>
      </c>
    </row>
    <row r="1528" spans="1:7" x14ac:dyDescent="0.3">
      <c r="A1528" s="54"/>
      <c r="C1528" s="5"/>
      <c r="D1528" s="65"/>
      <c r="E1528" s="65"/>
      <c r="F1528" s="46">
        <f t="shared" si="33"/>
        <v>1174801</v>
      </c>
      <c r="G1528" s="388" t="s">
        <v>9566</v>
      </c>
    </row>
    <row r="1529" spans="1:7" x14ac:dyDescent="0.3">
      <c r="A1529" s="54"/>
      <c r="C1529" s="5"/>
      <c r="D1529" s="65"/>
      <c r="E1529" s="65"/>
      <c r="F1529" s="46">
        <f t="shared" si="33"/>
        <v>1174801</v>
      </c>
      <c r="G1529" s="388" t="s">
        <v>9566</v>
      </c>
    </row>
    <row r="1530" spans="1:7" x14ac:dyDescent="0.3">
      <c r="A1530" s="54"/>
      <c r="C1530" s="5"/>
      <c r="D1530" s="65"/>
      <c r="E1530" s="65"/>
      <c r="F1530" s="46">
        <f t="shared" si="33"/>
        <v>1174801</v>
      </c>
      <c r="G1530" s="388" t="s">
        <v>9566</v>
      </c>
    </row>
    <row r="1531" spans="1:7" x14ac:dyDescent="0.3">
      <c r="A1531" s="54"/>
      <c r="C1531" s="5"/>
      <c r="D1531" s="65"/>
      <c r="E1531" s="65"/>
      <c r="F1531" s="46">
        <f t="shared" si="33"/>
        <v>1174801</v>
      </c>
      <c r="G1531" s="388" t="s">
        <v>9566</v>
      </c>
    </row>
    <row r="1532" spans="1:7" x14ac:dyDescent="0.3">
      <c r="A1532" s="54"/>
      <c r="C1532" s="5"/>
      <c r="D1532" s="65"/>
      <c r="E1532" s="65"/>
      <c r="F1532" s="46">
        <f t="shared" si="33"/>
        <v>1174801</v>
      </c>
      <c r="G1532" s="388" t="s">
        <v>9566</v>
      </c>
    </row>
    <row r="1533" spans="1:7" x14ac:dyDescent="0.3">
      <c r="A1533" s="54"/>
      <c r="C1533" s="5"/>
      <c r="D1533" s="65"/>
      <c r="E1533" s="65"/>
      <c r="F1533" s="46">
        <f t="shared" si="33"/>
        <v>1174801</v>
      </c>
      <c r="G1533" s="388" t="s">
        <v>9566</v>
      </c>
    </row>
    <row r="1534" spans="1:7" x14ac:dyDescent="0.3">
      <c r="A1534" s="54"/>
      <c r="C1534" s="5"/>
      <c r="D1534" s="65"/>
      <c r="E1534" s="65"/>
      <c r="F1534" s="46">
        <f t="shared" si="33"/>
        <v>1174801</v>
      </c>
      <c r="G1534" s="388" t="s">
        <v>9566</v>
      </c>
    </row>
    <row r="1535" spans="1:7" x14ac:dyDescent="0.3">
      <c r="A1535" s="54"/>
      <c r="C1535" s="5"/>
      <c r="D1535" s="65"/>
      <c r="E1535" s="65"/>
      <c r="F1535" s="46">
        <f t="shared" si="33"/>
        <v>1174801</v>
      </c>
      <c r="G1535" s="388" t="s">
        <v>9566</v>
      </c>
    </row>
    <row r="1536" spans="1:7" x14ac:dyDescent="0.3">
      <c r="A1536" s="54"/>
      <c r="C1536" s="5"/>
      <c r="D1536" s="65"/>
      <c r="E1536" s="65"/>
      <c r="F1536" s="46">
        <f t="shared" si="33"/>
        <v>1174801</v>
      </c>
      <c r="G1536" s="388" t="s">
        <v>9566</v>
      </c>
    </row>
    <row r="1537" spans="1:7" x14ac:dyDescent="0.3">
      <c r="A1537" s="54"/>
      <c r="C1537" s="5"/>
      <c r="D1537" s="65"/>
      <c r="E1537" s="65"/>
      <c r="F1537" s="46">
        <f t="shared" si="33"/>
        <v>1174801</v>
      </c>
      <c r="G1537" s="388" t="s">
        <v>9566</v>
      </c>
    </row>
    <row r="1538" spans="1:7" x14ac:dyDescent="0.3">
      <c r="A1538" s="54"/>
      <c r="C1538" s="5"/>
      <c r="D1538" s="65"/>
      <c r="E1538" s="65"/>
      <c r="F1538" s="46">
        <f t="shared" si="33"/>
        <v>1174801</v>
      </c>
      <c r="G1538" s="388" t="s">
        <v>9566</v>
      </c>
    </row>
    <row r="1539" spans="1:7" x14ac:dyDescent="0.3">
      <c r="A1539" s="54"/>
      <c r="C1539" s="5"/>
      <c r="D1539" s="65"/>
      <c r="E1539" s="65"/>
      <c r="F1539" s="46">
        <f t="shared" si="33"/>
        <v>1174801</v>
      </c>
      <c r="G1539" s="388" t="s">
        <v>9566</v>
      </c>
    </row>
    <row r="1540" spans="1:7" x14ac:dyDescent="0.3">
      <c r="A1540" s="54"/>
      <c r="C1540" s="5"/>
      <c r="D1540" s="65"/>
      <c r="E1540" s="65"/>
      <c r="F1540" s="46">
        <f t="shared" si="33"/>
        <v>1174801</v>
      </c>
      <c r="G1540" s="388" t="s">
        <v>9566</v>
      </c>
    </row>
    <row r="1541" spans="1:7" x14ac:dyDescent="0.3">
      <c r="A1541" s="54"/>
      <c r="C1541" s="5"/>
      <c r="D1541" s="65"/>
      <c r="E1541" s="65"/>
      <c r="F1541" s="46">
        <f t="shared" si="33"/>
        <v>1174801</v>
      </c>
      <c r="G1541" s="388" t="s">
        <v>9566</v>
      </c>
    </row>
    <row r="1542" spans="1:7" x14ac:dyDescent="0.3">
      <c r="A1542" s="54"/>
      <c r="C1542" s="5"/>
      <c r="D1542" s="65"/>
      <c r="E1542" s="65"/>
      <c r="F1542" s="46">
        <f t="shared" si="33"/>
        <v>1174801</v>
      </c>
      <c r="G1542" s="388" t="s">
        <v>9566</v>
      </c>
    </row>
    <row r="1543" spans="1:7" x14ac:dyDescent="0.3">
      <c r="A1543" s="54"/>
      <c r="C1543" s="5"/>
      <c r="D1543" s="65"/>
      <c r="E1543" s="65"/>
      <c r="F1543" s="46">
        <f t="shared" si="33"/>
        <v>1174801</v>
      </c>
      <c r="G1543" s="388" t="s">
        <v>9566</v>
      </c>
    </row>
    <row r="1544" spans="1:7" x14ac:dyDescent="0.3">
      <c r="A1544" s="54"/>
      <c r="C1544" s="5"/>
      <c r="D1544" s="65"/>
      <c r="E1544" s="65"/>
      <c r="F1544" s="46">
        <f t="shared" si="33"/>
        <v>1174801</v>
      </c>
      <c r="G1544" s="388" t="s">
        <v>9566</v>
      </c>
    </row>
    <row r="1545" spans="1:7" x14ac:dyDescent="0.3">
      <c r="A1545" s="54"/>
      <c r="C1545" s="5"/>
      <c r="D1545" s="65"/>
      <c r="E1545" s="65"/>
      <c r="F1545" s="46">
        <f t="shared" si="33"/>
        <v>1174801</v>
      </c>
      <c r="G1545" s="388" t="s">
        <v>9566</v>
      </c>
    </row>
    <row r="1546" spans="1:7" x14ac:dyDescent="0.3">
      <c r="A1546" s="54"/>
      <c r="C1546" s="5"/>
      <c r="D1546" s="65"/>
      <c r="E1546" s="65"/>
      <c r="F1546" s="46">
        <f t="shared" si="33"/>
        <v>1174801</v>
      </c>
      <c r="G1546" s="388" t="s">
        <v>9566</v>
      </c>
    </row>
    <row r="1547" spans="1:7" x14ac:dyDescent="0.3">
      <c r="A1547" s="54"/>
      <c r="C1547" s="5"/>
      <c r="D1547" s="65"/>
      <c r="E1547" s="65"/>
      <c r="F1547" s="46">
        <f t="shared" si="33"/>
        <v>1174801</v>
      </c>
      <c r="G1547" s="388" t="s">
        <v>9566</v>
      </c>
    </row>
    <row r="1548" spans="1:7" x14ac:dyDescent="0.3">
      <c r="A1548" s="54"/>
      <c r="C1548" s="5"/>
      <c r="D1548" s="65"/>
      <c r="E1548" s="65"/>
      <c r="F1548" s="46">
        <f t="shared" si="33"/>
        <v>1174801</v>
      </c>
      <c r="G1548" s="388" t="s">
        <v>9566</v>
      </c>
    </row>
    <row r="1549" spans="1:7" x14ac:dyDescent="0.3">
      <c r="A1549" s="54"/>
      <c r="C1549" s="5"/>
      <c r="D1549" s="65"/>
      <c r="E1549" s="65"/>
      <c r="F1549" s="46">
        <f t="shared" ref="F1549:F1612" si="34">F1548+E1549-D1549</f>
        <v>1174801</v>
      </c>
      <c r="G1549" s="388" t="s">
        <v>9566</v>
      </c>
    </row>
    <row r="1550" spans="1:7" x14ac:dyDescent="0.3">
      <c r="A1550" s="54"/>
      <c r="C1550" s="5"/>
      <c r="D1550" s="65"/>
      <c r="E1550" s="65"/>
      <c r="F1550" s="46">
        <f t="shared" si="34"/>
        <v>1174801</v>
      </c>
      <c r="G1550" s="388" t="s">
        <v>9566</v>
      </c>
    </row>
    <row r="1551" spans="1:7" x14ac:dyDescent="0.3">
      <c r="A1551" s="54"/>
      <c r="C1551" s="5"/>
      <c r="D1551" s="65"/>
      <c r="E1551" s="65"/>
      <c r="F1551" s="46">
        <f t="shared" si="34"/>
        <v>1174801</v>
      </c>
      <c r="G1551" s="388" t="s">
        <v>9566</v>
      </c>
    </row>
    <row r="1552" spans="1:7" x14ac:dyDescent="0.3">
      <c r="A1552" s="54"/>
      <c r="C1552" s="5"/>
      <c r="D1552" s="65"/>
      <c r="E1552" s="65"/>
      <c r="F1552" s="46">
        <f t="shared" si="34"/>
        <v>1174801</v>
      </c>
      <c r="G1552" s="388" t="s">
        <v>9566</v>
      </c>
    </row>
    <row r="1553" spans="1:7" x14ac:dyDescent="0.3">
      <c r="A1553" s="54"/>
      <c r="C1553" s="5"/>
      <c r="D1553" s="65"/>
      <c r="E1553" s="65"/>
      <c r="F1553" s="46">
        <f t="shared" si="34"/>
        <v>1174801</v>
      </c>
      <c r="G1553" s="388" t="s">
        <v>9566</v>
      </c>
    </row>
    <row r="1554" spans="1:7" x14ac:dyDescent="0.3">
      <c r="A1554" s="54"/>
      <c r="C1554" s="5"/>
      <c r="D1554" s="65"/>
      <c r="E1554" s="65"/>
      <c r="F1554" s="46">
        <f t="shared" si="34"/>
        <v>1174801</v>
      </c>
      <c r="G1554" s="388" t="s">
        <v>9566</v>
      </c>
    </row>
    <row r="1555" spans="1:7" x14ac:dyDescent="0.3">
      <c r="A1555" s="54"/>
      <c r="C1555" s="5"/>
      <c r="D1555" s="65"/>
      <c r="E1555" s="65"/>
      <c r="F1555" s="46">
        <f t="shared" si="34"/>
        <v>1174801</v>
      </c>
      <c r="G1555" s="388" t="s">
        <v>9566</v>
      </c>
    </row>
    <row r="1556" spans="1:7" x14ac:dyDescent="0.3">
      <c r="A1556" s="54"/>
      <c r="C1556" s="5"/>
      <c r="D1556" s="65"/>
      <c r="E1556" s="65"/>
      <c r="F1556" s="46">
        <f t="shared" si="34"/>
        <v>1174801</v>
      </c>
      <c r="G1556" s="388" t="s">
        <v>9566</v>
      </c>
    </row>
    <row r="1557" spans="1:7" x14ac:dyDescent="0.3">
      <c r="A1557" s="54"/>
      <c r="C1557" s="5"/>
      <c r="D1557" s="65"/>
      <c r="E1557" s="65"/>
      <c r="F1557" s="46">
        <f t="shared" si="34"/>
        <v>1174801</v>
      </c>
      <c r="G1557" s="388" t="s">
        <v>9566</v>
      </c>
    </row>
    <row r="1558" spans="1:7" x14ac:dyDescent="0.3">
      <c r="A1558" s="54"/>
      <c r="C1558" s="5"/>
      <c r="D1558" s="65"/>
      <c r="E1558" s="65"/>
      <c r="F1558" s="46">
        <f t="shared" si="34"/>
        <v>1174801</v>
      </c>
      <c r="G1558" s="388" t="s">
        <v>9566</v>
      </c>
    </row>
    <row r="1559" spans="1:7" x14ac:dyDescent="0.3">
      <c r="A1559" s="54"/>
      <c r="C1559" s="5"/>
      <c r="D1559" s="65"/>
      <c r="E1559" s="65"/>
      <c r="F1559" s="46">
        <f t="shared" si="34"/>
        <v>1174801</v>
      </c>
      <c r="G1559" s="388" t="s">
        <v>9566</v>
      </c>
    </row>
    <row r="1560" spans="1:7" x14ac:dyDescent="0.3">
      <c r="A1560" s="54"/>
      <c r="C1560" s="5"/>
      <c r="D1560" s="65"/>
      <c r="E1560" s="65"/>
      <c r="F1560" s="46">
        <f t="shared" si="34"/>
        <v>1174801</v>
      </c>
      <c r="G1560" s="388" t="s">
        <v>9566</v>
      </c>
    </row>
    <row r="1561" spans="1:7" x14ac:dyDescent="0.3">
      <c r="A1561" s="54"/>
      <c r="C1561" s="5"/>
      <c r="D1561" s="65"/>
      <c r="E1561" s="65"/>
      <c r="F1561" s="46">
        <f t="shared" si="34"/>
        <v>1174801</v>
      </c>
      <c r="G1561" s="388" t="s">
        <v>9566</v>
      </c>
    </row>
    <row r="1562" spans="1:7" x14ac:dyDescent="0.3">
      <c r="A1562" s="54"/>
      <c r="C1562" s="5"/>
      <c r="D1562" s="65"/>
      <c r="E1562" s="65"/>
      <c r="F1562" s="46">
        <f t="shared" si="34"/>
        <v>1174801</v>
      </c>
      <c r="G1562" s="388" t="s">
        <v>9566</v>
      </c>
    </row>
    <row r="1563" spans="1:7" x14ac:dyDescent="0.3">
      <c r="A1563" s="54"/>
      <c r="C1563" s="5"/>
      <c r="D1563" s="65"/>
      <c r="E1563" s="65"/>
      <c r="F1563" s="46">
        <f t="shared" si="34"/>
        <v>1174801</v>
      </c>
      <c r="G1563" s="388" t="s">
        <v>9566</v>
      </c>
    </row>
    <row r="1564" spans="1:7" x14ac:dyDescent="0.3">
      <c r="A1564" s="54"/>
      <c r="C1564" s="5"/>
      <c r="D1564" s="65"/>
      <c r="E1564" s="65"/>
      <c r="F1564" s="46">
        <f t="shared" si="34"/>
        <v>1174801</v>
      </c>
      <c r="G1564" s="388" t="s">
        <v>9566</v>
      </c>
    </row>
    <row r="1565" spans="1:7" x14ac:dyDescent="0.3">
      <c r="A1565" s="54"/>
      <c r="C1565" s="5"/>
      <c r="D1565" s="65"/>
      <c r="E1565" s="65"/>
      <c r="F1565" s="46">
        <f t="shared" si="34"/>
        <v>1174801</v>
      </c>
      <c r="G1565" s="388" t="s">
        <v>9566</v>
      </c>
    </row>
    <row r="1566" spans="1:7" x14ac:dyDescent="0.3">
      <c r="A1566" s="54"/>
      <c r="C1566" s="5"/>
      <c r="D1566" s="65"/>
      <c r="E1566" s="65"/>
      <c r="F1566" s="46">
        <f t="shared" si="34"/>
        <v>1174801</v>
      </c>
      <c r="G1566" s="388" t="s">
        <v>9566</v>
      </c>
    </row>
    <row r="1567" spans="1:7" x14ac:dyDescent="0.3">
      <c r="A1567" s="54"/>
      <c r="C1567" s="5"/>
      <c r="D1567" s="65"/>
      <c r="E1567" s="65"/>
      <c r="F1567" s="46">
        <f t="shared" si="34"/>
        <v>1174801</v>
      </c>
      <c r="G1567" s="388" t="s">
        <v>9566</v>
      </c>
    </row>
    <row r="1568" spans="1:7" x14ac:dyDescent="0.3">
      <c r="A1568" s="54"/>
      <c r="C1568" s="5"/>
      <c r="D1568" s="65"/>
      <c r="E1568" s="65"/>
      <c r="F1568" s="46">
        <f t="shared" si="34"/>
        <v>1174801</v>
      </c>
      <c r="G1568" s="388" t="s">
        <v>9566</v>
      </c>
    </row>
    <row r="1569" spans="1:7" x14ac:dyDescent="0.3">
      <c r="A1569" s="54"/>
      <c r="C1569" s="5"/>
      <c r="D1569" s="65"/>
      <c r="E1569" s="65"/>
      <c r="F1569" s="46">
        <f t="shared" si="34"/>
        <v>1174801</v>
      </c>
      <c r="G1569" s="388" t="s">
        <v>9566</v>
      </c>
    </row>
    <row r="1570" spans="1:7" x14ac:dyDescent="0.3">
      <c r="A1570" s="54"/>
      <c r="C1570" s="5"/>
      <c r="D1570" s="65"/>
      <c r="E1570" s="65"/>
      <c r="F1570" s="46">
        <f t="shared" si="34"/>
        <v>1174801</v>
      </c>
      <c r="G1570" s="388" t="s">
        <v>9566</v>
      </c>
    </row>
    <row r="1571" spans="1:7" x14ac:dyDescent="0.3">
      <c r="A1571" s="54"/>
      <c r="C1571" s="5"/>
      <c r="D1571" s="65"/>
      <c r="E1571" s="65"/>
      <c r="F1571" s="46">
        <f t="shared" si="34"/>
        <v>1174801</v>
      </c>
      <c r="G1571" s="388" t="s">
        <v>9566</v>
      </c>
    </row>
    <row r="1572" spans="1:7" x14ac:dyDescent="0.3">
      <c r="A1572" s="54"/>
      <c r="C1572" s="5"/>
      <c r="D1572" s="65"/>
      <c r="E1572" s="65"/>
      <c r="F1572" s="46">
        <f t="shared" si="34"/>
        <v>1174801</v>
      </c>
      <c r="G1572" s="388" t="s">
        <v>9566</v>
      </c>
    </row>
    <row r="1573" spans="1:7" x14ac:dyDescent="0.3">
      <c r="A1573" s="54"/>
      <c r="C1573" s="5"/>
      <c r="D1573" s="65"/>
      <c r="E1573" s="65"/>
      <c r="F1573" s="46">
        <f t="shared" si="34"/>
        <v>1174801</v>
      </c>
      <c r="G1573" s="388" t="s">
        <v>9566</v>
      </c>
    </row>
    <row r="1574" spans="1:7" x14ac:dyDescent="0.3">
      <c r="A1574" s="54"/>
      <c r="C1574" s="5"/>
      <c r="D1574" s="65"/>
      <c r="E1574" s="65"/>
      <c r="F1574" s="46">
        <f t="shared" si="34"/>
        <v>1174801</v>
      </c>
      <c r="G1574" s="388" t="s">
        <v>9566</v>
      </c>
    </row>
    <row r="1575" spans="1:7" x14ac:dyDescent="0.3">
      <c r="A1575" s="54"/>
      <c r="C1575" s="5"/>
      <c r="D1575" s="65"/>
      <c r="E1575" s="65"/>
      <c r="F1575" s="46">
        <f t="shared" si="34"/>
        <v>1174801</v>
      </c>
      <c r="G1575" s="388" t="s">
        <v>9566</v>
      </c>
    </row>
    <row r="1576" spans="1:7" x14ac:dyDescent="0.3">
      <c r="A1576" s="54"/>
      <c r="C1576" s="5"/>
      <c r="D1576" s="65"/>
      <c r="E1576" s="65"/>
      <c r="F1576" s="46">
        <f t="shared" si="34"/>
        <v>1174801</v>
      </c>
      <c r="G1576" s="388" t="s">
        <v>9566</v>
      </c>
    </row>
    <row r="1577" spans="1:7" x14ac:dyDescent="0.3">
      <c r="A1577" s="54"/>
      <c r="C1577" s="5"/>
      <c r="D1577" s="65"/>
      <c r="E1577" s="65"/>
      <c r="F1577" s="46">
        <f t="shared" si="34"/>
        <v>1174801</v>
      </c>
      <c r="G1577" s="388" t="s">
        <v>9566</v>
      </c>
    </row>
    <row r="1578" spans="1:7" x14ac:dyDescent="0.3">
      <c r="A1578" s="54"/>
      <c r="C1578" s="5"/>
      <c r="D1578" s="65"/>
      <c r="E1578" s="65"/>
      <c r="F1578" s="46">
        <f t="shared" si="34"/>
        <v>1174801</v>
      </c>
      <c r="G1578" s="388" t="s">
        <v>9566</v>
      </c>
    </row>
    <row r="1579" spans="1:7" x14ac:dyDescent="0.3">
      <c r="A1579" s="54"/>
      <c r="C1579" s="5"/>
      <c r="D1579" s="65"/>
      <c r="E1579" s="65"/>
      <c r="F1579" s="46">
        <f t="shared" si="34"/>
        <v>1174801</v>
      </c>
      <c r="G1579" s="388" t="s">
        <v>9566</v>
      </c>
    </row>
    <row r="1580" spans="1:7" x14ac:dyDescent="0.3">
      <c r="A1580" s="54"/>
      <c r="C1580" s="5"/>
      <c r="D1580" s="65"/>
      <c r="E1580" s="65"/>
      <c r="F1580" s="46">
        <f t="shared" si="34"/>
        <v>1174801</v>
      </c>
      <c r="G1580" s="388" t="s">
        <v>9566</v>
      </c>
    </row>
    <row r="1581" spans="1:7" x14ac:dyDescent="0.3">
      <c r="A1581" s="54"/>
      <c r="C1581" s="5"/>
      <c r="D1581" s="65"/>
      <c r="E1581" s="65"/>
      <c r="F1581" s="46">
        <f t="shared" si="34"/>
        <v>1174801</v>
      </c>
      <c r="G1581" s="388" t="s">
        <v>9566</v>
      </c>
    </row>
    <row r="1582" spans="1:7" x14ac:dyDescent="0.3">
      <c r="A1582" s="54"/>
      <c r="C1582" s="5"/>
      <c r="D1582" s="65"/>
      <c r="E1582" s="65"/>
      <c r="F1582" s="46">
        <f t="shared" si="34"/>
        <v>1174801</v>
      </c>
      <c r="G1582" s="388" t="s">
        <v>9566</v>
      </c>
    </row>
    <row r="1583" spans="1:7" x14ac:dyDescent="0.3">
      <c r="A1583" s="54"/>
      <c r="C1583" s="5"/>
      <c r="D1583" s="65"/>
      <c r="E1583" s="65"/>
      <c r="F1583" s="46">
        <f t="shared" si="34"/>
        <v>1174801</v>
      </c>
      <c r="G1583" s="388" t="s">
        <v>9566</v>
      </c>
    </row>
    <row r="1584" spans="1:7" x14ac:dyDescent="0.3">
      <c r="A1584" s="54"/>
      <c r="C1584" s="5"/>
      <c r="D1584" s="65"/>
      <c r="E1584" s="65"/>
      <c r="F1584" s="46">
        <f t="shared" si="34"/>
        <v>1174801</v>
      </c>
      <c r="G1584" s="388" t="s">
        <v>9566</v>
      </c>
    </row>
    <row r="1585" spans="1:7" x14ac:dyDescent="0.3">
      <c r="A1585" s="54"/>
      <c r="C1585" s="5"/>
      <c r="D1585" s="65"/>
      <c r="E1585" s="65"/>
      <c r="F1585" s="46">
        <f t="shared" si="34"/>
        <v>1174801</v>
      </c>
      <c r="G1585" s="388" t="s">
        <v>9566</v>
      </c>
    </row>
    <row r="1586" spans="1:7" x14ac:dyDescent="0.3">
      <c r="A1586" s="54"/>
      <c r="C1586" s="5"/>
      <c r="D1586" s="65"/>
      <c r="E1586" s="65"/>
      <c r="F1586" s="46">
        <f t="shared" si="34"/>
        <v>1174801</v>
      </c>
      <c r="G1586" s="388" t="s">
        <v>9566</v>
      </c>
    </row>
    <row r="1587" spans="1:7" x14ac:dyDescent="0.3">
      <c r="A1587" s="54"/>
      <c r="C1587" s="5"/>
      <c r="D1587" s="65"/>
      <c r="E1587" s="65"/>
      <c r="F1587" s="46">
        <f t="shared" si="34"/>
        <v>1174801</v>
      </c>
      <c r="G1587" s="388" t="s">
        <v>9566</v>
      </c>
    </row>
    <row r="1588" spans="1:7" x14ac:dyDescent="0.3">
      <c r="A1588" s="54"/>
      <c r="C1588" s="5"/>
      <c r="D1588" s="65"/>
      <c r="E1588" s="65"/>
      <c r="F1588" s="46">
        <f t="shared" si="34"/>
        <v>1174801</v>
      </c>
      <c r="G1588" s="388" t="s">
        <v>9566</v>
      </c>
    </row>
    <row r="1589" spans="1:7" x14ac:dyDescent="0.3">
      <c r="A1589" s="54"/>
      <c r="C1589" s="5"/>
      <c r="D1589" s="65"/>
      <c r="E1589" s="65"/>
      <c r="F1589" s="46">
        <f t="shared" si="34"/>
        <v>1174801</v>
      </c>
      <c r="G1589" s="388" t="s">
        <v>9566</v>
      </c>
    </row>
    <row r="1590" spans="1:7" x14ac:dyDescent="0.3">
      <c r="A1590" s="54"/>
      <c r="C1590" s="5"/>
      <c r="D1590" s="65"/>
      <c r="E1590" s="65"/>
      <c r="F1590" s="46">
        <f t="shared" si="34"/>
        <v>1174801</v>
      </c>
      <c r="G1590" s="388" t="s">
        <v>9566</v>
      </c>
    </row>
    <row r="1591" spans="1:7" x14ac:dyDescent="0.3">
      <c r="A1591" s="54"/>
      <c r="C1591" s="5"/>
      <c r="D1591" s="65"/>
      <c r="E1591" s="65"/>
      <c r="F1591" s="46">
        <f t="shared" si="34"/>
        <v>1174801</v>
      </c>
      <c r="G1591" s="388" t="s">
        <v>9566</v>
      </c>
    </row>
    <row r="1592" spans="1:7" x14ac:dyDescent="0.3">
      <c r="A1592" s="54"/>
      <c r="C1592" s="5"/>
      <c r="D1592" s="65"/>
      <c r="E1592" s="65"/>
      <c r="F1592" s="46">
        <f t="shared" si="34"/>
        <v>1174801</v>
      </c>
      <c r="G1592" s="388" t="s">
        <v>9566</v>
      </c>
    </row>
    <row r="1593" spans="1:7" x14ac:dyDescent="0.3">
      <c r="A1593" s="54"/>
      <c r="C1593" s="5"/>
      <c r="D1593" s="65"/>
      <c r="E1593" s="65"/>
      <c r="F1593" s="46">
        <f t="shared" si="34"/>
        <v>1174801</v>
      </c>
      <c r="G1593" s="388" t="s">
        <v>9566</v>
      </c>
    </row>
    <row r="1594" spans="1:7" x14ac:dyDescent="0.3">
      <c r="A1594" s="54"/>
      <c r="C1594" s="5"/>
      <c r="D1594" s="65"/>
      <c r="E1594" s="65"/>
      <c r="F1594" s="46">
        <f t="shared" si="34"/>
        <v>1174801</v>
      </c>
      <c r="G1594" s="388" t="s">
        <v>9566</v>
      </c>
    </row>
    <row r="1595" spans="1:7" x14ac:dyDescent="0.3">
      <c r="A1595" s="54"/>
      <c r="C1595" s="5"/>
      <c r="D1595" s="65"/>
      <c r="E1595" s="65"/>
      <c r="F1595" s="46">
        <f t="shared" si="34"/>
        <v>1174801</v>
      </c>
      <c r="G1595" s="388" t="s">
        <v>9566</v>
      </c>
    </row>
    <row r="1596" spans="1:7" x14ac:dyDescent="0.3">
      <c r="A1596" s="54"/>
      <c r="C1596" s="5"/>
      <c r="D1596" s="65"/>
      <c r="E1596" s="65"/>
      <c r="F1596" s="46">
        <f t="shared" si="34"/>
        <v>1174801</v>
      </c>
      <c r="G1596" s="388" t="s">
        <v>9566</v>
      </c>
    </row>
    <row r="1597" spans="1:7" x14ac:dyDescent="0.3">
      <c r="A1597" s="54"/>
      <c r="C1597" s="5"/>
      <c r="D1597" s="65"/>
      <c r="E1597" s="65"/>
      <c r="F1597" s="46">
        <f t="shared" si="34"/>
        <v>1174801</v>
      </c>
      <c r="G1597" s="388" t="s">
        <v>9566</v>
      </c>
    </row>
    <row r="1598" spans="1:7" x14ac:dyDescent="0.3">
      <c r="A1598" s="54"/>
      <c r="C1598" s="5"/>
      <c r="D1598" s="65"/>
      <c r="E1598" s="65"/>
      <c r="F1598" s="46">
        <f t="shared" si="34"/>
        <v>1174801</v>
      </c>
      <c r="G1598" s="388" t="s">
        <v>9566</v>
      </c>
    </row>
    <row r="1599" spans="1:7" x14ac:dyDescent="0.3">
      <c r="A1599" s="54"/>
      <c r="C1599" s="5"/>
      <c r="D1599" s="65"/>
      <c r="E1599" s="65"/>
      <c r="F1599" s="46">
        <f t="shared" si="34"/>
        <v>1174801</v>
      </c>
      <c r="G1599" s="388" t="s">
        <v>9566</v>
      </c>
    </row>
    <row r="1600" spans="1:7" x14ac:dyDescent="0.3">
      <c r="A1600" s="54"/>
      <c r="C1600" s="5"/>
      <c r="D1600" s="65"/>
      <c r="E1600" s="65"/>
      <c r="F1600" s="46">
        <f t="shared" si="34"/>
        <v>1174801</v>
      </c>
      <c r="G1600" s="388" t="s">
        <v>9566</v>
      </c>
    </row>
    <row r="1601" spans="1:7" x14ac:dyDescent="0.3">
      <c r="A1601" s="54"/>
      <c r="C1601" s="5"/>
      <c r="D1601" s="65"/>
      <c r="E1601" s="65"/>
      <c r="F1601" s="46">
        <f t="shared" si="34"/>
        <v>1174801</v>
      </c>
      <c r="G1601" s="388" t="s">
        <v>9566</v>
      </c>
    </row>
    <row r="1602" spans="1:7" x14ac:dyDescent="0.3">
      <c r="A1602" s="54"/>
      <c r="C1602" s="5"/>
      <c r="D1602" s="65"/>
      <c r="E1602" s="65"/>
      <c r="F1602" s="46">
        <f t="shared" si="34"/>
        <v>1174801</v>
      </c>
      <c r="G1602" s="388" t="s">
        <v>9566</v>
      </c>
    </row>
    <row r="1603" spans="1:7" x14ac:dyDescent="0.3">
      <c r="A1603" s="54"/>
      <c r="C1603" s="5"/>
      <c r="D1603" s="65"/>
      <c r="E1603" s="65"/>
      <c r="F1603" s="46">
        <f t="shared" si="34"/>
        <v>1174801</v>
      </c>
      <c r="G1603" s="388" t="s">
        <v>9566</v>
      </c>
    </row>
    <row r="1604" spans="1:7" x14ac:dyDescent="0.3">
      <c r="A1604" s="54"/>
      <c r="C1604" s="5"/>
      <c r="D1604" s="65"/>
      <c r="E1604" s="65"/>
      <c r="F1604" s="46">
        <f t="shared" si="34"/>
        <v>1174801</v>
      </c>
      <c r="G1604" s="388" t="s">
        <v>9566</v>
      </c>
    </row>
    <row r="1605" spans="1:7" x14ac:dyDescent="0.3">
      <c r="A1605" s="54"/>
      <c r="C1605" s="5"/>
      <c r="D1605" s="65"/>
      <c r="E1605" s="65"/>
      <c r="F1605" s="46">
        <f t="shared" si="34"/>
        <v>1174801</v>
      </c>
      <c r="G1605" s="388" t="s">
        <v>9566</v>
      </c>
    </row>
    <row r="1606" spans="1:7" x14ac:dyDescent="0.3">
      <c r="A1606" s="54"/>
      <c r="C1606" s="5"/>
      <c r="D1606" s="65"/>
      <c r="E1606" s="65"/>
      <c r="F1606" s="46">
        <f t="shared" si="34"/>
        <v>1174801</v>
      </c>
      <c r="G1606" s="388" t="s">
        <v>9566</v>
      </c>
    </row>
    <row r="1607" spans="1:7" x14ac:dyDescent="0.3">
      <c r="A1607" s="54"/>
      <c r="C1607" s="5"/>
      <c r="D1607" s="65"/>
      <c r="E1607" s="65"/>
      <c r="F1607" s="46">
        <f t="shared" si="34"/>
        <v>1174801</v>
      </c>
      <c r="G1607" s="388" t="s">
        <v>9566</v>
      </c>
    </row>
    <row r="1608" spans="1:7" x14ac:dyDescent="0.3">
      <c r="A1608" s="54"/>
      <c r="C1608" s="5"/>
      <c r="D1608" s="65"/>
      <c r="E1608" s="65"/>
      <c r="F1608" s="46">
        <f t="shared" si="34"/>
        <v>1174801</v>
      </c>
      <c r="G1608" s="388" t="s">
        <v>9566</v>
      </c>
    </row>
    <row r="1609" spans="1:7" x14ac:dyDescent="0.3">
      <c r="A1609" s="54"/>
      <c r="C1609" s="5"/>
      <c r="D1609" s="65"/>
      <c r="E1609" s="65"/>
      <c r="F1609" s="46">
        <f t="shared" si="34"/>
        <v>1174801</v>
      </c>
      <c r="G1609" s="388" t="s">
        <v>9566</v>
      </c>
    </row>
    <row r="1610" spans="1:7" x14ac:dyDescent="0.3">
      <c r="A1610" s="54"/>
      <c r="C1610" s="5"/>
      <c r="D1610" s="65"/>
      <c r="E1610" s="65"/>
      <c r="F1610" s="46">
        <f t="shared" si="34"/>
        <v>1174801</v>
      </c>
      <c r="G1610" s="388" t="s">
        <v>9566</v>
      </c>
    </row>
    <row r="1611" spans="1:7" x14ac:dyDescent="0.3">
      <c r="A1611" s="54"/>
      <c r="C1611" s="5"/>
      <c r="D1611" s="65"/>
      <c r="E1611" s="65"/>
      <c r="F1611" s="46">
        <f t="shared" si="34"/>
        <v>1174801</v>
      </c>
      <c r="G1611" s="388" t="s">
        <v>9566</v>
      </c>
    </row>
    <row r="1612" spans="1:7" x14ac:dyDescent="0.3">
      <c r="A1612" s="54"/>
      <c r="C1612" s="5"/>
      <c r="D1612" s="65"/>
      <c r="E1612" s="65"/>
      <c r="F1612" s="46">
        <f t="shared" si="34"/>
        <v>1174801</v>
      </c>
      <c r="G1612" s="388" t="s">
        <v>9566</v>
      </c>
    </row>
    <row r="1613" spans="1:7" x14ac:dyDescent="0.3">
      <c r="A1613" s="54"/>
      <c r="C1613" s="5"/>
      <c r="D1613" s="65"/>
      <c r="E1613" s="65"/>
      <c r="F1613" s="46">
        <f t="shared" ref="F1613:F1676" si="35">F1612+E1613-D1613</f>
        <v>1174801</v>
      </c>
      <c r="G1613" s="388" t="s">
        <v>9566</v>
      </c>
    </row>
    <row r="1614" spans="1:7" x14ac:dyDescent="0.3">
      <c r="A1614" s="54"/>
      <c r="C1614" s="5"/>
      <c r="D1614" s="65"/>
      <c r="E1614" s="65"/>
      <c r="F1614" s="46">
        <f t="shared" si="35"/>
        <v>1174801</v>
      </c>
      <c r="G1614" s="388" t="s">
        <v>9566</v>
      </c>
    </row>
    <row r="1615" spans="1:7" x14ac:dyDescent="0.3">
      <c r="A1615" s="54"/>
      <c r="C1615" s="5"/>
      <c r="D1615" s="65"/>
      <c r="E1615" s="65"/>
      <c r="F1615" s="46">
        <f t="shared" si="35"/>
        <v>1174801</v>
      </c>
      <c r="G1615" s="388" t="s">
        <v>9566</v>
      </c>
    </row>
    <row r="1616" spans="1:7" x14ac:dyDescent="0.3">
      <c r="A1616" s="54"/>
      <c r="C1616" s="5"/>
      <c r="D1616" s="65"/>
      <c r="E1616" s="65"/>
      <c r="F1616" s="46">
        <f t="shared" si="35"/>
        <v>1174801</v>
      </c>
      <c r="G1616" s="388" t="s">
        <v>9566</v>
      </c>
    </row>
    <row r="1617" spans="1:7" x14ac:dyDescent="0.3">
      <c r="A1617" s="54"/>
      <c r="C1617" s="5"/>
      <c r="D1617" s="65"/>
      <c r="E1617" s="65"/>
      <c r="F1617" s="46">
        <f t="shared" si="35"/>
        <v>1174801</v>
      </c>
      <c r="G1617" s="388" t="s">
        <v>9566</v>
      </c>
    </row>
    <row r="1618" spans="1:7" x14ac:dyDescent="0.3">
      <c r="A1618" s="54"/>
      <c r="C1618" s="5"/>
      <c r="D1618" s="65"/>
      <c r="E1618" s="65"/>
      <c r="F1618" s="46">
        <f t="shared" si="35"/>
        <v>1174801</v>
      </c>
      <c r="G1618" s="388" t="s">
        <v>9566</v>
      </c>
    </row>
    <row r="1619" spans="1:7" x14ac:dyDescent="0.3">
      <c r="A1619" s="54"/>
      <c r="C1619" s="5"/>
      <c r="D1619" s="65"/>
      <c r="E1619" s="65"/>
      <c r="F1619" s="46">
        <f t="shared" si="35"/>
        <v>1174801</v>
      </c>
      <c r="G1619" s="388" t="s">
        <v>9566</v>
      </c>
    </row>
    <row r="1620" spans="1:7" x14ac:dyDescent="0.3">
      <c r="A1620" s="54"/>
      <c r="C1620" s="5"/>
      <c r="D1620" s="65"/>
      <c r="E1620" s="65"/>
      <c r="F1620" s="46">
        <f t="shared" si="35"/>
        <v>1174801</v>
      </c>
      <c r="G1620" s="388" t="s">
        <v>9566</v>
      </c>
    </row>
    <row r="1621" spans="1:7" x14ac:dyDescent="0.3">
      <c r="A1621" s="54"/>
      <c r="C1621" s="5"/>
      <c r="D1621" s="65"/>
      <c r="E1621" s="65"/>
      <c r="F1621" s="46">
        <f t="shared" si="35"/>
        <v>1174801</v>
      </c>
      <c r="G1621" s="388" t="s">
        <v>9566</v>
      </c>
    </row>
    <row r="1622" spans="1:7" x14ac:dyDescent="0.3">
      <c r="A1622" s="54"/>
      <c r="C1622" s="5"/>
      <c r="D1622" s="65"/>
      <c r="E1622" s="65"/>
      <c r="F1622" s="46">
        <f t="shared" si="35"/>
        <v>1174801</v>
      </c>
      <c r="G1622" s="388" t="s">
        <v>9566</v>
      </c>
    </row>
    <row r="1623" spans="1:7" x14ac:dyDescent="0.3">
      <c r="A1623" s="54"/>
      <c r="C1623" s="5"/>
      <c r="D1623" s="65"/>
      <c r="E1623" s="65"/>
      <c r="F1623" s="46">
        <f t="shared" si="35"/>
        <v>1174801</v>
      </c>
      <c r="G1623" s="388" t="s">
        <v>9566</v>
      </c>
    </row>
    <row r="1624" spans="1:7" x14ac:dyDescent="0.3">
      <c r="A1624" s="54"/>
      <c r="C1624" s="5"/>
      <c r="D1624" s="65"/>
      <c r="E1624" s="65"/>
      <c r="F1624" s="46">
        <f t="shared" si="35"/>
        <v>1174801</v>
      </c>
      <c r="G1624" s="388" t="s">
        <v>9566</v>
      </c>
    </row>
    <row r="1625" spans="1:7" x14ac:dyDescent="0.3">
      <c r="A1625" s="54"/>
      <c r="C1625" s="5"/>
      <c r="D1625" s="65"/>
      <c r="E1625" s="65"/>
      <c r="F1625" s="46">
        <f t="shared" si="35"/>
        <v>1174801</v>
      </c>
      <c r="G1625" s="388" t="s">
        <v>9566</v>
      </c>
    </row>
    <row r="1626" spans="1:7" x14ac:dyDescent="0.3">
      <c r="A1626" s="54"/>
      <c r="C1626" s="5"/>
      <c r="D1626" s="65"/>
      <c r="E1626" s="65"/>
      <c r="F1626" s="46">
        <f t="shared" si="35"/>
        <v>1174801</v>
      </c>
      <c r="G1626" s="388" t="s">
        <v>9566</v>
      </c>
    </row>
    <row r="1627" spans="1:7" x14ac:dyDescent="0.3">
      <c r="A1627" s="54"/>
      <c r="C1627" s="5"/>
      <c r="D1627" s="65"/>
      <c r="E1627" s="65"/>
      <c r="F1627" s="46">
        <f t="shared" si="35"/>
        <v>1174801</v>
      </c>
      <c r="G1627" s="388" t="s">
        <v>9566</v>
      </c>
    </row>
    <row r="1628" spans="1:7" x14ac:dyDescent="0.3">
      <c r="A1628" s="54"/>
      <c r="C1628" s="5"/>
      <c r="D1628" s="65"/>
      <c r="E1628" s="65"/>
      <c r="F1628" s="46">
        <f t="shared" si="35"/>
        <v>1174801</v>
      </c>
      <c r="G1628" s="388" t="s">
        <v>9566</v>
      </c>
    </row>
    <row r="1629" spans="1:7" x14ac:dyDescent="0.3">
      <c r="A1629" s="54"/>
      <c r="C1629" s="5"/>
      <c r="D1629" s="65"/>
      <c r="E1629" s="65"/>
      <c r="F1629" s="46">
        <f t="shared" si="35"/>
        <v>1174801</v>
      </c>
      <c r="G1629" s="388" t="s">
        <v>9566</v>
      </c>
    </row>
    <row r="1630" spans="1:7" x14ac:dyDescent="0.3">
      <c r="A1630" s="54"/>
      <c r="C1630" s="5"/>
      <c r="D1630" s="65"/>
      <c r="E1630" s="65"/>
      <c r="F1630" s="46">
        <f t="shared" si="35"/>
        <v>1174801</v>
      </c>
      <c r="G1630" s="388" t="s">
        <v>9566</v>
      </c>
    </row>
    <row r="1631" spans="1:7" x14ac:dyDescent="0.3">
      <c r="A1631" s="54"/>
      <c r="C1631" s="5"/>
      <c r="D1631" s="65"/>
      <c r="E1631" s="65"/>
      <c r="F1631" s="46">
        <f t="shared" si="35"/>
        <v>1174801</v>
      </c>
      <c r="G1631" s="388" t="s">
        <v>9566</v>
      </c>
    </row>
    <row r="1632" spans="1:7" x14ac:dyDescent="0.3">
      <c r="A1632" s="54"/>
      <c r="C1632" s="5"/>
      <c r="D1632" s="65"/>
      <c r="E1632" s="65"/>
      <c r="F1632" s="46">
        <f t="shared" si="35"/>
        <v>1174801</v>
      </c>
      <c r="G1632" s="388" t="s">
        <v>9566</v>
      </c>
    </row>
    <row r="1633" spans="1:7" x14ac:dyDescent="0.3">
      <c r="A1633" s="54"/>
      <c r="C1633" s="5"/>
      <c r="D1633" s="65"/>
      <c r="E1633" s="65"/>
      <c r="F1633" s="46">
        <f t="shared" si="35"/>
        <v>1174801</v>
      </c>
      <c r="G1633" s="388" t="s">
        <v>9566</v>
      </c>
    </row>
    <row r="1634" spans="1:7" x14ac:dyDescent="0.3">
      <c r="A1634" s="54"/>
      <c r="C1634" s="5"/>
      <c r="D1634" s="65"/>
      <c r="E1634" s="65"/>
      <c r="F1634" s="46">
        <f t="shared" si="35"/>
        <v>1174801</v>
      </c>
      <c r="G1634" s="388" t="s">
        <v>9566</v>
      </c>
    </row>
    <row r="1635" spans="1:7" x14ac:dyDescent="0.3">
      <c r="A1635" s="54"/>
      <c r="C1635" s="5"/>
      <c r="D1635" s="65"/>
      <c r="E1635" s="65"/>
      <c r="F1635" s="46">
        <f t="shared" si="35"/>
        <v>1174801</v>
      </c>
      <c r="G1635" s="388" t="s">
        <v>9566</v>
      </c>
    </row>
    <row r="1636" spans="1:7" x14ac:dyDescent="0.3">
      <c r="A1636" s="54"/>
      <c r="C1636" s="5"/>
      <c r="D1636" s="65"/>
      <c r="E1636" s="65"/>
      <c r="F1636" s="46">
        <f t="shared" si="35"/>
        <v>1174801</v>
      </c>
      <c r="G1636" s="388" t="s">
        <v>9566</v>
      </c>
    </row>
    <row r="1637" spans="1:7" x14ac:dyDescent="0.3">
      <c r="A1637" s="54"/>
      <c r="C1637" s="5"/>
      <c r="D1637" s="65"/>
      <c r="E1637" s="65"/>
      <c r="F1637" s="46">
        <f t="shared" si="35"/>
        <v>1174801</v>
      </c>
      <c r="G1637" s="388" t="s">
        <v>9566</v>
      </c>
    </row>
    <row r="1638" spans="1:7" x14ac:dyDescent="0.3">
      <c r="A1638" s="54"/>
      <c r="C1638" s="5"/>
      <c r="D1638" s="65"/>
      <c r="E1638" s="65"/>
      <c r="F1638" s="46">
        <f t="shared" si="35"/>
        <v>1174801</v>
      </c>
      <c r="G1638" s="388" t="s">
        <v>9566</v>
      </c>
    </row>
    <row r="1639" spans="1:7" x14ac:dyDescent="0.3">
      <c r="A1639" s="54"/>
      <c r="C1639" s="5"/>
      <c r="D1639" s="65"/>
      <c r="E1639" s="65"/>
      <c r="F1639" s="46">
        <f t="shared" si="35"/>
        <v>1174801</v>
      </c>
      <c r="G1639" s="388" t="s">
        <v>9566</v>
      </c>
    </row>
    <row r="1640" spans="1:7" x14ac:dyDescent="0.3">
      <c r="A1640" s="54"/>
      <c r="C1640" s="5"/>
      <c r="D1640" s="65"/>
      <c r="E1640" s="65"/>
      <c r="F1640" s="46">
        <f t="shared" si="35"/>
        <v>1174801</v>
      </c>
      <c r="G1640" s="388" t="s">
        <v>9566</v>
      </c>
    </row>
    <row r="1641" spans="1:7" x14ac:dyDescent="0.3">
      <c r="A1641" s="54"/>
      <c r="C1641" s="5"/>
      <c r="D1641" s="65"/>
      <c r="E1641" s="65"/>
      <c r="F1641" s="46">
        <f t="shared" si="35"/>
        <v>1174801</v>
      </c>
      <c r="G1641" s="388" t="s">
        <v>9566</v>
      </c>
    </row>
    <row r="1642" spans="1:7" x14ac:dyDescent="0.3">
      <c r="A1642" s="54"/>
      <c r="C1642" s="5"/>
      <c r="D1642" s="65"/>
      <c r="E1642" s="65"/>
      <c r="F1642" s="46">
        <f t="shared" si="35"/>
        <v>1174801</v>
      </c>
      <c r="G1642" s="388" t="s">
        <v>9566</v>
      </c>
    </row>
    <row r="1643" spans="1:7" x14ac:dyDescent="0.3">
      <c r="A1643" s="54"/>
      <c r="C1643" s="5"/>
      <c r="D1643" s="65"/>
      <c r="E1643" s="65"/>
      <c r="F1643" s="46">
        <f t="shared" si="35"/>
        <v>1174801</v>
      </c>
      <c r="G1643" s="388" t="s">
        <v>9566</v>
      </c>
    </row>
    <row r="1644" spans="1:7" x14ac:dyDescent="0.3">
      <c r="A1644" s="54"/>
      <c r="C1644" s="5"/>
      <c r="D1644" s="65"/>
      <c r="E1644" s="65"/>
      <c r="F1644" s="46">
        <f t="shared" si="35"/>
        <v>1174801</v>
      </c>
      <c r="G1644" s="388" t="s">
        <v>9566</v>
      </c>
    </row>
    <row r="1645" spans="1:7" x14ac:dyDescent="0.3">
      <c r="A1645" s="54"/>
      <c r="C1645" s="5"/>
      <c r="D1645" s="65"/>
      <c r="E1645" s="65"/>
      <c r="F1645" s="46">
        <f t="shared" si="35"/>
        <v>1174801</v>
      </c>
      <c r="G1645" s="388" t="s">
        <v>9566</v>
      </c>
    </row>
    <row r="1646" spans="1:7" x14ac:dyDescent="0.3">
      <c r="A1646" s="54"/>
      <c r="C1646" s="5"/>
      <c r="D1646" s="65"/>
      <c r="E1646" s="65"/>
      <c r="F1646" s="46">
        <f t="shared" si="35"/>
        <v>1174801</v>
      </c>
      <c r="G1646" s="388" t="s">
        <v>9566</v>
      </c>
    </row>
    <row r="1647" spans="1:7" x14ac:dyDescent="0.3">
      <c r="A1647" s="54"/>
      <c r="C1647" s="5"/>
      <c r="D1647" s="65"/>
      <c r="E1647" s="65"/>
      <c r="F1647" s="46">
        <f t="shared" si="35"/>
        <v>1174801</v>
      </c>
      <c r="G1647" s="388" t="s">
        <v>9566</v>
      </c>
    </row>
    <row r="1648" spans="1:7" x14ac:dyDescent="0.3">
      <c r="A1648" s="54"/>
      <c r="C1648" s="5"/>
      <c r="D1648" s="65"/>
      <c r="E1648" s="65"/>
      <c r="F1648" s="46">
        <f t="shared" si="35"/>
        <v>1174801</v>
      </c>
      <c r="G1648" s="388" t="s">
        <v>9566</v>
      </c>
    </row>
    <row r="1649" spans="1:7" x14ac:dyDescent="0.3">
      <c r="A1649" s="54"/>
      <c r="C1649" s="5"/>
      <c r="D1649" s="65"/>
      <c r="E1649" s="65"/>
      <c r="F1649" s="46">
        <f t="shared" si="35"/>
        <v>1174801</v>
      </c>
      <c r="G1649" s="388" t="s">
        <v>9566</v>
      </c>
    </row>
    <row r="1650" spans="1:7" x14ac:dyDescent="0.3">
      <c r="A1650" s="54"/>
      <c r="C1650" s="5"/>
      <c r="D1650" s="65"/>
      <c r="E1650" s="65"/>
      <c r="F1650" s="46">
        <f t="shared" si="35"/>
        <v>1174801</v>
      </c>
      <c r="G1650" s="388" t="s">
        <v>9566</v>
      </c>
    </row>
    <row r="1651" spans="1:7" x14ac:dyDescent="0.3">
      <c r="A1651" s="54"/>
      <c r="C1651" s="5"/>
      <c r="D1651" s="65"/>
      <c r="E1651" s="65"/>
      <c r="F1651" s="46">
        <f t="shared" si="35"/>
        <v>1174801</v>
      </c>
      <c r="G1651" s="388" t="s">
        <v>9566</v>
      </c>
    </row>
    <row r="1652" spans="1:7" x14ac:dyDescent="0.3">
      <c r="A1652" s="54"/>
      <c r="C1652" s="5"/>
      <c r="D1652" s="65"/>
      <c r="E1652" s="65"/>
      <c r="F1652" s="46">
        <f t="shared" si="35"/>
        <v>1174801</v>
      </c>
      <c r="G1652" s="388" t="s">
        <v>9566</v>
      </c>
    </row>
    <row r="1653" spans="1:7" x14ac:dyDescent="0.3">
      <c r="A1653" s="54"/>
      <c r="C1653" s="5"/>
      <c r="D1653" s="65"/>
      <c r="E1653" s="65"/>
      <c r="F1653" s="46">
        <f t="shared" si="35"/>
        <v>1174801</v>
      </c>
      <c r="G1653" s="388" t="s">
        <v>9566</v>
      </c>
    </row>
    <row r="1654" spans="1:7" x14ac:dyDescent="0.3">
      <c r="A1654" s="54"/>
      <c r="C1654" s="5"/>
      <c r="D1654" s="65"/>
      <c r="E1654" s="65"/>
      <c r="F1654" s="46">
        <f t="shared" si="35"/>
        <v>1174801</v>
      </c>
      <c r="G1654" s="388" t="s">
        <v>9566</v>
      </c>
    </row>
    <row r="1655" spans="1:7" x14ac:dyDescent="0.3">
      <c r="A1655" s="54"/>
      <c r="C1655" s="5"/>
      <c r="D1655" s="65"/>
      <c r="E1655" s="65"/>
      <c r="F1655" s="46">
        <f t="shared" si="35"/>
        <v>1174801</v>
      </c>
      <c r="G1655" s="388" t="s">
        <v>9566</v>
      </c>
    </row>
    <row r="1656" spans="1:7" x14ac:dyDescent="0.3">
      <c r="A1656" s="54"/>
      <c r="C1656" s="5"/>
      <c r="D1656" s="65"/>
      <c r="E1656" s="65"/>
      <c r="F1656" s="46">
        <f t="shared" si="35"/>
        <v>1174801</v>
      </c>
      <c r="G1656" s="388" t="s">
        <v>9566</v>
      </c>
    </row>
    <row r="1657" spans="1:7" x14ac:dyDescent="0.3">
      <c r="A1657" s="54"/>
      <c r="C1657" s="5"/>
      <c r="D1657" s="65"/>
      <c r="E1657" s="65"/>
      <c r="F1657" s="46">
        <f t="shared" si="35"/>
        <v>1174801</v>
      </c>
      <c r="G1657" s="388" t="s">
        <v>9566</v>
      </c>
    </row>
    <row r="1658" spans="1:7" x14ac:dyDescent="0.3">
      <c r="A1658" s="54"/>
      <c r="C1658" s="5"/>
      <c r="D1658" s="65"/>
      <c r="E1658" s="65"/>
      <c r="F1658" s="46">
        <f t="shared" si="35"/>
        <v>1174801</v>
      </c>
      <c r="G1658" s="388" t="s">
        <v>9566</v>
      </c>
    </row>
    <row r="1659" spans="1:7" x14ac:dyDescent="0.3">
      <c r="A1659" s="54"/>
      <c r="C1659" s="5"/>
      <c r="D1659" s="65"/>
      <c r="E1659" s="65"/>
      <c r="F1659" s="46">
        <f t="shared" si="35"/>
        <v>1174801</v>
      </c>
      <c r="G1659" s="388" t="s">
        <v>9566</v>
      </c>
    </row>
    <row r="1660" spans="1:7" x14ac:dyDescent="0.3">
      <c r="A1660" s="54"/>
      <c r="C1660" s="5"/>
      <c r="D1660" s="65"/>
      <c r="E1660" s="65"/>
      <c r="F1660" s="46">
        <f t="shared" si="35"/>
        <v>1174801</v>
      </c>
      <c r="G1660" s="388" t="s">
        <v>9566</v>
      </c>
    </row>
    <row r="1661" spans="1:7" x14ac:dyDescent="0.3">
      <c r="A1661" s="54"/>
      <c r="C1661" s="5"/>
      <c r="D1661" s="65"/>
      <c r="E1661" s="65"/>
      <c r="F1661" s="46">
        <f t="shared" si="35"/>
        <v>1174801</v>
      </c>
      <c r="G1661" s="388" t="s">
        <v>9566</v>
      </c>
    </row>
    <row r="1662" spans="1:7" x14ac:dyDescent="0.3">
      <c r="A1662" s="54"/>
      <c r="C1662" s="5"/>
      <c r="D1662" s="65"/>
      <c r="E1662" s="65"/>
      <c r="F1662" s="46">
        <f t="shared" si="35"/>
        <v>1174801</v>
      </c>
      <c r="G1662" s="388" t="s">
        <v>9566</v>
      </c>
    </row>
    <row r="1663" spans="1:7" x14ac:dyDescent="0.3">
      <c r="A1663" s="54"/>
      <c r="C1663" s="5"/>
      <c r="D1663" s="65"/>
      <c r="E1663" s="65"/>
      <c r="F1663" s="46">
        <f t="shared" si="35"/>
        <v>1174801</v>
      </c>
      <c r="G1663" s="388" t="s">
        <v>9566</v>
      </c>
    </row>
    <row r="1664" spans="1:7" x14ac:dyDescent="0.3">
      <c r="A1664" s="54"/>
      <c r="C1664" s="5"/>
      <c r="D1664" s="65"/>
      <c r="E1664" s="65"/>
      <c r="F1664" s="46">
        <f t="shared" si="35"/>
        <v>1174801</v>
      </c>
      <c r="G1664" s="388" t="s">
        <v>9566</v>
      </c>
    </row>
    <row r="1665" spans="1:7" x14ac:dyDescent="0.3">
      <c r="A1665" s="54"/>
      <c r="C1665" s="5"/>
      <c r="D1665" s="65"/>
      <c r="E1665" s="65"/>
      <c r="F1665" s="46">
        <f t="shared" si="35"/>
        <v>1174801</v>
      </c>
      <c r="G1665" s="388" t="s">
        <v>9566</v>
      </c>
    </row>
    <row r="1666" spans="1:7" x14ac:dyDescent="0.3">
      <c r="A1666" s="54"/>
      <c r="C1666" s="5"/>
      <c r="D1666" s="65"/>
      <c r="E1666" s="65"/>
      <c r="F1666" s="46">
        <f t="shared" si="35"/>
        <v>1174801</v>
      </c>
      <c r="G1666" s="388" t="s">
        <v>9566</v>
      </c>
    </row>
    <row r="1667" spans="1:7" x14ac:dyDescent="0.3">
      <c r="D1667" s="65"/>
      <c r="E1667" s="65"/>
      <c r="F1667" s="46">
        <f t="shared" si="35"/>
        <v>1174801</v>
      </c>
      <c r="G1667" s="388" t="s">
        <v>9566</v>
      </c>
    </row>
    <row r="1668" spans="1:7" x14ac:dyDescent="0.3">
      <c r="D1668" s="65"/>
      <c r="E1668" s="65"/>
      <c r="F1668" s="46">
        <f t="shared" si="35"/>
        <v>1174801</v>
      </c>
      <c r="G1668" s="388" t="s">
        <v>9566</v>
      </c>
    </row>
    <row r="1669" spans="1:7" x14ac:dyDescent="0.3">
      <c r="D1669" s="65"/>
      <c r="E1669" s="65"/>
      <c r="F1669" s="46">
        <f t="shared" si="35"/>
        <v>1174801</v>
      </c>
      <c r="G1669" s="388" t="s">
        <v>9566</v>
      </c>
    </row>
    <row r="1670" spans="1:7" x14ac:dyDescent="0.3">
      <c r="D1670" s="65"/>
      <c r="E1670" s="65"/>
      <c r="F1670" s="46">
        <f t="shared" si="35"/>
        <v>1174801</v>
      </c>
      <c r="G1670" s="388" t="s">
        <v>9566</v>
      </c>
    </row>
    <row r="1671" spans="1:7" x14ac:dyDescent="0.3">
      <c r="D1671" s="65"/>
      <c r="E1671" s="65"/>
      <c r="F1671" s="46">
        <f t="shared" si="35"/>
        <v>1174801</v>
      </c>
      <c r="G1671" s="388" t="s">
        <v>9566</v>
      </c>
    </row>
    <row r="1672" spans="1:7" x14ac:dyDescent="0.3">
      <c r="D1672" s="65"/>
      <c r="E1672" s="65"/>
      <c r="F1672" s="46">
        <f t="shared" si="35"/>
        <v>1174801</v>
      </c>
      <c r="G1672" s="388" t="s">
        <v>9566</v>
      </c>
    </row>
    <row r="1673" spans="1:7" x14ac:dyDescent="0.3">
      <c r="D1673" s="65"/>
      <c r="E1673" s="65"/>
      <c r="F1673" s="46">
        <f t="shared" si="35"/>
        <v>1174801</v>
      </c>
      <c r="G1673" s="388" t="s">
        <v>9566</v>
      </c>
    </row>
    <row r="1674" spans="1:7" x14ac:dyDescent="0.3">
      <c r="D1674" s="65"/>
      <c r="E1674" s="65"/>
      <c r="F1674" s="46">
        <f t="shared" si="35"/>
        <v>1174801</v>
      </c>
      <c r="G1674" s="388" t="s">
        <v>9566</v>
      </c>
    </row>
    <row r="1675" spans="1:7" x14ac:dyDescent="0.3">
      <c r="D1675" s="65"/>
      <c r="E1675" s="65"/>
      <c r="F1675" s="46">
        <f t="shared" si="35"/>
        <v>1174801</v>
      </c>
      <c r="G1675" s="388" t="s">
        <v>9566</v>
      </c>
    </row>
    <row r="1676" spans="1:7" x14ac:dyDescent="0.3">
      <c r="D1676" s="65"/>
      <c r="E1676" s="65"/>
      <c r="F1676" s="46">
        <f t="shared" si="35"/>
        <v>1174801</v>
      </c>
      <c r="G1676" s="388" t="s">
        <v>9566</v>
      </c>
    </row>
    <row r="1677" spans="1:7" x14ac:dyDescent="0.3">
      <c r="D1677" s="65"/>
      <c r="E1677" s="65"/>
      <c r="F1677" s="46">
        <f t="shared" ref="F1677:F1740" si="36">F1676+E1677-D1677</f>
        <v>1174801</v>
      </c>
      <c r="G1677" s="388" t="s">
        <v>9566</v>
      </c>
    </row>
    <row r="1678" spans="1:7" x14ac:dyDescent="0.3">
      <c r="D1678" s="65"/>
      <c r="E1678" s="65"/>
      <c r="F1678" s="46">
        <f t="shared" si="36"/>
        <v>1174801</v>
      </c>
      <c r="G1678" s="388" t="s">
        <v>9566</v>
      </c>
    </row>
    <row r="1679" spans="1:7" x14ac:dyDescent="0.3">
      <c r="D1679" s="65"/>
      <c r="E1679" s="65"/>
      <c r="F1679" s="46">
        <f t="shared" si="36"/>
        <v>1174801</v>
      </c>
      <c r="G1679" s="388" t="s">
        <v>9566</v>
      </c>
    </row>
    <row r="1680" spans="1:7" x14ac:dyDescent="0.3">
      <c r="D1680" s="65"/>
      <c r="E1680" s="65"/>
      <c r="F1680" s="46">
        <f t="shared" si="36"/>
        <v>1174801</v>
      </c>
      <c r="G1680" s="388" t="s">
        <v>9566</v>
      </c>
    </row>
    <row r="1681" spans="4:7" x14ac:dyDescent="0.3">
      <c r="D1681" s="65"/>
      <c r="E1681" s="65"/>
      <c r="F1681" s="46">
        <f t="shared" si="36"/>
        <v>1174801</v>
      </c>
      <c r="G1681" s="388" t="s">
        <v>9566</v>
      </c>
    </row>
    <row r="1682" spans="4:7" x14ac:dyDescent="0.3">
      <c r="D1682" s="65"/>
      <c r="E1682" s="65"/>
      <c r="F1682" s="46">
        <f t="shared" si="36"/>
        <v>1174801</v>
      </c>
      <c r="G1682" s="388" t="s">
        <v>9566</v>
      </c>
    </row>
    <row r="1683" spans="4:7" x14ac:dyDescent="0.3">
      <c r="D1683" s="65"/>
      <c r="E1683" s="65"/>
      <c r="F1683" s="46">
        <f t="shared" si="36"/>
        <v>1174801</v>
      </c>
      <c r="G1683" s="388" t="s">
        <v>9566</v>
      </c>
    </row>
    <row r="1684" spans="4:7" x14ac:dyDescent="0.3">
      <c r="D1684" s="65"/>
      <c r="E1684" s="65"/>
      <c r="F1684" s="46">
        <f t="shared" si="36"/>
        <v>1174801</v>
      </c>
      <c r="G1684" s="388" t="s">
        <v>9566</v>
      </c>
    </row>
    <row r="1685" spans="4:7" x14ac:dyDescent="0.3">
      <c r="D1685" s="65"/>
      <c r="E1685" s="65"/>
      <c r="F1685" s="46">
        <f t="shared" si="36"/>
        <v>1174801</v>
      </c>
      <c r="G1685" s="388" t="s">
        <v>9566</v>
      </c>
    </row>
    <row r="1686" spans="4:7" x14ac:dyDescent="0.3">
      <c r="D1686" s="65"/>
      <c r="E1686" s="65"/>
      <c r="F1686" s="46">
        <f t="shared" si="36"/>
        <v>1174801</v>
      </c>
      <c r="G1686" s="388" t="s">
        <v>9566</v>
      </c>
    </row>
    <row r="1687" spans="4:7" x14ac:dyDescent="0.3">
      <c r="D1687" s="65"/>
      <c r="E1687" s="65"/>
      <c r="F1687" s="46">
        <f t="shared" si="36"/>
        <v>1174801</v>
      </c>
      <c r="G1687" s="388" t="s">
        <v>9566</v>
      </c>
    </row>
    <row r="1688" spans="4:7" x14ac:dyDescent="0.3">
      <c r="D1688" s="65"/>
      <c r="E1688" s="65"/>
      <c r="F1688" s="46">
        <f t="shared" si="36"/>
        <v>1174801</v>
      </c>
      <c r="G1688" s="388" t="s">
        <v>9566</v>
      </c>
    </row>
    <row r="1689" spans="4:7" x14ac:dyDescent="0.3">
      <c r="D1689" s="65"/>
      <c r="E1689" s="65"/>
      <c r="F1689" s="46">
        <f t="shared" si="36"/>
        <v>1174801</v>
      </c>
      <c r="G1689" s="388" t="s">
        <v>9566</v>
      </c>
    </row>
    <row r="1690" spans="4:7" x14ac:dyDescent="0.3">
      <c r="D1690" s="65"/>
      <c r="E1690" s="65"/>
      <c r="F1690" s="46">
        <f t="shared" si="36"/>
        <v>1174801</v>
      </c>
      <c r="G1690" s="388" t="s">
        <v>9566</v>
      </c>
    </row>
    <row r="1691" spans="4:7" x14ac:dyDescent="0.3">
      <c r="D1691" s="65"/>
      <c r="E1691" s="65"/>
      <c r="F1691" s="46">
        <f t="shared" si="36"/>
        <v>1174801</v>
      </c>
      <c r="G1691" s="388" t="s">
        <v>9566</v>
      </c>
    </row>
    <row r="1692" spans="4:7" x14ac:dyDescent="0.3">
      <c r="D1692" s="65"/>
      <c r="E1692" s="65"/>
      <c r="F1692" s="46">
        <f t="shared" si="36"/>
        <v>1174801</v>
      </c>
      <c r="G1692" s="388" t="s">
        <v>9566</v>
      </c>
    </row>
    <row r="1693" spans="4:7" x14ac:dyDescent="0.3">
      <c r="D1693" s="65"/>
      <c r="E1693" s="65"/>
      <c r="F1693" s="46">
        <f t="shared" si="36"/>
        <v>1174801</v>
      </c>
      <c r="G1693" s="388" t="s">
        <v>9566</v>
      </c>
    </row>
    <row r="1694" spans="4:7" x14ac:dyDescent="0.3">
      <c r="D1694" s="65"/>
      <c r="E1694" s="65"/>
      <c r="F1694" s="46">
        <f t="shared" si="36"/>
        <v>1174801</v>
      </c>
      <c r="G1694" s="388" t="s">
        <v>9566</v>
      </c>
    </row>
    <row r="1695" spans="4:7" x14ac:dyDescent="0.3">
      <c r="D1695" s="65"/>
      <c r="E1695" s="65"/>
      <c r="F1695" s="46">
        <f t="shared" si="36"/>
        <v>1174801</v>
      </c>
      <c r="G1695" s="388" t="s">
        <v>9566</v>
      </c>
    </row>
    <row r="1696" spans="4:7" x14ac:dyDescent="0.3">
      <c r="D1696" s="65"/>
      <c r="E1696" s="65"/>
      <c r="F1696" s="46">
        <f t="shared" si="36"/>
        <v>1174801</v>
      </c>
      <c r="G1696" s="388" t="s">
        <v>9566</v>
      </c>
    </row>
    <row r="1697" spans="4:7" x14ac:dyDescent="0.3">
      <c r="D1697" s="65"/>
      <c r="E1697" s="65"/>
      <c r="F1697" s="46">
        <f t="shared" si="36"/>
        <v>1174801</v>
      </c>
      <c r="G1697" s="388" t="s">
        <v>9566</v>
      </c>
    </row>
    <row r="1698" spans="4:7" x14ac:dyDescent="0.3">
      <c r="D1698" s="65"/>
      <c r="E1698" s="65"/>
      <c r="F1698" s="46">
        <f t="shared" si="36"/>
        <v>1174801</v>
      </c>
      <c r="G1698" s="388" t="s">
        <v>9566</v>
      </c>
    </row>
    <row r="1699" spans="4:7" x14ac:dyDescent="0.3">
      <c r="D1699" s="65"/>
      <c r="E1699" s="65"/>
      <c r="F1699" s="46">
        <f t="shared" si="36"/>
        <v>1174801</v>
      </c>
      <c r="G1699" s="388" t="s">
        <v>9566</v>
      </c>
    </row>
    <row r="1700" spans="4:7" x14ac:dyDescent="0.3">
      <c r="D1700" s="65"/>
      <c r="E1700" s="65"/>
      <c r="F1700" s="46">
        <f t="shared" si="36"/>
        <v>1174801</v>
      </c>
      <c r="G1700" s="388" t="s">
        <v>9566</v>
      </c>
    </row>
    <row r="1701" spans="4:7" x14ac:dyDescent="0.3">
      <c r="D1701" s="65"/>
      <c r="E1701" s="65"/>
      <c r="F1701" s="46">
        <f t="shared" si="36"/>
        <v>1174801</v>
      </c>
      <c r="G1701" s="388" t="s">
        <v>9566</v>
      </c>
    </row>
    <row r="1702" spans="4:7" x14ac:dyDescent="0.3">
      <c r="D1702" s="65"/>
      <c r="E1702" s="65"/>
      <c r="F1702" s="46">
        <f t="shared" si="36"/>
        <v>1174801</v>
      </c>
      <c r="G1702" s="388" t="s">
        <v>9566</v>
      </c>
    </row>
    <row r="1703" spans="4:7" x14ac:dyDescent="0.3">
      <c r="D1703" s="65"/>
      <c r="E1703" s="65"/>
      <c r="F1703" s="46">
        <f t="shared" si="36"/>
        <v>1174801</v>
      </c>
      <c r="G1703" s="388" t="s">
        <v>9566</v>
      </c>
    </row>
    <row r="1704" spans="4:7" x14ac:dyDescent="0.3">
      <c r="D1704" s="65"/>
      <c r="E1704" s="65"/>
      <c r="F1704" s="46">
        <f t="shared" si="36"/>
        <v>1174801</v>
      </c>
      <c r="G1704" s="388" t="s">
        <v>9566</v>
      </c>
    </row>
    <row r="1705" spans="4:7" x14ac:dyDescent="0.3">
      <c r="D1705" s="65"/>
      <c r="E1705" s="65"/>
      <c r="F1705" s="46">
        <f t="shared" si="36"/>
        <v>1174801</v>
      </c>
      <c r="G1705" s="388" t="s">
        <v>9566</v>
      </c>
    </row>
    <row r="1706" spans="4:7" x14ac:dyDescent="0.3">
      <c r="D1706" s="65"/>
      <c r="E1706" s="65"/>
      <c r="F1706" s="46">
        <f t="shared" si="36"/>
        <v>1174801</v>
      </c>
      <c r="G1706" s="388" t="s">
        <v>9566</v>
      </c>
    </row>
    <row r="1707" spans="4:7" x14ac:dyDescent="0.3">
      <c r="D1707" s="65"/>
      <c r="E1707" s="65"/>
      <c r="F1707" s="46">
        <f t="shared" si="36"/>
        <v>1174801</v>
      </c>
      <c r="G1707" s="388" t="s">
        <v>9566</v>
      </c>
    </row>
    <row r="1708" spans="4:7" x14ac:dyDescent="0.3">
      <c r="D1708" s="65"/>
      <c r="E1708" s="65"/>
      <c r="F1708" s="46">
        <f t="shared" si="36"/>
        <v>1174801</v>
      </c>
      <c r="G1708" s="388" t="s">
        <v>9566</v>
      </c>
    </row>
    <row r="1709" spans="4:7" x14ac:dyDescent="0.3">
      <c r="D1709" s="65"/>
      <c r="E1709" s="65"/>
      <c r="F1709" s="46">
        <f t="shared" si="36"/>
        <v>1174801</v>
      </c>
      <c r="G1709" s="388" t="s">
        <v>9566</v>
      </c>
    </row>
    <row r="1710" spans="4:7" x14ac:dyDescent="0.3">
      <c r="D1710" s="65"/>
      <c r="E1710" s="65"/>
      <c r="F1710" s="46">
        <f t="shared" si="36"/>
        <v>1174801</v>
      </c>
      <c r="G1710" s="388" t="s">
        <v>9566</v>
      </c>
    </row>
    <row r="1711" spans="4:7" x14ac:dyDescent="0.3">
      <c r="D1711" s="65"/>
      <c r="E1711" s="65"/>
      <c r="F1711" s="46">
        <f t="shared" si="36"/>
        <v>1174801</v>
      </c>
      <c r="G1711" s="388" t="s">
        <v>9566</v>
      </c>
    </row>
    <row r="1712" spans="4:7" x14ac:dyDescent="0.3">
      <c r="D1712" s="65"/>
      <c r="E1712" s="65"/>
      <c r="F1712" s="46">
        <f t="shared" si="36"/>
        <v>1174801</v>
      </c>
      <c r="G1712" s="388" t="s">
        <v>9566</v>
      </c>
    </row>
    <row r="1713" spans="4:7" x14ac:dyDescent="0.3">
      <c r="D1713" s="65"/>
      <c r="E1713" s="65"/>
      <c r="F1713" s="46">
        <f t="shared" si="36"/>
        <v>1174801</v>
      </c>
      <c r="G1713" s="388" t="s">
        <v>9566</v>
      </c>
    </row>
    <row r="1714" spans="4:7" x14ac:dyDescent="0.3">
      <c r="D1714" s="65"/>
      <c r="E1714" s="65"/>
      <c r="F1714" s="46">
        <f t="shared" si="36"/>
        <v>1174801</v>
      </c>
      <c r="G1714" s="388" t="s">
        <v>9566</v>
      </c>
    </row>
    <row r="1715" spans="4:7" x14ac:dyDescent="0.3">
      <c r="D1715" s="65"/>
      <c r="E1715" s="65"/>
      <c r="F1715" s="46">
        <f t="shared" si="36"/>
        <v>1174801</v>
      </c>
      <c r="G1715" s="388" t="s">
        <v>9566</v>
      </c>
    </row>
    <row r="1716" spans="4:7" x14ac:dyDescent="0.3">
      <c r="D1716" s="65"/>
      <c r="E1716" s="65"/>
      <c r="F1716" s="46">
        <f t="shared" si="36"/>
        <v>1174801</v>
      </c>
      <c r="G1716" s="388" t="s">
        <v>9566</v>
      </c>
    </row>
    <row r="1717" spans="4:7" x14ac:dyDescent="0.3">
      <c r="D1717" s="65"/>
      <c r="E1717" s="65"/>
      <c r="F1717" s="46">
        <f t="shared" si="36"/>
        <v>1174801</v>
      </c>
      <c r="G1717" s="388" t="s">
        <v>9566</v>
      </c>
    </row>
    <row r="1718" spans="4:7" x14ac:dyDescent="0.3">
      <c r="D1718" s="65"/>
      <c r="E1718" s="65"/>
      <c r="F1718" s="46">
        <f t="shared" si="36"/>
        <v>1174801</v>
      </c>
      <c r="G1718" s="388" t="s">
        <v>9566</v>
      </c>
    </row>
    <row r="1719" spans="4:7" x14ac:dyDescent="0.3">
      <c r="D1719" s="65"/>
      <c r="E1719" s="65"/>
      <c r="F1719" s="46">
        <f t="shared" si="36"/>
        <v>1174801</v>
      </c>
      <c r="G1719" s="388" t="s">
        <v>9566</v>
      </c>
    </row>
    <row r="1720" spans="4:7" x14ac:dyDescent="0.3">
      <c r="D1720" s="65"/>
      <c r="E1720" s="65"/>
      <c r="F1720" s="46">
        <f t="shared" si="36"/>
        <v>1174801</v>
      </c>
      <c r="G1720" s="388" t="s">
        <v>9566</v>
      </c>
    </row>
    <row r="1721" spans="4:7" x14ac:dyDescent="0.3">
      <c r="D1721" s="65"/>
      <c r="E1721" s="65"/>
      <c r="F1721" s="46">
        <f t="shared" si="36"/>
        <v>1174801</v>
      </c>
      <c r="G1721" s="388" t="s">
        <v>9566</v>
      </c>
    </row>
    <row r="1722" spans="4:7" x14ac:dyDescent="0.3">
      <c r="D1722" s="65"/>
      <c r="E1722" s="65"/>
      <c r="F1722" s="46">
        <f t="shared" si="36"/>
        <v>1174801</v>
      </c>
      <c r="G1722" s="388" t="s">
        <v>9566</v>
      </c>
    </row>
    <row r="1723" spans="4:7" x14ac:dyDescent="0.3">
      <c r="D1723" s="65"/>
      <c r="E1723" s="65"/>
      <c r="F1723" s="46">
        <f t="shared" si="36"/>
        <v>1174801</v>
      </c>
      <c r="G1723" s="388" t="s">
        <v>9566</v>
      </c>
    </row>
    <row r="1724" spans="4:7" x14ac:dyDescent="0.3">
      <c r="D1724" s="65"/>
      <c r="E1724" s="65"/>
      <c r="F1724" s="46">
        <f t="shared" si="36"/>
        <v>1174801</v>
      </c>
      <c r="G1724" s="388" t="s">
        <v>9566</v>
      </c>
    </row>
    <row r="1725" spans="4:7" x14ac:dyDescent="0.3">
      <c r="D1725" s="65"/>
      <c r="E1725" s="65"/>
      <c r="F1725" s="46">
        <f t="shared" si="36"/>
        <v>1174801</v>
      </c>
      <c r="G1725" s="388" t="s">
        <v>9566</v>
      </c>
    </row>
    <row r="1726" spans="4:7" x14ac:dyDescent="0.3">
      <c r="D1726" s="65"/>
      <c r="E1726" s="65"/>
      <c r="F1726" s="46">
        <f t="shared" si="36"/>
        <v>1174801</v>
      </c>
      <c r="G1726" s="388" t="s">
        <v>9566</v>
      </c>
    </row>
    <row r="1727" spans="4:7" x14ac:dyDescent="0.3">
      <c r="D1727" s="65"/>
      <c r="E1727" s="65"/>
      <c r="F1727" s="46">
        <f t="shared" si="36"/>
        <v>1174801</v>
      </c>
      <c r="G1727" s="388" t="s">
        <v>9566</v>
      </c>
    </row>
    <row r="1728" spans="4:7" x14ac:dyDescent="0.3">
      <c r="D1728" s="65"/>
      <c r="E1728" s="65"/>
      <c r="F1728" s="46">
        <f t="shared" si="36"/>
        <v>1174801</v>
      </c>
      <c r="G1728" s="388" t="s">
        <v>9566</v>
      </c>
    </row>
    <row r="1729" spans="4:7" x14ac:dyDescent="0.3">
      <c r="D1729" s="65"/>
      <c r="E1729" s="65"/>
      <c r="F1729" s="46">
        <f t="shared" si="36"/>
        <v>1174801</v>
      </c>
      <c r="G1729" s="388" t="s">
        <v>9566</v>
      </c>
    </row>
    <row r="1730" spans="4:7" x14ac:dyDescent="0.3">
      <c r="D1730" s="65"/>
      <c r="E1730" s="65"/>
      <c r="F1730" s="46">
        <f t="shared" si="36"/>
        <v>1174801</v>
      </c>
      <c r="G1730" s="388" t="s">
        <v>9566</v>
      </c>
    </row>
    <row r="1731" spans="4:7" x14ac:dyDescent="0.3">
      <c r="D1731" s="65"/>
      <c r="E1731" s="65"/>
      <c r="F1731" s="46">
        <f t="shared" si="36"/>
        <v>1174801</v>
      </c>
      <c r="G1731" s="388" t="s">
        <v>9566</v>
      </c>
    </row>
    <row r="1732" spans="4:7" x14ac:dyDescent="0.3">
      <c r="D1732" s="65"/>
      <c r="E1732" s="65"/>
      <c r="F1732" s="46">
        <f t="shared" si="36"/>
        <v>1174801</v>
      </c>
      <c r="G1732" s="388" t="s">
        <v>9566</v>
      </c>
    </row>
    <row r="1733" spans="4:7" x14ac:dyDescent="0.3">
      <c r="D1733" s="65"/>
      <c r="E1733" s="65"/>
      <c r="F1733" s="46">
        <f t="shared" si="36"/>
        <v>1174801</v>
      </c>
      <c r="G1733" s="388" t="s">
        <v>9566</v>
      </c>
    </row>
    <row r="1734" spans="4:7" x14ac:dyDescent="0.3">
      <c r="D1734" s="65"/>
      <c r="E1734" s="65"/>
      <c r="F1734" s="46">
        <f t="shared" si="36"/>
        <v>1174801</v>
      </c>
      <c r="G1734" s="388" t="s">
        <v>9566</v>
      </c>
    </row>
    <row r="1735" spans="4:7" x14ac:dyDescent="0.3">
      <c r="D1735" s="65"/>
      <c r="E1735" s="65"/>
      <c r="F1735" s="46">
        <f t="shared" si="36"/>
        <v>1174801</v>
      </c>
      <c r="G1735" s="388" t="s">
        <v>9566</v>
      </c>
    </row>
    <row r="1736" spans="4:7" x14ac:dyDescent="0.3">
      <c r="D1736" s="65"/>
      <c r="E1736" s="65"/>
      <c r="F1736" s="46">
        <f t="shared" si="36"/>
        <v>1174801</v>
      </c>
      <c r="G1736" s="388" t="s">
        <v>9566</v>
      </c>
    </row>
    <row r="1737" spans="4:7" x14ac:dyDescent="0.3">
      <c r="D1737" s="65"/>
      <c r="E1737" s="65"/>
      <c r="F1737" s="46">
        <f t="shared" si="36"/>
        <v>1174801</v>
      </c>
      <c r="G1737" s="388" t="s">
        <v>9566</v>
      </c>
    </row>
    <row r="1738" spans="4:7" x14ac:dyDescent="0.3">
      <c r="D1738" s="65"/>
      <c r="E1738" s="65"/>
      <c r="F1738" s="46">
        <f t="shared" si="36"/>
        <v>1174801</v>
      </c>
      <c r="G1738" s="388" t="s">
        <v>9566</v>
      </c>
    </row>
    <row r="1739" spans="4:7" x14ac:dyDescent="0.3">
      <c r="D1739" s="65"/>
      <c r="E1739" s="65"/>
      <c r="F1739" s="46">
        <f t="shared" si="36"/>
        <v>1174801</v>
      </c>
      <c r="G1739" s="388" t="s">
        <v>9566</v>
      </c>
    </row>
    <row r="1740" spans="4:7" x14ac:dyDescent="0.3">
      <c r="D1740" s="65"/>
      <c r="E1740" s="65"/>
      <c r="F1740" s="46">
        <f t="shared" si="36"/>
        <v>1174801</v>
      </c>
      <c r="G1740" s="388" t="s">
        <v>9566</v>
      </c>
    </row>
    <row r="1741" spans="4:7" x14ac:dyDescent="0.3">
      <c r="D1741" s="65"/>
      <c r="E1741" s="65"/>
      <c r="F1741" s="46">
        <f t="shared" ref="F1741:F1804" si="37">F1740+E1741-D1741</f>
        <v>1174801</v>
      </c>
      <c r="G1741" s="388" t="s">
        <v>9566</v>
      </c>
    </row>
    <row r="1742" spans="4:7" x14ac:dyDescent="0.3">
      <c r="D1742" s="65"/>
      <c r="E1742" s="65"/>
      <c r="F1742" s="46">
        <f t="shared" si="37"/>
        <v>1174801</v>
      </c>
      <c r="G1742" s="388" t="s">
        <v>9566</v>
      </c>
    </row>
    <row r="1743" spans="4:7" x14ac:dyDescent="0.3">
      <c r="D1743" s="65"/>
      <c r="E1743" s="65"/>
      <c r="F1743" s="46">
        <f t="shared" si="37"/>
        <v>1174801</v>
      </c>
      <c r="G1743" s="388" t="s">
        <v>9566</v>
      </c>
    </row>
    <row r="1744" spans="4:7" x14ac:dyDescent="0.3">
      <c r="D1744" s="65"/>
      <c r="E1744" s="65"/>
      <c r="F1744" s="46">
        <f t="shared" si="37"/>
        <v>1174801</v>
      </c>
      <c r="G1744" s="388" t="s">
        <v>9566</v>
      </c>
    </row>
    <row r="1745" spans="4:7" x14ac:dyDescent="0.3">
      <c r="D1745" s="65"/>
      <c r="E1745" s="65"/>
      <c r="F1745" s="46">
        <f t="shared" si="37"/>
        <v>1174801</v>
      </c>
      <c r="G1745" s="388" t="s">
        <v>9566</v>
      </c>
    </row>
    <row r="1746" spans="4:7" x14ac:dyDescent="0.3">
      <c r="D1746" s="65"/>
      <c r="E1746" s="65"/>
      <c r="F1746" s="46">
        <f t="shared" si="37"/>
        <v>1174801</v>
      </c>
      <c r="G1746" s="388" t="s">
        <v>9566</v>
      </c>
    </row>
    <row r="1747" spans="4:7" x14ac:dyDescent="0.3">
      <c r="D1747" s="65"/>
      <c r="E1747" s="65"/>
      <c r="F1747" s="46">
        <f t="shared" si="37"/>
        <v>1174801</v>
      </c>
      <c r="G1747" s="388" t="s">
        <v>9566</v>
      </c>
    </row>
    <row r="1748" spans="4:7" x14ac:dyDescent="0.3">
      <c r="D1748" s="65"/>
      <c r="E1748" s="65"/>
      <c r="F1748" s="46">
        <f t="shared" si="37"/>
        <v>1174801</v>
      </c>
      <c r="G1748" s="388" t="s">
        <v>9566</v>
      </c>
    </row>
    <row r="1749" spans="4:7" x14ac:dyDescent="0.3">
      <c r="D1749" s="65"/>
      <c r="E1749" s="65"/>
      <c r="F1749" s="46">
        <f t="shared" si="37"/>
        <v>1174801</v>
      </c>
      <c r="G1749" s="388" t="s">
        <v>9566</v>
      </c>
    </row>
    <row r="1750" spans="4:7" x14ac:dyDescent="0.3">
      <c r="D1750" s="65"/>
      <c r="E1750" s="65"/>
      <c r="F1750" s="46">
        <f t="shared" si="37"/>
        <v>1174801</v>
      </c>
      <c r="G1750" s="388" t="s">
        <v>9566</v>
      </c>
    </row>
    <row r="1751" spans="4:7" x14ac:dyDescent="0.3">
      <c r="D1751" s="65"/>
      <c r="E1751" s="65"/>
      <c r="F1751" s="46">
        <f t="shared" si="37"/>
        <v>1174801</v>
      </c>
      <c r="G1751" s="388" t="s">
        <v>9566</v>
      </c>
    </row>
    <row r="1752" spans="4:7" x14ac:dyDescent="0.3">
      <c r="D1752" s="65"/>
      <c r="E1752" s="65"/>
      <c r="F1752" s="46">
        <f t="shared" si="37"/>
        <v>1174801</v>
      </c>
      <c r="G1752" s="388" t="s">
        <v>9566</v>
      </c>
    </row>
    <row r="1753" spans="4:7" x14ac:dyDescent="0.3">
      <c r="D1753" s="65"/>
      <c r="E1753" s="65"/>
      <c r="F1753" s="46">
        <f t="shared" si="37"/>
        <v>1174801</v>
      </c>
      <c r="G1753" s="388" t="s">
        <v>9566</v>
      </c>
    </row>
    <row r="1754" spans="4:7" x14ac:dyDescent="0.3">
      <c r="D1754" s="65"/>
      <c r="E1754" s="65"/>
      <c r="F1754" s="46">
        <f t="shared" si="37"/>
        <v>1174801</v>
      </c>
      <c r="G1754" s="388" t="s">
        <v>9566</v>
      </c>
    </row>
    <row r="1755" spans="4:7" x14ac:dyDescent="0.3">
      <c r="D1755" s="65"/>
      <c r="E1755" s="65"/>
      <c r="F1755" s="46">
        <f t="shared" si="37"/>
        <v>1174801</v>
      </c>
      <c r="G1755" s="388" t="s">
        <v>9566</v>
      </c>
    </row>
    <row r="1756" spans="4:7" x14ac:dyDescent="0.3">
      <c r="D1756" s="65"/>
      <c r="E1756" s="65"/>
      <c r="F1756" s="46">
        <f t="shared" si="37"/>
        <v>1174801</v>
      </c>
      <c r="G1756" s="388" t="s">
        <v>9566</v>
      </c>
    </row>
    <row r="1757" spans="4:7" x14ac:dyDescent="0.3">
      <c r="D1757" s="65"/>
      <c r="E1757" s="65"/>
      <c r="F1757" s="46">
        <f t="shared" si="37"/>
        <v>1174801</v>
      </c>
      <c r="G1757" s="388" t="s">
        <v>9566</v>
      </c>
    </row>
    <row r="1758" spans="4:7" x14ac:dyDescent="0.3">
      <c r="D1758" s="65"/>
      <c r="E1758" s="65"/>
      <c r="F1758" s="46">
        <f t="shared" si="37"/>
        <v>1174801</v>
      </c>
      <c r="G1758" s="388" t="s">
        <v>9566</v>
      </c>
    </row>
    <row r="1759" spans="4:7" x14ac:dyDescent="0.3">
      <c r="D1759" s="65"/>
      <c r="E1759" s="65"/>
      <c r="F1759" s="46">
        <f t="shared" si="37"/>
        <v>1174801</v>
      </c>
      <c r="G1759" s="388" t="s">
        <v>9566</v>
      </c>
    </row>
    <row r="1760" spans="4:7" x14ac:dyDescent="0.3">
      <c r="D1760" s="65"/>
      <c r="E1760" s="65"/>
      <c r="F1760" s="46">
        <f t="shared" si="37"/>
        <v>1174801</v>
      </c>
      <c r="G1760" s="388" t="s">
        <v>9566</v>
      </c>
    </row>
    <row r="1761" spans="4:7" x14ac:dyDescent="0.3">
      <c r="D1761" s="65"/>
      <c r="E1761" s="65"/>
      <c r="F1761" s="46">
        <f t="shared" si="37"/>
        <v>1174801</v>
      </c>
      <c r="G1761" s="388" t="s">
        <v>9566</v>
      </c>
    </row>
    <row r="1762" spans="4:7" x14ac:dyDescent="0.3">
      <c r="D1762" s="65"/>
      <c r="E1762" s="65"/>
      <c r="F1762" s="46">
        <f t="shared" si="37"/>
        <v>1174801</v>
      </c>
      <c r="G1762" s="388" t="s">
        <v>9566</v>
      </c>
    </row>
    <row r="1763" spans="4:7" x14ac:dyDescent="0.3">
      <c r="D1763" s="65"/>
      <c r="E1763" s="65"/>
      <c r="F1763" s="46">
        <f t="shared" si="37"/>
        <v>1174801</v>
      </c>
      <c r="G1763" s="388" t="s">
        <v>9566</v>
      </c>
    </row>
    <row r="1764" spans="4:7" x14ac:dyDescent="0.3">
      <c r="D1764" s="65"/>
      <c r="E1764" s="65"/>
      <c r="F1764" s="46">
        <f t="shared" si="37"/>
        <v>1174801</v>
      </c>
      <c r="G1764" s="388" t="s">
        <v>9566</v>
      </c>
    </row>
    <row r="1765" spans="4:7" x14ac:dyDescent="0.3">
      <c r="D1765" s="65"/>
      <c r="E1765" s="65"/>
      <c r="F1765" s="46">
        <f t="shared" si="37"/>
        <v>1174801</v>
      </c>
      <c r="G1765" s="388" t="s">
        <v>9566</v>
      </c>
    </row>
    <row r="1766" spans="4:7" x14ac:dyDescent="0.3">
      <c r="D1766" s="65"/>
      <c r="E1766" s="65"/>
      <c r="F1766" s="46">
        <f t="shared" si="37"/>
        <v>1174801</v>
      </c>
      <c r="G1766" s="388" t="s">
        <v>9566</v>
      </c>
    </row>
    <row r="1767" spans="4:7" x14ac:dyDescent="0.3">
      <c r="D1767" s="65"/>
      <c r="E1767" s="65"/>
      <c r="F1767" s="46">
        <f t="shared" si="37"/>
        <v>1174801</v>
      </c>
      <c r="G1767" s="388" t="s">
        <v>9566</v>
      </c>
    </row>
    <row r="1768" spans="4:7" x14ac:dyDescent="0.3">
      <c r="D1768" s="65"/>
      <c r="E1768" s="65"/>
      <c r="F1768" s="46">
        <f t="shared" si="37"/>
        <v>1174801</v>
      </c>
      <c r="G1768" s="388" t="s">
        <v>9566</v>
      </c>
    </row>
    <row r="1769" spans="4:7" x14ac:dyDescent="0.3">
      <c r="D1769" s="65"/>
      <c r="E1769" s="65"/>
      <c r="F1769" s="46">
        <f t="shared" si="37"/>
        <v>1174801</v>
      </c>
      <c r="G1769" s="388" t="s">
        <v>9566</v>
      </c>
    </row>
    <row r="1770" spans="4:7" x14ac:dyDescent="0.3">
      <c r="D1770" s="65"/>
      <c r="E1770" s="65"/>
      <c r="F1770" s="46">
        <f t="shared" si="37"/>
        <v>1174801</v>
      </c>
      <c r="G1770" s="388" t="s">
        <v>9566</v>
      </c>
    </row>
    <row r="1771" spans="4:7" x14ac:dyDescent="0.3">
      <c r="D1771" s="65"/>
      <c r="E1771" s="65"/>
      <c r="F1771" s="46">
        <f t="shared" si="37"/>
        <v>1174801</v>
      </c>
      <c r="G1771" s="388" t="s">
        <v>9566</v>
      </c>
    </row>
    <row r="1772" spans="4:7" x14ac:dyDescent="0.3">
      <c r="D1772" s="65"/>
      <c r="E1772" s="65"/>
      <c r="F1772" s="46">
        <f t="shared" si="37"/>
        <v>1174801</v>
      </c>
      <c r="G1772" s="388" t="s">
        <v>9566</v>
      </c>
    </row>
    <row r="1773" spans="4:7" x14ac:dyDescent="0.3">
      <c r="D1773" s="65"/>
      <c r="E1773" s="65"/>
      <c r="F1773" s="46">
        <f t="shared" si="37"/>
        <v>1174801</v>
      </c>
      <c r="G1773" s="388" t="s">
        <v>9566</v>
      </c>
    </row>
    <row r="1774" spans="4:7" x14ac:dyDescent="0.3">
      <c r="D1774" s="65"/>
      <c r="E1774" s="65"/>
      <c r="F1774" s="46">
        <f t="shared" si="37"/>
        <v>1174801</v>
      </c>
      <c r="G1774" s="388" t="s">
        <v>9566</v>
      </c>
    </row>
    <row r="1775" spans="4:7" x14ac:dyDescent="0.3">
      <c r="D1775" s="65"/>
      <c r="E1775" s="65"/>
      <c r="F1775" s="46">
        <f t="shared" si="37"/>
        <v>1174801</v>
      </c>
      <c r="G1775" s="388" t="s">
        <v>9566</v>
      </c>
    </row>
    <row r="1776" spans="4:7" x14ac:dyDescent="0.3">
      <c r="D1776" s="65"/>
      <c r="E1776" s="65"/>
      <c r="F1776" s="46">
        <f t="shared" si="37"/>
        <v>1174801</v>
      </c>
      <c r="G1776" s="388" t="s">
        <v>9566</v>
      </c>
    </row>
    <row r="1777" spans="4:7" x14ac:dyDescent="0.3">
      <c r="D1777" s="65"/>
      <c r="E1777" s="65"/>
      <c r="F1777" s="46">
        <f t="shared" si="37"/>
        <v>1174801</v>
      </c>
      <c r="G1777" s="388" t="s">
        <v>9566</v>
      </c>
    </row>
    <row r="1778" spans="4:7" x14ac:dyDescent="0.3">
      <c r="D1778" s="65"/>
      <c r="E1778" s="65"/>
      <c r="F1778" s="46">
        <f t="shared" si="37"/>
        <v>1174801</v>
      </c>
      <c r="G1778" s="388" t="s">
        <v>9566</v>
      </c>
    </row>
    <row r="1779" spans="4:7" x14ac:dyDescent="0.3">
      <c r="D1779" s="65"/>
      <c r="E1779" s="65"/>
      <c r="F1779" s="46">
        <f t="shared" si="37"/>
        <v>1174801</v>
      </c>
      <c r="G1779" s="388" t="s">
        <v>9566</v>
      </c>
    </row>
    <row r="1780" spans="4:7" x14ac:dyDescent="0.3">
      <c r="D1780" s="65"/>
      <c r="E1780" s="65"/>
      <c r="F1780" s="46">
        <f t="shared" si="37"/>
        <v>1174801</v>
      </c>
      <c r="G1780" s="388" t="s">
        <v>9566</v>
      </c>
    </row>
    <row r="1781" spans="4:7" x14ac:dyDescent="0.3">
      <c r="D1781" s="65"/>
      <c r="E1781" s="65"/>
      <c r="F1781" s="46">
        <f t="shared" si="37"/>
        <v>1174801</v>
      </c>
      <c r="G1781" s="388" t="s">
        <v>9566</v>
      </c>
    </row>
    <row r="1782" spans="4:7" x14ac:dyDescent="0.3">
      <c r="D1782" s="65"/>
      <c r="E1782" s="65"/>
      <c r="F1782" s="46">
        <f t="shared" si="37"/>
        <v>1174801</v>
      </c>
      <c r="G1782" s="388" t="s">
        <v>9566</v>
      </c>
    </row>
    <row r="1783" spans="4:7" x14ac:dyDescent="0.3">
      <c r="D1783" s="65"/>
      <c r="E1783" s="65"/>
      <c r="F1783" s="46">
        <f t="shared" si="37"/>
        <v>1174801</v>
      </c>
      <c r="G1783" s="388" t="s">
        <v>9566</v>
      </c>
    </row>
    <row r="1784" spans="4:7" x14ac:dyDescent="0.3">
      <c r="D1784" s="65"/>
      <c r="E1784" s="65"/>
      <c r="F1784" s="46">
        <f t="shared" si="37"/>
        <v>1174801</v>
      </c>
      <c r="G1784" s="388" t="s">
        <v>9566</v>
      </c>
    </row>
    <row r="1785" spans="4:7" x14ac:dyDescent="0.3">
      <c r="D1785" s="65"/>
      <c r="E1785" s="65"/>
      <c r="F1785" s="46">
        <f t="shared" si="37"/>
        <v>1174801</v>
      </c>
      <c r="G1785" s="388" t="s">
        <v>9566</v>
      </c>
    </row>
    <row r="1786" spans="4:7" x14ac:dyDescent="0.3">
      <c r="D1786" s="65"/>
      <c r="E1786" s="65"/>
      <c r="F1786" s="46">
        <f t="shared" si="37"/>
        <v>1174801</v>
      </c>
      <c r="G1786" s="388" t="s">
        <v>9566</v>
      </c>
    </row>
    <row r="1787" spans="4:7" x14ac:dyDescent="0.3">
      <c r="D1787" s="65"/>
      <c r="E1787" s="65"/>
      <c r="F1787" s="46">
        <f t="shared" si="37"/>
        <v>1174801</v>
      </c>
      <c r="G1787" s="388" t="s">
        <v>9566</v>
      </c>
    </row>
    <row r="1788" spans="4:7" x14ac:dyDescent="0.3">
      <c r="D1788" s="65"/>
      <c r="E1788" s="65"/>
      <c r="F1788" s="46">
        <f t="shared" si="37"/>
        <v>1174801</v>
      </c>
      <c r="G1788" s="388" t="s">
        <v>9566</v>
      </c>
    </row>
    <row r="1789" spans="4:7" x14ac:dyDescent="0.3">
      <c r="D1789" s="65"/>
      <c r="E1789" s="65"/>
      <c r="F1789" s="46">
        <f t="shared" si="37"/>
        <v>1174801</v>
      </c>
      <c r="G1789" s="388" t="s">
        <v>9566</v>
      </c>
    </row>
    <row r="1790" spans="4:7" x14ac:dyDescent="0.3">
      <c r="D1790" s="65"/>
      <c r="E1790" s="65"/>
      <c r="F1790" s="46">
        <f t="shared" si="37"/>
        <v>1174801</v>
      </c>
      <c r="G1790" s="388" t="s">
        <v>9566</v>
      </c>
    </row>
    <row r="1791" spans="4:7" x14ac:dyDescent="0.3">
      <c r="D1791" s="65"/>
      <c r="E1791" s="65"/>
      <c r="F1791" s="46">
        <f t="shared" si="37"/>
        <v>1174801</v>
      </c>
      <c r="G1791" s="388" t="s">
        <v>9566</v>
      </c>
    </row>
    <row r="1792" spans="4:7" x14ac:dyDescent="0.3">
      <c r="D1792" s="65"/>
      <c r="E1792" s="65"/>
      <c r="F1792" s="46">
        <f t="shared" si="37"/>
        <v>1174801</v>
      </c>
      <c r="G1792" s="388" t="s">
        <v>9566</v>
      </c>
    </row>
    <row r="1793" spans="4:7" x14ac:dyDescent="0.3">
      <c r="D1793" s="65"/>
      <c r="E1793" s="65"/>
      <c r="F1793" s="46">
        <f t="shared" si="37"/>
        <v>1174801</v>
      </c>
      <c r="G1793" s="388" t="s">
        <v>9566</v>
      </c>
    </row>
    <row r="1794" spans="4:7" x14ac:dyDescent="0.3">
      <c r="D1794" s="65"/>
      <c r="E1794" s="65"/>
      <c r="F1794" s="46">
        <f t="shared" si="37"/>
        <v>1174801</v>
      </c>
      <c r="G1794" s="388" t="s">
        <v>9566</v>
      </c>
    </row>
    <row r="1795" spans="4:7" x14ac:dyDescent="0.3">
      <c r="D1795" s="65"/>
      <c r="E1795" s="65"/>
      <c r="F1795" s="46">
        <f t="shared" si="37"/>
        <v>1174801</v>
      </c>
      <c r="G1795" s="388" t="s">
        <v>9566</v>
      </c>
    </row>
    <row r="1796" spans="4:7" x14ac:dyDescent="0.3">
      <c r="D1796" s="65"/>
      <c r="E1796" s="65"/>
      <c r="F1796" s="46">
        <f t="shared" si="37"/>
        <v>1174801</v>
      </c>
      <c r="G1796" s="388" t="s">
        <v>9566</v>
      </c>
    </row>
    <row r="1797" spans="4:7" x14ac:dyDescent="0.3">
      <c r="D1797" s="65"/>
      <c r="E1797" s="65"/>
      <c r="F1797" s="46">
        <f t="shared" si="37"/>
        <v>1174801</v>
      </c>
      <c r="G1797" s="388" t="s">
        <v>9566</v>
      </c>
    </row>
    <row r="1798" spans="4:7" x14ac:dyDescent="0.3">
      <c r="D1798" s="65"/>
      <c r="E1798" s="65"/>
      <c r="F1798" s="46">
        <f t="shared" si="37"/>
        <v>1174801</v>
      </c>
      <c r="G1798" s="388" t="s">
        <v>9566</v>
      </c>
    </row>
    <row r="1799" spans="4:7" x14ac:dyDescent="0.3">
      <c r="D1799" s="65"/>
      <c r="E1799" s="65"/>
      <c r="F1799" s="46">
        <f t="shared" si="37"/>
        <v>1174801</v>
      </c>
      <c r="G1799" s="388" t="s">
        <v>9566</v>
      </c>
    </row>
    <row r="1800" spans="4:7" x14ac:dyDescent="0.3">
      <c r="D1800" s="65"/>
      <c r="E1800" s="65"/>
      <c r="F1800" s="46">
        <f t="shared" si="37"/>
        <v>1174801</v>
      </c>
      <c r="G1800" s="388" t="s">
        <v>9566</v>
      </c>
    </row>
    <row r="1801" spans="4:7" x14ac:dyDescent="0.3">
      <c r="D1801" s="65"/>
      <c r="E1801" s="65"/>
      <c r="F1801" s="46">
        <f t="shared" si="37"/>
        <v>1174801</v>
      </c>
      <c r="G1801" s="388" t="s">
        <v>9566</v>
      </c>
    </row>
    <row r="1802" spans="4:7" x14ac:dyDescent="0.3">
      <c r="D1802" s="65"/>
      <c r="E1802" s="65"/>
      <c r="F1802" s="46">
        <f t="shared" si="37"/>
        <v>1174801</v>
      </c>
      <c r="G1802" s="388" t="s">
        <v>9566</v>
      </c>
    </row>
    <row r="1803" spans="4:7" x14ac:dyDescent="0.3">
      <c r="D1803" s="65"/>
      <c r="E1803" s="65"/>
      <c r="F1803" s="46">
        <f t="shared" si="37"/>
        <v>1174801</v>
      </c>
      <c r="G1803" s="388" t="s">
        <v>9566</v>
      </c>
    </row>
    <row r="1804" spans="4:7" x14ac:dyDescent="0.3">
      <c r="D1804" s="65"/>
      <c r="E1804" s="65"/>
      <c r="F1804" s="46">
        <f t="shared" si="37"/>
        <v>1174801</v>
      </c>
      <c r="G1804" s="388" t="s">
        <v>9566</v>
      </c>
    </row>
    <row r="1805" spans="4:7" x14ac:dyDescent="0.3">
      <c r="D1805" s="65"/>
      <c r="E1805" s="65"/>
      <c r="F1805" s="46">
        <f t="shared" ref="F1805:F1868" si="38">F1804+E1805-D1805</f>
        <v>1174801</v>
      </c>
      <c r="G1805" s="388" t="s">
        <v>9566</v>
      </c>
    </row>
    <row r="1806" spans="4:7" x14ac:dyDescent="0.3">
      <c r="D1806" s="65"/>
      <c r="E1806" s="65"/>
      <c r="F1806" s="46">
        <f t="shared" si="38"/>
        <v>1174801</v>
      </c>
      <c r="G1806" s="388" t="s">
        <v>9566</v>
      </c>
    </row>
    <row r="1807" spans="4:7" x14ac:dyDescent="0.3">
      <c r="D1807" s="65"/>
      <c r="E1807" s="65"/>
      <c r="F1807" s="46">
        <f t="shared" si="38"/>
        <v>1174801</v>
      </c>
      <c r="G1807" s="388" t="s">
        <v>9566</v>
      </c>
    </row>
    <row r="1808" spans="4:7" x14ac:dyDescent="0.3">
      <c r="D1808" s="65"/>
      <c r="E1808" s="65"/>
      <c r="F1808" s="46">
        <f t="shared" si="38"/>
        <v>1174801</v>
      </c>
      <c r="G1808" s="388" t="s">
        <v>9566</v>
      </c>
    </row>
    <row r="1809" spans="4:7" x14ac:dyDescent="0.3">
      <c r="D1809" s="65"/>
      <c r="E1809" s="65"/>
      <c r="F1809" s="46">
        <f t="shared" si="38"/>
        <v>1174801</v>
      </c>
      <c r="G1809" s="388" t="s">
        <v>9566</v>
      </c>
    </row>
    <row r="1810" spans="4:7" x14ac:dyDescent="0.3">
      <c r="D1810" s="65"/>
      <c r="E1810" s="65"/>
      <c r="F1810" s="46">
        <f t="shared" si="38"/>
        <v>1174801</v>
      </c>
      <c r="G1810" s="388" t="s">
        <v>9566</v>
      </c>
    </row>
    <row r="1811" spans="4:7" x14ac:dyDescent="0.3">
      <c r="D1811" s="65"/>
      <c r="E1811" s="65"/>
      <c r="F1811" s="46">
        <f t="shared" si="38"/>
        <v>1174801</v>
      </c>
      <c r="G1811" s="388" t="s">
        <v>9566</v>
      </c>
    </row>
    <row r="1812" spans="4:7" x14ac:dyDescent="0.3">
      <c r="D1812" s="65"/>
      <c r="E1812" s="65"/>
      <c r="F1812" s="46">
        <f t="shared" si="38"/>
        <v>1174801</v>
      </c>
      <c r="G1812" s="388" t="s">
        <v>9566</v>
      </c>
    </row>
    <row r="1813" spans="4:7" x14ac:dyDescent="0.3">
      <c r="D1813" s="65"/>
      <c r="E1813" s="65"/>
      <c r="F1813" s="46">
        <f t="shared" si="38"/>
        <v>1174801</v>
      </c>
      <c r="G1813" s="388" t="s">
        <v>9566</v>
      </c>
    </row>
    <row r="1814" spans="4:7" x14ac:dyDescent="0.3">
      <c r="D1814" s="65"/>
      <c r="E1814" s="65"/>
      <c r="F1814" s="46">
        <f t="shared" si="38"/>
        <v>1174801</v>
      </c>
      <c r="G1814" s="388" t="s">
        <v>9566</v>
      </c>
    </row>
    <row r="1815" spans="4:7" x14ac:dyDescent="0.3">
      <c r="D1815" s="65"/>
      <c r="E1815" s="65"/>
      <c r="F1815" s="46">
        <f t="shared" si="38"/>
        <v>1174801</v>
      </c>
      <c r="G1815" s="388" t="s">
        <v>9566</v>
      </c>
    </row>
    <row r="1816" spans="4:7" x14ac:dyDescent="0.3">
      <c r="D1816" s="65"/>
      <c r="E1816" s="65"/>
      <c r="F1816" s="46">
        <f t="shared" si="38"/>
        <v>1174801</v>
      </c>
      <c r="G1816" s="388" t="s">
        <v>9566</v>
      </c>
    </row>
    <row r="1817" spans="4:7" x14ac:dyDescent="0.3">
      <c r="D1817" s="65"/>
      <c r="E1817" s="65"/>
      <c r="F1817" s="46">
        <f t="shared" si="38"/>
        <v>1174801</v>
      </c>
      <c r="G1817" s="388" t="s">
        <v>9566</v>
      </c>
    </row>
    <row r="1818" spans="4:7" x14ac:dyDescent="0.3">
      <c r="D1818" s="65"/>
      <c r="E1818" s="65"/>
      <c r="F1818" s="46">
        <f t="shared" si="38"/>
        <v>1174801</v>
      </c>
      <c r="G1818" s="388" t="s">
        <v>9566</v>
      </c>
    </row>
    <row r="1819" spans="4:7" x14ac:dyDescent="0.3">
      <c r="D1819" s="65"/>
      <c r="E1819" s="65"/>
      <c r="F1819" s="46">
        <f t="shared" si="38"/>
        <v>1174801</v>
      </c>
      <c r="G1819" s="388" t="s">
        <v>9566</v>
      </c>
    </row>
    <row r="1820" spans="4:7" x14ac:dyDescent="0.3">
      <c r="D1820" s="65"/>
      <c r="E1820" s="65"/>
      <c r="F1820" s="46">
        <f t="shared" si="38"/>
        <v>1174801</v>
      </c>
      <c r="G1820" s="388" t="s">
        <v>9566</v>
      </c>
    </row>
    <row r="1821" spans="4:7" x14ac:dyDescent="0.3">
      <c r="D1821" s="65"/>
      <c r="E1821" s="65"/>
      <c r="F1821" s="46">
        <f t="shared" si="38"/>
        <v>1174801</v>
      </c>
      <c r="G1821" s="388" t="s">
        <v>9566</v>
      </c>
    </row>
    <row r="1822" spans="4:7" x14ac:dyDescent="0.3">
      <c r="D1822" s="65"/>
      <c r="E1822" s="65"/>
      <c r="F1822" s="46">
        <f t="shared" si="38"/>
        <v>1174801</v>
      </c>
      <c r="G1822" s="388" t="s">
        <v>9566</v>
      </c>
    </row>
    <row r="1823" spans="4:7" x14ac:dyDescent="0.3">
      <c r="D1823" s="65"/>
      <c r="E1823" s="65"/>
      <c r="F1823" s="46">
        <f t="shared" si="38"/>
        <v>1174801</v>
      </c>
      <c r="G1823" s="388" t="s">
        <v>9566</v>
      </c>
    </row>
    <row r="1824" spans="4:7" x14ac:dyDescent="0.3">
      <c r="D1824" s="65"/>
      <c r="E1824" s="65"/>
      <c r="F1824" s="46">
        <f t="shared" si="38"/>
        <v>1174801</v>
      </c>
      <c r="G1824" s="388" t="s">
        <v>9566</v>
      </c>
    </row>
    <row r="1825" spans="4:7" x14ac:dyDescent="0.3">
      <c r="D1825" s="65"/>
      <c r="E1825" s="65"/>
      <c r="F1825" s="46">
        <f t="shared" si="38"/>
        <v>1174801</v>
      </c>
      <c r="G1825" s="388" t="s">
        <v>9566</v>
      </c>
    </row>
    <row r="1826" spans="4:7" x14ac:dyDescent="0.3">
      <c r="D1826" s="65"/>
      <c r="E1826" s="65"/>
      <c r="F1826" s="46">
        <f t="shared" si="38"/>
        <v>1174801</v>
      </c>
      <c r="G1826" s="388" t="s">
        <v>9566</v>
      </c>
    </row>
    <row r="1827" spans="4:7" x14ac:dyDescent="0.3">
      <c r="D1827" s="65"/>
      <c r="E1827" s="65"/>
      <c r="F1827" s="46">
        <f t="shared" si="38"/>
        <v>1174801</v>
      </c>
      <c r="G1827" s="388" t="s">
        <v>9566</v>
      </c>
    </row>
    <row r="1828" spans="4:7" x14ac:dyDescent="0.3">
      <c r="D1828" s="65"/>
      <c r="E1828" s="65"/>
      <c r="F1828" s="46">
        <f t="shared" si="38"/>
        <v>1174801</v>
      </c>
      <c r="G1828" s="388" t="s">
        <v>9566</v>
      </c>
    </row>
    <row r="1829" spans="4:7" x14ac:dyDescent="0.3">
      <c r="D1829" s="65"/>
      <c r="E1829" s="65"/>
      <c r="F1829" s="46">
        <f t="shared" si="38"/>
        <v>1174801</v>
      </c>
      <c r="G1829" s="388" t="s">
        <v>9566</v>
      </c>
    </row>
    <row r="1830" spans="4:7" x14ac:dyDescent="0.3">
      <c r="D1830" s="65"/>
      <c r="E1830" s="65"/>
      <c r="F1830" s="46">
        <f t="shared" si="38"/>
        <v>1174801</v>
      </c>
      <c r="G1830" s="388" t="s">
        <v>9566</v>
      </c>
    </row>
    <row r="1831" spans="4:7" x14ac:dyDescent="0.3">
      <c r="D1831" s="65"/>
      <c r="E1831" s="65"/>
      <c r="F1831" s="46">
        <f t="shared" si="38"/>
        <v>1174801</v>
      </c>
      <c r="G1831" s="388" t="s">
        <v>9566</v>
      </c>
    </row>
    <row r="1832" spans="4:7" x14ac:dyDescent="0.3">
      <c r="D1832" s="65"/>
      <c r="E1832" s="65"/>
      <c r="F1832" s="46">
        <f t="shared" si="38"/>
        <v>1174801</v>
      </c>
      <c r="G1832" s="388" t="s">
        <v>9566</v>
      </c>
    </row>
    <row r="1833" spans="4:7" x14ac:dyDescent="0.3">
      <c r="D1833" s="65"/>
      <c r="E1833" s="65"/>
      <c r="F1833" s="46">
        <f t="shared" si="38"/>
        <v>1174801</v>
      </c>
      <c r="G1833" s="388" t="s">
        <v>9566</v>
      </c>
    </row>
    <row r="1834" spans="4:7" x14ac:dyDescent="0.3">
      <c r="D1834" s="65"/>
      <c r="E1834" s="65"/>
      <c r="F1834" s="46">
        <f t="shared" si="38"/>
        <v>1174801</v>
      </c>
      <c r="G1834" s="388" t="s">
        <v>9566</v>
      </c>
    </row>
    <row r="1835" spans="4:7" x14ac:dyDescent="0.3">
      <c r="D1835" s="65"/>
      <c r="E1835" s="65"/>
      <c r="F1835" s="46">
        <f t="shared" si="38"/>
        <v>1174801</v>
      </c>
      <c r="G1835" s="388" t="s">
        <v>9566</v>
      </c>
    </row>
    <row r="1836" spans="4:7" x14ac:dyDescent="0.3">
      <c r="D1836" s="65"/>
      <c r="E1836" s="65"/>
      <c r="F1836" s="46">
        <f t="shared" si="38"/>
        <v>1174801</v>
      </c>
      <c r="G1836" s="388" t="s">
        <v>9566</v>
      </c>
    </row>
    <row r="1837" spans="4:7" x14ac:dyDescent="0.3">
      <c r="D1837" s="65"/>
      <c r="E1837" s="65"/>
      <c r="F1837" s="46">
        <f t="shared" si="38"/>
        <v>1174801</v>
      </c>
      <c r="G1837" s="388" t="s">
        <v>9566</v>
      </c>
    </row>
    <row r="1838" spans="4:7" x14ac:dyDescent="0.3">
      <c r="D1838" s="65"/>
      <c r="E1838" s="65"/>
      <c r="F1838" s="46">
        <f t="shared" si="38"/>
        <v>1174801</v>
      </c>
      <c r="G1838" s="388" t="s">
        <v>9566</v>
      </c>
    </row>
    <row r="1839" spans="4:7" x14ac:dyDescent="0.3">
      <c r="D1839" s="65"/>
      <c r="E1839" s="65"/>
      <c r="F1839" s="46">
        <f t="shared" si="38"/>
        <v>1174801</v>
      </c>
      <c r="G1839" s="388" t="s">
        <v>9566</v>
      </c>
    </row>
    <row r="1840" spans="4:7" x14ac:dyDescent="0.3">
      <c r="D1840" s="65"/>
      <c r="E1840" s="65"/>
      <c r="F1840" s="46">
        <f t="shared" si="38"/>
        <v>1174801</v>
      </c>
      <c r="G1840" s="388" t="s">
        <v>9566</v>
      </c>
    </row>
    <row r="1841" spans="4:7" x14ac:dyDescent="0.3">
      <c r="D1841" s="65"/>
      <c r="E1841" s="65"/>
      <c r="F1841" s="46">
        <f t="shared" si="38"/>
        <v>1174801</v>
      </c>
      <c r="G1841" s="388" t="s">
        <v>9566</v>
      </c>
    </row>
    <row r="1842" spans="4:7" x14ac:dyDescent="0.3">
      <c r="D1842" s="65"/>
      <c r="E1842" s="65"/>
      <c r="F1842" s="46">
        <f t="shared" si="38"/>
        <v>1174801</v>
      </c>
      <c r="G1842" s="388" t="s">
        <v>9566</v>
      </c>
    </row>
    <row r="1843" spans="4:7" x14ac:dyDescent="0.3">
      <c r="D1843" s="65"/>
      <c r="E1843" s="65"/>
      <c r="F1843" s="46">
        <f t="shared" si="38"/>
        <v>1174801</v>
      </c>
      <c r="G1843" s="388" t="s">
        <v>9566</v>
      </c>
    </row>
    <row r="1844" spans="4:7" x14ac:dyDescent="0.3">
      <c r="D1844" s="65"/>
      <c r="E1844" s="65"/>
      <c r="F1844" s="46">
        <f t="shared" si="38"/>
        <v>1174801</v>
      </c>
      <c r="G1844" s="388" t="s">
        <v>9566</v>
      </c>
    </row>
    <row r="1845" spans="4:7" x14ac:dyDescent="0.3">
      <c r="D1845" s="65"/>
      <c r="E1845" s="65"/>
      <c r="F1845" s="46">
        <f t="shared" si="38"/>
        <v>1174801</v>
      </c>
      <c r="G1845" s="388" t="s">
        <v>9566</v>
      </c>
    </row>
    <row r="1846" spans="4:7" x14ac:dyDescent="0.3">
      <c r="D1846" s="65"/>
      <c r="E1846" s="65"/>
      <c r="F1846" s="46">
        <f t="shared" si="38"/>
        <v>1174801</v>
      </c>
      <c r="G1846" s="388" t="s">
        <v>9566</v>
      </c>
    </row>
    <row r="1847" spans="4:7" x14ac:dyDescent="0.3">
      <c r="D1847" s="65"/>
      <c r="E1847" s="65"/>
      <c r="F1847" s="46">
        <f t="shared" si="38"/>
        <v>1174801</v>
      </c>
      <c r="G1847" s="388" t="s">
        <v>9566</v>
      </c>
    </row>
    <row r="1848" spans="4:7" x14ac:dyDescent="0.3">
      <c r="D1848" s="65"/>
      <c r="E1848" s="65"/>
      <c r="F1848" s="46">
        <f t="shared" si="38"/>
        <v>1174801</v>
      </c>
      <c r="G1848" s="388" t="s">
        <v>9566</v>
      </c>
    </row>
    <row r="1849" spans="4:7" x14ac:dyDescent="0.3">
      <c r="D1849" s="65"/>
      <c r="E1849" s="65"/>
      <c r="F1849" s="46">
        <f t="shared" si="38"/>
        <v>1174801</v>
      </c>
      <c r="G1849" s="388" t="s">
        <v>9566</v>
      </c>
    </row>
    <row r="1850" spans="4:7" x14ac:dyDescent="0.3">
      <c r="D1850" s="65"/>
      <c r="E1850" s="65"/>
      <c r="F1850" s="46">
        <f t="shared" si="38"/>
        <v>1174801</v>
      </c>
      <c r="G1850" s="388" t="s">
        <v>9566</v>
      </c>
    </row>
    <row r="1851" spans="4:7" x14ac:dyDescent="0.3">
      <c r="D1851" s="65"/>
      <c r="E1851" s="65"/>
      <c r="F1851" s="46">
        <f t="shared" si="38"/>
        <v>1174801</v>
      </c>
      <c r="G1851" s="388" t="s">
        <v>9566</v>
      </c>
    </row>
    <row r="1852" spans="4:7" x14ac:dyDescent="0.3">
      <c r="D1852" s="65"/>
      <c r="E1852" s="65"/>
      <c r="F1852" s="46">
        <f t="shared" si="38"/>
        <v>1174801</v>
      </c>
      <c r="G1852" s="388" t="s">
        <v>9566</v>
      </c>
    </row>
    <row r="1853" spans="4:7" x14ac:dyDescent="0.3">
      <c r="F1853" s="46">
        <f t="shared" si="38"/>
        <v>1174801</v>
      </c>
      <c r="G1853" s="388" t="s">
        <v>9566</v>
      </c>
    </row>
    <row r="1854" spans="4:7" x14ac:dyDescent="0.3">
      <c r="F1854" s="46">
        <f t="shared" si="38"/>
        <v>1174801</v>
      </c>
      <c r="G1854" s="388" t="s">
        <v>9566</v>
      </c>
    </row>
    <row r="1855" spans="4:7" x14ac:dyDescent="0.3">
      <c r="F1855" s="46">
        <f t="shared" si="38"/>
        <v>1174801</v>
      </c>
      <c r="G1855" s="388" t="s">
        <v>9566</v>
      </c>
    </row>
    <row r="1856" spans="4:7" x14ac:dyDescent="0.3">
      <c r="F1856" s="46">
        <f t="shared" si="38"/>
        <v>1174801</v>
      </c>
      <c r="G1856" s="388" t="s">
        <v>9566</v>
      </c>
    </row>
    <row r="1857" spans="6:7" x14ac:dyDescent="0.3">
      <c r="F1857" s="46">
        <f t="shared" si="38"/>
        <v>1174801</v>
      </c>
      <c r="G1857" s="388" t="s">
        <v>9566</v>
      </c>
    </row>
    <row r="1858" spans="6:7" x14ac:dyDescent="0.3">
      <c r="F1858" s="46">
        <f t="shared" si="38"/>
        <v>1174801</v>
      </c>
      <c r="G1858" s="388" t="s">
        <v>9566</v>
      </c>
    </row>
    <row r="1859" spans="6:7" x14ac:dyDescent="0.3">
      <c r="F1859" s="46">
        <f t="shared" si="38"/>
        <v>1174801</v>
      </c>
      <c r="G1859" s="388" t="s">
        <v>9566</v>
      </c>
    </row>
    <row r="1860" spans="6:7" x14ac:dyDescent="0.3">
      <c r="F1860" s="46">
        <f t="shared" si="38"/>
        <v>1174801</v>
      </c>
      <c r="G1860" s="388" t="s">
        <v>9566</v>
      </c>
    </row>
    <row r="1861" spans="6:7" x14ac:dyDescent="0.3">
      <c r="F1861" s="46">
        <f t="shared" si="38"/>
        <v>1174801</v>
      </c>
      <c r="G1861" s="388" t="s">
        <v>9566</v>
      </c>
    </row>
    <row r="1862" spans="6:7" x14ac:dyDescent="0.3">
      <c r="F1862" s="46">
        <f t="shared" si="38"/>
        <v>1174801</v>
      </c>
      <c r="G1862" s="388" t="s">
        <v>9566</v>
      </c>
    </row>
    <row r="1863" spans="6:7" x14ac:dyDescent="0.3">
      <c r="F1863" s="46">
        <f t="shared" si="38"/>
        <v>1174801</v>
      </c>
      <c r="G1863" s="388" t="s">
        <v>9566</v>
      </c>
    </row>
    <row r="1864" spans="6:7" x14ac:dyDescent="0.3">
      <c r="F1864" s="46">
        <f t="shared" si="38"/>
        <v>1174801</v>
      </c>
      <c r="G1864" s="388" t="s">
        <v>9566</v>
      </c>
    </row>
    <row r="1865" spans="6:7" x14ac:dyDescent="0.3">
      <c r="F1865" s="46">
        <f t="shared" si="38"/>
        <v>1174801</v>
      </c>
      <c r="G1865" s="388" t="s">
        <v>9566</v>
      </c>
    </row>
    <row r="1866" spans="6:7" x14ac:dyDescent="0.3">
      <c r="F1866" s="46">
        <f t="shared" si="38"/>
        <v>1174801</v>
      </c>
      <c r="G1866" s="388" t="s">
        <v>9566</v>
      </c>
    </row>
    <row r="1867" spans="6:7" x14ac:dyDescent="0.3">
      <c r="F1867" s="46">
        <f t="shared" si="38"/>
        <v>1174801</v>
      </c>
      <c r="G1867" s="388" t="s">
        <v>9566</v>
      </c>
    </row>
    <row r="1868" spans="6:7" x14ac:dyDescent="0.3">
      <c r="F1868" s="46">
        <f t="shared" si="38"/>
        <v>1174801</v>
      </c>
      <c r="G1868" s="388" t="s">
        <v>9566</v>
      </c>
    </row>
    <row r="1869" spans="6:7" x14ac:dyDescent="0.3">
      <c r="F1869" s="46">
        <f t="shared" ref="F1869:F1932" si="39">F1868+E1869-D1869</f>
        <v>1174801</v>
      </c>
      <c r="G1869" s="388" t="s">
        <v>9566</v>
      </c>
    </row>
    <row r="1870" spans="6:7" x14ac:dyDescent="0.3">
      <c r="F1870" s="46">
        <f t="shared" si="39"/>
        <v>1174801</v>
      </c>
      <c r="G1870" s="388" t="s">
        <v>9566</v>
      </c>
    </row>
    <row r="1871" spans="6:7" x14ac:dyDescent="0.3">
      <c r="F1871" s="46">
        <f t="shared" si="39"/>
        <v>1174801</v>
      </c>
      <c r="G1871" s="388" t="s">
        <v>9566</v>
      </c>
    </row>
    <row r="1872" spans="6:7" x14ac:dyDescent="0.3">
      <c r="F1872" s="46">
        <f t="shared" si="39"/>
        <v>1174801</v>
      </c>
      <c r="G1872" s="388" t="s">
        <v>9566</v>
      </c>
    </row>
    <row r="1873" spans="6:7" x14ac:dyDescent="0.3">
      <c r="F1873" s="46">
        <f t="shared" si="39"/>
        <v>1174801</v>
      </c>
      <c r="G1873" s="388" t="s">
        <v>9566</v>
      </c>
    </row>
    <row r="1874" spans="6:7" x14ac:dyDescent="0.3">
      <c r="F1874" s="46">
        <f t="shared" si="39"/>
        <v>1174801</v>
      </c>
      <c r="G1874" s="388" t="s">
        <v>9566</v>
      </c>
    </row>
    <row r="1875" spans="6:7" x14ac:dyDescent="0.3">
      <c r="F1875" s="46">
        <f t="shared" si="39"/>
        <v>1174801</v>
      </c>
      <c r="G1875" s="388" t="s">
        <v>9566</v>
      </c>
    </row>
    <row r="1876" spans="6:7" x14ac:dyDescent="0.3">
      <c r="F1876" s="46">
        <f t="shared" si="39"/>
        <v>1174801</v>
      </c>
      <c r="G1876" s="388" t="s">
        <v>9566</v>
      </c>
    </row>
    <row r="1877" spans="6:7" x14ac:dyDescent="0.3">
      <c r="F1877" s="46">
        <f t="shared" si="39"/>
        <v>1174801</v>
      </c>
      <c r="G1877" s="388" t="s">
        <v>9566</v>
      </c>
    </row>
    <row r="1878" spans="6:7" x14ac:dyDescent="0.3">
      <c r="F1878" s="46">
        <f t="shared" si="39"/>
        <v>1174801</v>
      </c>
      <c r="G1878" s="388" t="s">
        <v>9566</v>
      </c>
    </row>
    <row r="1879" spans="6:7" x14ac:dyDescent="0.3">
      <c r="F1879" s="46">
        <f t="shared" si="39"/>
        <v>1174801</v>
      </c>
      <c r="G1879" s="388" t="s">
        <v>9566</v>
      </c>
    </row>
    <row r="1880" spans="6:7" x14ac:dyDescent="0.3">
      <c r="F1880" s="46">
        <f t="shared" si="39"/>
        <v>1174801</v>
      </c>
      <c r="G1880" s="388" t="s">
        <v>9566</v>
      </c>
    </row>
    <row r="1881" spans="6:7" x14ac:dyDescent="0.3">
      <c r="F1881" s="46">
        <f t="shared" si="39"/>
        <v>1174801</v>
      </c>
      <c r="G1881" s="388" t="s">
        <v>9566</v>
      </c>
    </row>
    <row r="1882" spans="6:7" x14ac:dyDescent="0.3">
      <c r="F1882" s="46">
        <f t="shared" si="39"/>
        <v>1174801</v>
      </c>
      <c r="G1882" s="388" t="s">
        <v>9566</v>
      </c>
    </row>
    <row r="1883" spans="6:7" x14ac:dyDescent="0.3">
      <c r="F1883" s="46">
        <f t="shared" si="39"/>
        <v>1174801</v>
      </c>
      <c r="G1883" s="388" t="s">
        <v>9566</v>
      </c>
    </row>
    <row r="1884" spans="6:7" x14ac:dyDescent="0.3">
      <c r="F1884" s="46">
        <f t="shared" si="39"/>
        <v>1174801</v>
      </c>
      <c r="G1884" s="388" t="s">
        <v>9566</v>
      </c>
    </row>
    <row r="1885" spans="6:7" x14ac:dyDescent="0.3">
      <c r="F1885" s="46">
        <f t="shared" si="39"/>
        <v>1174801</v>
      </c>
      <c r="G1885" s="388" t="s">
        <v>9566</v>
      </c>
    </row>
    <row r="1886" spans="6:7" x14ac:dyDescent="0.3">
      <c r="F1886" s="46">
        <f t="shared" si="39"/>
        <v>1174801</v>
      </c>
      <c r="G1886" s="388" t="s">
        <v>9566</v>
      </c>
    </row>
    <row r="1887" spans="6:7" x14ac:dyDescent="0.3">
      <c r="F1887" s="46">
        <f t="shared" si="39"/>
        <v>1174801</v>
      </c>
      <c r="G1887" s="388" t="s">
        <v>9566</v>
      </c>
    </row>
    <row r="1888" spans="6:7" x14ac:dyDescent="0.3">
      <c r="F1888" s="46">
        <f t="shared" si="39"/>
        <v>1174801</v>
      </c>
      <c r="G1888" s="388" t="s">
        <v>9566</v>
      </c>
    </row>
    <row r="1889" spans="6:7" x14ac:dyDescent="0.3">
      <c r="F1889" s="46">
        <f t="shared" si="39"/>
        <v>1174801</v>
      </c>
      <c r="G1889" s="388" t="s">
        <v>9566</v>
      </c>
    </row>
    <row r="1890" spans="6:7" x14ac:dyDescent="0.3">
      <c r="F1890" s="46">
        <f t="shared" si="39"/>
        <v>1174801</v>
      </c>
      <c r="G1890" s="388" t="s">
        <v>9566</v>
      </c>
    </row>
    <row r="1891" spans="6:7" x14ac:dyDescent="0.3">
      <c r="F1891" s="46">
        <f t="shared" si="39"/>
        <v>1174801</v>
      </c>
      <c r="G1891" s="388" t="s">
        <v>9566</v>
      </c>
    </row>
    <row r="1892" spans="6:7" x14ac:dyDescent="0.3">
      <c r="F1892" s="46">
        <f t="shared" si="39"/>
        <v>1174801</v>
      </c>
      <c r="G1892" s="388" t="s">
        <v>9566</v>
      </c>
    </row>
    <row r="1893" spans="6:7" x14ac:dyDescent="0.3">
      <c r="F1893" s="46">
        <f t="shared" si="39"/>
        <v>1174801</v>
      </c>
      <c r="G1893" s="388" t="s">
        <v>9566</v>
      </c>
    </row>
    <row r="1894" spans="6:7" x14ac:dyDescent="0.3">
      <c r="F1894" s="46">
        <f t="shared" si="39"/>
        <v>1174801</v>
      </c>
      <c r="G1894" s="388" t="s">
        <v>9566</v>
      </c>
    </row>
    <row r="1895" spans="6:7" x14ac:dyDescent="0.3">
      <c r="F1895" s="46">
        <f t="shared" si="39"/>
        <v>1174801</v>
      </c>
      <c r="G1895" s="388" t="s">
        <v>9566</v>
      </c>
    </row>
    <row r="1896" spans="6:7" x14ac:dyDescent="0.3">
      <c r="F1896" s="46">
        <f t="shared" si="39"/>
        <v>1174801</v>
      </c>
      <c r="G1896" s="388" t="s">
        <v>9566</v>
      </c>
    </row>
    <row r="1897" spans="6:7" x14ac:dyDescent="0.3">
      <c r="F1897" s="46">
        <f t="shared" si="39"/>
        <v>1174801</v>
      </c>
      <c r="G1897" s="388" t="s">
        <v>9566</v>
      </c>
    </row>
    <row r="1898" spans="6:7" x14ac:dyDescent="0.3">
      <c r="F1898" s="46">
        <f t="shared" si="39"/>
        <v>1174801</v>
      </c>
      <c r="G1898" s="388" t="s">
        <v>9566</v>
      </c>
    </row>
    <row r="1899" spans="6:7" x14ac:dyDescent="0.3">
      <c r="F1899" s="46">
        <f t="shared" si="39"/>
        <v>1174801</v>
      </c>
      <c r="G1899" s="388" t="s">
        <v>9566</v>
      </c>
    </row>
    <row r="1900" spans="6:7" x14ac:dyDescent="0.3">
      <c r="F1900" s="46">
        <f t="shared" si="39"/>
        <v>1174801</v>
      </c>
      <c r="G1900" s="388" t="s">
        <v>9566</v>
      </c>
    </row>
    <row r="1901" spans="6:7" x14ac:dyDescent="0.3">
      <c r="F1901" s="46">
        <f t="shared" si="39"/>
        <v>1174801</v>
      </c>
      <c r="G1901" s="388" t="s">
        <v>9566</v>
      </c>
    </row>
    <row r="1902" spans="6:7" x14ac:dyDescent="0.3">
      <c r="F1902" s="46">
        <f t="shared" si="39"/>
        <v>1174801</v>
      </c>
      <c r="G1902" s="388" t="s">
        <v>9566</v>
      </c>
    </row>
    <row r="1903" spans="6:7" x14ac:dyDescent="0.3">
      <c r="F1903" s="46">
        <f t="shared" si="39"/>
        <v>1174801</v>
      </c>
      <c r="G1903" s="388" t="s">
        <v>9566</v>
      </c>
    </row>
    <row r="1904" spans="6:7" x14ac:dyDescent="0.3">
      <c r="F1904" s="46">
        <f t="shared" si="39"/>
        <v>1174801</v>
      </c>
      <c r="G1904" s="388" t="s">
        <v>9566</v>
      </c>
    </row>
    <row r="1905" spans="6:7" x14ac:dyDescent="0.3">
      <c r="F1905" s="46">
        <f t="shared" si="39"/>
        <v>1174801</v>
      </c>
      <c r="G1905" s="388" t="s">
        <v>9566</v>
      </c>
    </row>
    <row r="1906" spans="6:7" x14ac:dyDescent="0.3">
      <c r="F1906" s="46">
        <f t="shared" si="39"/>
        <v>1174801</v>
      </c>
      <c r="G1906" s="388" t="s">
        <v>9566</v>
      </c>
    </row>
    <row r="1907" spans="6:7" x14ac:dyDescent="0.3">
      <c r="F1907" s="46">
        <f t="shared" si="39"/>
        <v>1174801</v>
      </c>
      <c r="G1907" s="388" t="s">
        <v>9566</v>
      </c>
    </row>
    <row r="1908" spans="6:7" x14ac:dyDescent="0.3">
      <c r="F1908" s="46">
        <f t="shared" si="39"/>
        <v>1174801</v>
      </c>
      <c r="G1908" s="388" t="s">
        <v>9566</v>
      </c>
    </row>
    <row r="1909" spans="6:7" x14ac:dyDescent="0.3">
      <c r="F1909" s="46">
        <f t="shared" si="39"/>
        <v>1174801</v>
      </c>
      <c r="G1909" s="388" t="s">
        <v>9566</v>
      </c>
    </row>
    <row r="1910" spans="6:7" x14ac:dyDescent="0.3">
      <c r="F1910" s="46">
        <f t="shared" si="39"/>
        <v>1174801</v>
      </c>
      <c r="G1910" s="388" t="s">
        <v>9566</v>
      </c>
    </row>
    <row r="1911" spans="6:7" x14ac:dyDescent="0.3">
      <c r="F1911" s="46">
        <f t="shared" si="39"/>
        <v>1174801</v>
      </c>
      <c r="G1911" s="388" t="s">
        <v>9566</v>
      </c>
    </row>
    <row r="1912" spans="6:7" x14ac:dyDescent="0.3">
      <c r="F1912" s="46">
        <f t="shared" si="39"/>
        <v>1174801</v>
      </c>
      <c r="G1912" s="388" t="s">
        <v>9566</v>
      </c>
    </row>
    <row r="1913" spans="6:7" x14ac:dyDescent="0.3">
      <c r="F1913" s="46">
        <f t="shared" si="39"/>
        <v>1174801</v>
      </c>
      <c r="G1913" s="388" t="s">
        <v>9566</v>
      </c>
    </row>
    <row r="1914" spans="6:7" x14ac:dyDescent="0.3">
      <c r="F1914" s="46">
        <f t="shared" si="39"/>
        <v>1174801</v>
      </c>
      <c r="G1914" s="388" t="s">
        <v>9566</v>
      </c>
    </row>
    <row r="1915" spans="6:7" x14ac:dyDescent="0.3">
      <c r="F1915" s="46">
        <f t="shared" si="39"/>
        <v>1174801</v>
      </c>
      <c r="G1915" s="388" t="s">
        <v>9566</v>
      </c>
    </row>
    <row r="1916" spans="6:7" x14ac:dyDescent="0.3">
      <c r="F1916" s="46">
        <f t="shared" si="39"/>
        <v>1174801</v>
      </c>
      <c r="G1916" s="388" t="s">
        <v>9566</v>
      </c>
    </row>
    <row r="1917" spans="6:7" x14ac:dyDescent="0.3">
      <c r="F1917" s="46">
        <f t="shared" si="39"/>
        <v>1174801</v>
      </c>
      <c r="G1917" s="388" t="s">
        <v>9566</v>
      </c>
    </row>
    <row r="1918" spans="6:7" x14ac:dyDescent="0.3">
      <c r="F1918" s="46">
        <f t="shared" si="39"/>
        <v>1174801</v>
      </c>
      <c r="G1918" s="388" t="s">
        <v>9566</v>
      </c>
    </row>
    <row r="1919" spans="6:7" x14ac:dyDescent="0.3">
      <c r="F1919" s="46">
        <f t="shared" si="39"/>
        <v>1174801</v>
      </c>
      <c r="G1919" s="388" t="s">
        <v>9566</v>
      </c>
    </row>
    <row r="1920" spans="6:7" x14ac:dyDescent="0.3">
      <c r="F1920" s="46">
        <f t="shared" si="39"/>
        <v>1174801</v>
      </c>
      <c r="G1920" s="388" t="s">
        <v>9566</v>
      </c>
    </row>
    <row r="1921" spans="6:7" x14ac:dyDescent="0.3">
      <c r="F1921" s="46">
        <f t="shared" si="39"/>
        <v>1174801</v>
      </c>
      <c r="G1921" s="388" t="s">
        <v>9566</v>
      </c>
    </row>
    <row r="1922" spans="6:7" x14ac:dyDescent="0.3">
      <c r="F1922" s="46">
        <f t="shared" si="39"/>
        <v>1174801</v>
      </c>
      <c r="G1922" s="388" t="s">
        <v>9566</v>
      </c>
    </row>
    <row r="1923" spans="6:7" x14ac:dyDescent="0.3">
      <c r="F1923" s="46">
        <f t="shared" si="39"/>
        <v>1174801</v>
      </c>
      <c r="G1923" s="388" t="s">
        <v>9566</v>
      </c>
    </row>
    <row r="1924" spans="6:7" x14ac:dyDescent="0.3">
      <c r="F1924" s="46">
        <f t="shared" si="39"/>
        <v>1174801</v>
      </c>
      <c r="G1924" s="388" t="s">
        <v>9566</v>
      </c>
    </row>
    <row r="1925" spans="6:7" x14ac:dyDescent="0.3">
      <c r="F1925" s="46">
        <f t="shared" si="39"/>
        <v>1174801</v>
      </c>
      <c r="G1925" s="388" t="s">
        <v>9566</v>
      </c>
    </row>
    <row r="1926" spans="6:7" x14ac:dyDescent="0.3">
      <c r="F1926" s="46">
        <f t="shared" si="39"/>
        <v>1174801</v>
      </c>
      <c r="G1926" s="388" t="s">
        <v>9566</v>
      </c>
    </row>
    <row r="1927" spans="6:7" x14ac:dyDescent="0.3">
      <c r="F1927" s="46">
        <f t="shared" si="39"/>
        <v>1174801</v>
      </c>
      <c r="G1927" s="388" t="s">
        <v>9566</v>
      </c>
    </row>
    <row r="1928" spans="6:7" x14ac:dyDescent="0.3">
      <c r="F1928" s="46">
        <f t="shared" si="39"/>
        <v>1174801</v>
      </c>
      <c r="G1928" s="388" t="s">
        <v>9566</v>
      </c>
    </row>
    <row r="1929" spans="6:7" x14ac:dyDescent="0.3">
      <c r="F1929" s="46">
        <f t="shared" si="39"/>
        <v>1174801</v>
      </c>
      <c r="G1929" s="388" t="s">
        <v>9566</v>
      </c>
    </row>
    <row r="1930" spans="6:7" x14ac:dyDescent="0.3">
      <c r="F1930" s="46">
        <f t="shared" si="39"/>
        <v>1174801</v>
      </c>
      <c r="G1930" s="388" t="s">
        <v>9566</v>
      </c>
    </row>
    <row r="1931" spans="6:7" x14ac:dyDescent="0.3">
      <c r="F1931" s="46">
        <f t="shared" si="39"/>
        <v>1174801</v>
      </c>
      <c r="G1931" s="388" t="s">
        <v>9566</v>
      </c>
    </row>
    <row r="1932" spans="6:7" x14ac:dyDescent="0.3">
      <c r="F1932" s="46">
        <f t="shared" si="39"/>
        <v>1174801</v>
      </c>
      <c r="G1932" s="388" t="s">
        <v>9566</v>
      </c>
    </row>
    <row r="1933" spans="6:7" x14ac:dyDescent="0.3">
      <c r="F1933" s="46">
        <f t="shared" ref="F1933:F1996" si="40">F1932+E1933-D1933</f>
        <v>1174801</v>
      </c>
      <c r="G1933" s="388" t="s">
        <v>9566</v>
      </c>
    </row>
    <row r="1934" spans="6:7" x14ac:dyDescent="0.3">
      <c r="F1934" s="46">
        <f t="shared" si="40"/>
        <v>1174801</v>
      </c>
      <c r="G1934" s="388" t="s">
        <v>9566</v>
      </c>
    </row>
    <row r="1935" spans="6:7" x14ac:dyDescent="0.3">
      <c r="F1935" s="46">
        <f t="shared" si="40"/>
        <v>1174801</v>
      </c>
      <c r="G1935" s="388" t="s">
        <v>9566</v>
      </c>
    </row>
    <row r="1936" spans="6:7" x14ac:dyDescent="0.3">
      <c r="F1936" s="46">
        <f t="shared" si="40"/>
        <v>1174801</v>
      </c>
      <c r="G1936" s="388" t="s">
        <v>9566</v>
      </c>
    </row>
    <row r="1937" spans="6:7" x14ac:dyDescent="0.3">
      <c r="F1937" s="46">
        <f t="shared" si="40"/>
        <v>1174801</v>
      </c>
      <c r="G1937" s="388" t="s">
        <v>9566</v>
      </c>
    </row>
    <row r="1938" spans="6:7" x14ac:dyDescent="0.3">
      <c r="F1938" s="46">
        <f t="shared" si="40"/>
        <v>1174801</v>
      </c>
      <c r="G1938" s="388" t="s">
        <v>9566</v>
      </c>
    </row>
    <row r="1939" spans="6:7" x14ac:dyDescent="0.3">
      <c r="F1939" s="46">
        <f t="shared" si="40"/>
        <v>1174801</v>
      </c>
      <c r="G1939" s="388" t="s">
        <v>9566</v>
      </c>
    </row>
    <row r="1940" spans="6:7" x14ac:dyDescent="0.3">
      <c r="F1940" s="46">
        <f t="shared" si="40"/>
        <v>1174801</v>
      </c>
      <c r="G1940" s="388" t="s">
        <v>9566</v>
      </c>
    </row>
    <row r="1941" spans="6:7" x14ac:dyDescent="0.3">
      <c r="F1941" s="46">
        <f t="shared" si="40"/>
        <v>1174801</v>
      </c>
      <c r="G1941" s="388" t="s">
        <v>9566</v>
      </c>
    </row>
    <row r="1942" spans="6:7" x14ac:dyDescent="0.3">
      <c r="F1942" s="46">
        <f t="shared" si="40"/>
        <v>1174801</v>
      </c>
      <c r="G1942" s="388" t="s">
        <v>9566</v>
      </c>
    </row>
    <row r="1943" spans="6:7" x14ac:dyDescent="0.3">
      <c r="F1943" s="46">
        <f t="shared" si="40"/>
        <v>1174801</v>
      </c>
      <c r="G1943" s="388" t="s">
        <v>9566</v>
      </c>
    </row>
    <row r="1944" spans="6:7" x14ac:dyDescent="0.3">
      <c r="F1944" s="46">
        <f t="shared" si="40"/>
        <v>1174801</v>
      </c>
      <c r="G1944" s="388" t="s">
        <v>9566</v>
      </c>
    </row>
    <row r="1945" spans="6:7" x14ac:dyDescent="0.3">
      <c r="F1945" s="46">
        <f t="shared" si="40"/>
        <v>1174801</v>
      </c>
      <c r="G1945" s="388" t="s">
        <v>9566</v>
      </c>
    </row>
    <row r="1946" spans="6:7" x14ac:dyDescent="0.3">
      <c r="F1946" s="46">
        <f t="shared" si="40"/>
        <v>1174801</v>
      </c>
      <c r="G1946" s="388" t="s">
        <v>9566</v>
      </c>
    </row>
    <row r="1947" spans="6:7" x14ac:dyDescent="0.3">
      <c r="F1947" s="46">
        <f t="shared" si="40"/>
        <v>1174801</v>
      </c>
      <c r="G1947" s="388" t="s">
        <v>9566</v>
      </c>
    </row>
    <row r="1948" spans="6:7" x14ac:dyDescent="0.3">
      <c r="F1948" s="46">
        <f t="shared" si="40"/>
        <v>1174801</v>
      </c>
      <c r="G1948" s="388" t="s">
        <v>9566</v>
      </c>
    </row>
    <row r="1949" spans="6:7" x14ac:dyDescent="0.3">
      <c r="F1949" s="46">
        <f t="shared" si="40"/>
        <v>1174801</v>
      </c>
      <c r="G1949" s="388" t="s">
        <v>9566</v>
      </c>
    </row>
    <row r="1950" spans="6:7" x14ac:dyDescent="0.3">
      <c r="F1950" s="46">
        <f t="shared" si="40"/>
        <v>1174801</v>
      </c>
      <c r="G1950" s="388" t="s">
        <v>9566</v>
      </c>
    </row>
    <row r="1951" spans="6:7" x14ac:dyDescent="0.3">
      <c r="F1951" s="46">
        <f t="shared" si="40"/>
        <v>1174801</v>
      </c>
      <c r="G1951" s="388" t="s">
        <v>9566</v>
      </c>
    </row>
    <row r="1952" spans="6:7" x14ac:dyDescent="0.3">
      <c r="F1952" s="46">
        <f t="shared" si="40"/>
        <v>1174801</v>
      </c>
      <c r="G1952" s="388" t="s">
        <v>9566</v>
      </c>
    </row>
    <row r="1953" spans="6:7" x14ac:dyDescent="0.3">
      <c r="F1953" s="46">
        <f t="shared" si="40"/>
        <v>1174801</v>
      </c>
      <c r="G1953" s="388" t="s">
        <v>9566</v>
      </c>
    </row>
    <row r="1954" spans="6:7" x14ac:dyDescent="0.3">
      <c r="F1954" s="46">
        <f t="shared" si="40"/>
        <v>1174801</v>
      </c>
      <c r="G1954" s="388" t="s">
        <v>9566</v>
      </c>
    </row>
    <row r="1955" spans="6:7" x14ac:dyDescent="0.3">
      <c r="F1955" s="46">
        <f t="shared" si="40"/>
        <v>1174801</v>
      </c>
      <c r="G1955" s="388" t="s">
        <v>9566</v>
      </c>
    </row>
    <row r="1956" spans="6:7" x14ac:dyDescent="0.3">
      <c r="F1956" s="46">
        <f t="shared" si="40"/>
        <v>1174801</v>
      </c>
      <c r="G1956" s="388" t="s">
        <v>9566</v>
      </c>
    </row>
    <row r="1957" spans="6:7" x14ac:dyDescent="0.3">
      <c r="F1957" s="46">
        <f t="shared" si="40"/>
        <v>1174801</v>
      </c>
      <c r="G1957" s="388" t="s">
        <v>9566</v>
      </c>
    </row>
    <row r="1958" spans="6:7" x14ac:dyDescent="0.3">
      <c r="F1958" s="46">
        <f t="shared" si="40"/>
        <v>1174801</v>
      </c>
      <c r="G1958" s="388" t="s">
        <v>9566</v>
      </c>
    </row>
    <row r="1959" spans="6:7" x14ac:dyDescent="0.3">
      <c r="F1959" s="46">
        <f t="shared" si="40"/>
        <v>1174801</v>
      </c>
      <c r="G1959" s="388" t="s">
        <v>9566</v>
      </c>
    </row>
    <row r="1960" spans="6:7" x14ac:dyDescent="0.3">
      <c r="F1960" s="46">
        <f t="shared" si="40"/>
        <v>1174801</v>
      </c>
      <c r="G1960" s="388" t="s">
        <v>9566</v>
      </c>
    </row>
    <row r="1961" spans="6:7" x14ac:dyDescent="0.3">
      <c r="F1961" s="46">
        <f t="shared" si="40"/>
        <v>1174801</v>
      </c>
      <c r="G1961" s="388" t="s">
        <v>9566</v>
      </c>
    </row>
    <row r="1962" spans="6:7" x14ac:dyDescent="0.3">
      <c r="F1962" s="46">
        <f t="shared" si="40"/>
        <v>1174801</v>
      </c>
      <c r="G1962" s="388" t="s">
        <v>9566</v>
      </c>
    </row>
    <row r="1963" spans="6:7" x14ac:dyDescent="0.3">
      <c r="F1963" s="46">
        <f t="shared" si="40"/>
        <v>1174801</v>
      </c>
      <c r="G1963" s="388" t="s">
        <v>9566</v>
      </c>
    </row>
    <row r="1964" spans="6:7" x14ac:dyDescent="0.3">
      <c r="F1964" s="46">
        <f t="shared" si="40"/>
        <v>1174801</v>
      </c>
      <c r="G1964" s="388" t="s">
        <v>9566</v>
      </c>
    </row>
    <row r="1965" spans="6:7" x14ac:dyDescent="0.3">
      <c r="F1965" s="46">
        <f t="shared" si="40"/>
        <v>1174801</v>
      </c>
      <c r="G1965" s="388" t="s">
        <v>9566</v>
      </c>
    </row>
    <row r="1966" spans="6:7" x14ac:dyDescent="0.3">
      <c r="F1966" s="46">
        <f t="shared" si="40"/>
        <v>1174801</v>
      </c>
      <c r="G1966" s="388" t="s">
        <v>9566</v>
      </c>
    </row>
    <row r="1967" spans="6:7" x14ac:dyDescent="0.3">
      <c r="F1967" s="46">
        <f t="shared" si="40"/>
        <v>1174801</v>
      </c>
      <c r="G1967" s="388" t="s">
        <v>9566</v>
      </c>
    </row>
    <row r="1968" spans="6:7" x14ac:dyDescent="0.3">
      <c r="F1968" s="46">
        <f t="shared" si="40"/>
        <v>1174801</v>
      </c>
      <c r="G1968" s="388" t="s">
        <v>9566</v>
      </c>
    </row>
    <row r="1969" spans="6:7" x14ac:dyDescent="0.3">
      <c r="F1969" s="46">
        <f t="shared" si="40"/>
        <v>1174801</v>
      </c>
      <c r="G1969" s="388" t="s">
        <v>9566</v>
      </c>
    </row>
    <row r="1970" spans="6:7" x14ac:dyDescent="0.3">
      <c r="F1970" s="46">
        <f t="shared" si="40"/>
        <v>1174801</v>
      </c>
      <c r="G1970" s="388" t="s">
        <v>9566</v>
      </c>
    </row>
    <row r="1971" spans="6:7" x14ac:dyDescent="0.3">
      <c r="F1971" s="46">
        <f t="shared" si="40"/>
        <v>1174801</v>
      </c>
      <c r="G1971" s="388" t="s">
        <v>9566</v>
      </c>
    </row>
    <row r="1972" spans="6:7" x14ac:dyDescent="0.3">
      <c r="F1972" s="46">
        <f t="shared" si="40"/>
        <v>1174801</v>
      </c>
      <c r="G1972" s="388" t="s">
        <v>9566</v>
      </c>
    </row>
    <row r="1973" spans="6:7" x14ac:dyDescent="0.3">
      <c r="F1973" s="46">
        <f t="shared" si="40"/>
        <v>1174801</v>
      </c>
      <c r="G1973" s="388" t="s">
        <v>9566</v>
      </c>
    </row>
    <row r="1974" spans="6:7" x14ac:dyDescent="0.3">
      <c r="F1974" s="46">
        <f t="shared" si="40"/>
        <v>1174801</v>
      </c>
      <c r="G1974" s="388" t="s">
        <v>9566</v>
      </c>
    </row>
    <row r="1975" spans="6:7" x14ac:dyDescent="0.3">
      <c r="F1975" s="46">
        <f t="shared" si="40"/>
        <v>1174801</v>
      </c>
      <c r="G1975" s="388" t="s">
        <v>9566</v>
      </c>
    </row>
    <row r="1976" spans="6:7" x14ac:dyDescent="0.3">
      <c r="F1976" s="46">
        <f t="shared" si="40"/>
        <v>1174801</v>
      </c>
      <c r="G1976" s="388" t="s">
        <v>9566</v>
      </c>
    </row>
    <row r="1977" spans="6:7" x14ac:dyDescent="0.3">
      <c r="F1977" s="46">
        <f t="shared" si="40"/>
        <v>1174801</v>
      </c>
      <c r="G1977" s="388" t="s">
        <v>9566</v>
      </c>
    </row>
    <row r="1978" spans="6:7" x14ac:dyDescent="0.3">
      <c r="F1978" s="46">
        <f t="shared" si="40"/>
        <v>1174801</v>
      </c>
      <c r="G1978" s="388" t="s">
        <v>9566</v>
      </c>
    </row>
    <row r="1979" spans="6:7" x14ac:dyDescent="0.3">
      <c r="F1979" s="46">
        <f t="shared" si="40"/>
        <v>1174801</v>
      </c>
      <c r="G1979" s="388" t="s">
        <v>9566</v>
      </c>
    </row>
    <row r="1980" spans="6:7" x14ac:dyDescent="0.3">
      <c r="F1980" s="46">
        <f t="shared" si="40"/>
        <v>1174801</v>
      </c>
      <c r="G1980" s="388" t="s">
        <v>9566</v>
      </c>
    </row>
    <row r="1981" spans="6:7" x14ac:dyDescent="0.3">
      <c r="F1981" s="46">
        <f t="shared" si="40"/>
        <v>1174801</v>
      </c>
      <c r="G1981" s="388" t="s">
        <v>9566</v>
      </c>
    </row>
    <row r="1982" spans="6:7" x14ac:dyDescent="0.3">
      <c r="F1982" s="46">
        <f t="shared" si="40"/>
        <v>1174801</v>
      </c>
      <c r="G1982" s="388" t="s">
        <v>9566</v>
      </c>
    </row>
    <row r="1983" spans="6:7" x14ac:dyDescent="0.3">
      <c r="F1983" s="46">
        <f t="shared" si="40"/>
        <v>1174801</v>
      </c>
      <c r="G1983" s="388" t="s">
        <v>9566</v>
      </c>
    </row>
    <row r="1984" spans="6:7" x14ac:dyDescent="0.3">
      <c r="F1984" s="46">
        <f t="shared" si="40"/>
        <v>1174801</v>
      </c>
      <c r="G1984" s="388" t="s">
        <v>9566</v>
      </c>
    </row>
    <row r="1985" spans="6:7" x14ac:dyDescent="0.3">
      <c r="F1985" s="46">
        <f t="shared" si="40"/>
        <v>1174801</v>
      </c>
      <c r="G1985" s="388" t="s">
        <v>9566</v>
      </c>
    </row>
    <row r="1986" spans="6:7" x14ac:dyDescent="0.3">
      <c r="F1986" s="46">
        <f t="shared" si="40"/>
        <v>1174801</v>
      </c>
      <c r="G1986" s="388" t="s">
        <v>9566</v>
      </c>
    </row>
    <row r="1987" spans="6:7" x14ac:dyDescent="0.3">
      <c r="F1987" s="46">
        <f t="shared" si="40"/>
        <v>1174801</v>
      </c>
      <c r="G1987" s="388" t="s">
        <v>9566</v>
      </c>
    </row>
    <row r="1988" spans="6:7" x14ac:dyDescent="0.3">
      <c r="F1988" s="46">
        <f t="shared" si="40"/>
        <v>1174801</v>
      </c>
      <c r="G1988" s="388" t="s">
        <v>9566</v>
      </c>
    </row>
    <row r="1989" spans="6:7" x14ac:dyDescent="0.3">
      <c r="F1989" s="46">
        <f t="shared" si="40"/>
        <v>1174801</v>
      </c>
      <c r="G1989" s="388" t="s">
        <v>9566</v>
      </c>
    </row>
    <row r="1990" spans="6:7" x14ac:dyDescent="0.3">
      <c r="F1990" s="46">
        <f t="shared" si="40"/>
        <v>1174801</v>
      </c>
      <c r="G1990" s="388" t="s">
        <v>9566</v>
      </c>
    </row>
    <row r="1991" spans="6:7" x14ac:dyDescent="0.3">
      <c r="F1991" s="46">
        <f t="shared" si="40"/>
        <v>1174801</v>
      </c>
      <c r="G1991" s="388" t="s">
        <v>9566</v>
      </c>
    </row>
    <row r="1992" spans="6:7" x14ac:dyDescent="0.3">
      <c r="F1992" s="46">
        <f t="shared" si="40"/>
        <v>1174801</v>
      </c>
      <c r="G1992" s="388" t="s">
        <v>9566</v>
      </c>
    </row>
    <row r="1993" spans="6:7" x14ac:dyDescent="0.3">
      <c r="F1993" s="46">
        <f t="shared" si="40"/>
        <v>1174801</v>
      </c>
      <c r="G1993" s="388" t="s">
        <v>9566</v>
      </c>
    </row>
    <row r="1994" spans="6:7" x14ac:dyDescent="0.3">
      <c r="F1994" s="46">
        <f t="shared" si="40"/>
        <v>1174801</v>
      </c>
      <c r="G1994" s="388" t="s">
        <v>9566</v>
      </c>
    </row>
    <row r="1995" spans="6:7" x14ac:dyDescent="0.3">
      <c r="F1995" s="46">
        <f t="shared" si="40"/>
        <v>1174801</v>
      </c>
      <c r="G1995" s="388" t="s">
        <v>9566</v>
      </c>
    </row>
    <row r="1996" spans="6:7" x14ac:dyDescent="0.3">
      <c r="F1996" s="46">
        <f t="shared" si="40"/>
        <v>1174801</v>
      </c>
      <c r="G1996" s="388" t="s">
        <v>9566</v>
      </c>
    </row>
    <row r="1997" spans="6:7" x14ac:dyDescent="0.3">
      <c r="F1997" s="46">
        <f t="shared" ref="F1997:F2009" si="41">F1996+E1997-D1997</f>
        <v>1174801</v>
      </c>
      <c r="G1997" s="388" t="s">
        <v>9566</v>
      </c>
    </row>
    <row r="1998" spans="6:7" x14ac:dyDescent="0.3">
      <c r="F1998" s="46">
        <f t="shared" si="41"/>
        <v>1174801</v>
      </c>
      <c r="G1998" s="388" t="s">
        <v>9566</v>
      </c>
    </row>
    <row r="1999" spans="6:7" x14ac:dyDescent="0.3">
      <c r="F1999" s="46">
        <f t="shared" si="41"/>
        <v>1174801</v>
      </c>
      <c r="G1999" s="388" t="s">
        <v>9566</v>
      </c>
    </row>
    <row r="2000" spans="6:7" x14ac:dyDescent="0.3">
      <c r="F2000" s="46">
        <f t="shared" si="41"/>
        <v>1174801</v>
      </c>
      <c r="G2000" s="388" t="s">
        <v>9566</v>
      </c>
    </row>
    <row r="2001" spans="6:7" x14ac:dyDescent="0.3">
      <c r="F2001" s="46">
        <f t="shared" si="41"/>
        <v>1174801</v>
      </c>
      <c r="G2001" s="388" t="s">
        <v>9566</v>
      </c>
    </row>
    <row r="2002" spans="6:7" x14ac:dyDescent="0.3">
      <c r="F2002" s="46">
        <f t="shared" si="41"/>
        <v>1174801</v>
      </c>
      <c r="G2002" s="388" t="s">
        <v>9566</v>
      </c>
    </row>
    <row r="2003" spans="6:7" x14ac:dyDescent="0.3">
      <c r="F2003" s="46">
        <f t="shared" si="41"/>
        <v>1174801</v>
      </c>
      <c r="G2003" s="388" t="s">
        <v>9566</v>
      </c>
    </row>
    <row r="2004" spans="6:7" x14ac:dyDescent="0.3">
      <c r="F2004" s="46">
        <f t="shared" si="41"/>
        <v>1174801</v>
      </c>
      <c r="G2004" s="388" t="s">
        <v>9566</v>
      </c>
    </row>
    <row r="2005" spans="6:7" x14ac:dyDescent="0.3">
      <c r="F2005" s="46">
        <f t="shared" si="41"/>
        <v>1174801</v>
      </c>
      <c r="G2005" s="388" t="s">
        <v>9566</v>
      </c>
    </row>
    <row r="2006" spans="6:7" x14ac:dyDescent="0.3">
      <c r="F2006" s="46">
        <f t="shared" si="41"/>
        <v>1174801</v>
      </c>
      <c r="G2006" s="388" t="s">
        <v>9566</v>
      </c>
    </row>
    <row r="2007" spans="6:7" x14ac:dyDescent="0.3">
      <c r="F2007" s="46">
        <f t="shared" si="41"/>
        <v>1174801</v>
      </c>
      <c r="G2007" s="388" t="s">
        <v>9566</v>
      </c>
    </row>
    <row r="2008" spans="6:7" x14ac:dyDescent="0.3">
      <c r="F2008" s="46">
        <f t="shared" si="41"/>
        <v>1174801</v>
      </c>
      <c r="G2008" s="388" t="s">
        <v>9566</v>
      </c>
    </row>
    <row r="2009" spans="6:7" x14ac:dyDescent="0.3">
      <c r="F2009" s="46">
        <f t="shared" si="41"/>
        <v>1174801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698" t="s">
        <v>14517</v>
      </c>
      <c r="B2" s="698"/>
      <c r="C2" s="698"/>
      <c r="D2" s="698"/>
    </row>
    <row r="3" spans="1:4" x14ac:dyDescent="0.25">
      <c r="A3" s="699"/>
      <c r="B3" s="699"/>
      <c r="C3" s="699"/>
      <c r="D3" s="699"/>
    </row>
    <row r="4" spans="1:4" s="682" customFormat="1" ht="21" x14ac:dyDescent="0.35">
      <c r="A4" s="669" t="s">
        <v>14505</v>
      </c>
      <c r="B4" s="669" t="s">
        <v>14508</v>
      </c>
      <c r="C4" s="669" t="s">
        <v>6975</v>
      </c>
      <c r="D4" s="669" t="s">
        <v>14506</v>
      </c>
    </row>
    <row r="5" spans="1:4" s="682" customFormat="1" ht="21" x14ac:dyDescent="0.35">
      <c r="A5" s="623" t="s">
        <v>14569</v>
      </c>
      <c r="B5" s="623"/>
      <c r="C5" s="683" t="s">
        <v>14513</v>
      </c>
      <c r="D5" s="623" t="s">
        <v>14510</v>
      </c>
    </row>
    <row r="6" spans="1:4" s="682" customFormat="1" ht="42" x14ac:dyDescent="0.35">
      <c r="A6" s="683" t="s">
        <v>14518</v>
      </c>
      <c r="B6" s="684"/>
      <c r="C6" s="319" t="s">
        <v>14514</v>
      </c>
      <c r="D6" s="319" t="s">
        <v>14511</v>
      </c>
    </row>
    <row r="7" spans="1:4" s="682" customFormat="1" ht="21" x14ac:dyDescent="0.35">
      <c r="A7" s="687" t="s">
        <v>14614</v>
      </c>
      <c r="B7" s="684" t="s">
        <v>14530</v>
      </c>
      <c r="C7" s="683" t="s">
        <v>14515</v>
      </c>
      <c r="D7" s="623" t="s">
        <v>14512</v>
      </c>
    </row>
    <row r="8" spans="1:4" s="682" customFormat="1" ht="21" x14ac:dyDescent="0.35">
      <c r="A8" s="685" t="s">
        <v>14587</v>
      </c>
      <c r="B8" s="623"/>
      <c r="C8" s="623" t="s">
        <v>14516</v>
      </c>
      <c r="D8" s="623" t="s">
        <v>14522</v>
      </c>
    </row>
    <row r="9" spans="1:4" s="682" customFormat="1" ht="21" x14ac:dyDescent="0.35">
      <c r="A9" s="685" t="s">
        <v>14558</v>
      </c>
      <c r="B9" s="623"/>
      <c r="C9" s="683"/>
      <c r="D9" s="623" t="s">
        <v>14519</v>
      </c>
    </row>
    <row r="10" spans="1:4" s="682" customFormat="1" ht="21" x14ac:dyDescent="0.35">
      <c r="A10" s="623" t="s">
        <v>14507</v>
      </c>
      <c r="B10" s="623"/>
      <c r="C10" s="683"/>
      <c r="D10" s="623"/>
    </row>
    <row r="11" spans="1:4" s="682" customFormat="1" ht="42" x14ac:dyDescent="0.35">
      <c r="A11" s="623" t="s">
        <v>14509</v>
      </c>
      <c r="B11" s="623"/>
      <c r="C11" s="683"/>
      <c r="D11" s="683" t="s">
        <v>14521</v>
      </c>
    </row>
    <row r="12" spans="1:4" s="682" customFormat="1" ht="21" x14ac:dyDescent="0.35">
      <c r="A12" s="623" t="s">
        <v>14510</v>
      </c>
      <c r="B12" s="623"/>
      <c r="C12" s="623"/>
      <c r="D12" s="623"/>
    </row>
    <row r="13" spans="1:4" s="682" customFormat="1" ht="21" x14ac:dyDescent="0.35">
      <c r="A13" s="319" t="s">
        <v>14318</v>
      </c>
      <c r="B13" s="623"/>
      <c r="C13" s="683"/>
      <c r="D13" s="623"/>
    </row>
    <row r="14" spans="1:4" ht="23.25" x14ac:dyDescent="0.35">
      <c r="A14" s="623" t="s">
        <v>14520</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190" activePane="bottomLeft" state="frozen"/>
      <selection activeCell="D6707" sqref="D6707"/>
      <selection pane="bottomLeft" activeCell="D1195" sqref="D119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0"/>
      <c r="K1014" s="700"/>
      <c r="L1014" s="640"/>
    </row>
    <row r="1015" spans="1:12" ht="30" x14ac:dyDescent="0.25">
      <c r="A1015" s="440">
        <v>45405</v>
      </c>
      <c r="B1015" s="391"/>
      <c r="C1015" s="303" t="s">
        <v>13561</v>
      </c>
      <c r="D1015" s="302"/>
      <c r="E1015" s="310">
        <v>800000</v>
      </c>
      <c r="F1015" s="48">
        <f t="shared" si="29"/>
        <v>20588189</v>
      </c>
      <c r="G1015" s="397" t="s">
        <v>9567</v>
      </c>
      <c r="I1015" s="639"/>
      <c r="J1015" s="700"/>
      <c r="K1015" s="700"/>
      <c r="L1015" s="640"/>
    </row>
    <row r="1016" spans="1:12" ht="30" x14ac:dyDescent="0.25">
      <c r="A1016" s="440">
        <v>45405</v>
      </c>
      <c r="B1016" s="391"/>
      <c r="C1016" s="303" t="s">
        <v>13561</v>
      </c>
      <c r="D1016" s="302"/>
      <c r="E1016" s="310">
        <v>463000</v>
      </c>
      <c r="F1016" s="48">
        <f t="shared" si="29"/>
        <v>21051189</v>
      </c>
      <c r="G1016" s="397" t="s">
        <v>9567</v>
      </c>
      <c r="I1016" s="639"/>
      <c r="J1016" s="700"/>
      <c r="K1016" s="700"/>
      <c r="L1016" s="640"/>
    </row>
    <row r="1017" spans="1:12" ht="30" x14ac:dyDescent="0.25">
      <c r="A1017" s="440">
        <v>45405</v>
      </c>
      <c r="B1017" s="391"/>
      <c r="C1017" s="303" t="s">
        <v>13561</v>
      </c>
      <c r="D1017" s="302"/>
      <c r="E1017" s="310">
        <v>537000</v>
      </c>
      <c r="F1017" s="48">
        <f t="shared" si="29"/>
        <v>21588189</v>
      </c>
      <c r="G1017" s="397" t="s">
        <v>9567</v>
      </c>
      <c r="I1017" s="639"/>
      <c r="J1017" s="700"/>
      <c r="K1017" s="700"/>
      <c r="L1017" s="640"/>
    </row>
    <row r="1018" spans="1:12" ht="30" x14ac:dyDescent="0.25">
      <c r="A1018" s="440">
        <v>45406</v>
      </c>
      <c r="B1018" s="391"/>
      <c r="C1018" s="303" t="s">
        <v>13561</v>
      </c>
      <c r="D1018" s="302"/>
      <c r="E1018" s="310">
        <v>800000</v>
      </c>
      <c r="F1018" s="48">
        <f t="shared" si="29"/>
        <v>22388189</v>
      </c>
      <c r="G1018" s="397" t="s">
        <v>9567</v>
      </c>
      <c r="I1018" s="639"/>
      <c r="J1018" s="700"/>
      <c r="K1018" s="700"/>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0"/>
      <c r="K1019" s="700"/>
      <c r="L1019" s="640"/>
    </row>
    <row r="1020" spans="1:12" ht="30" x14ac:dyDescent="0.25">
      <c r="A1020" s="440">
        <v>45411</v>
      </c>
      <c r="B1020" s="391"/>
      <c r="C1020" s="303" t="s">
        <v>13561</v>
      </c>
      <c r="D1020" s="302"/>
      <c r="E1020" s="310">
        <v>300000</v>
      </c>
      <c r="F1020" s="48">
        <f t="shared" si="29"/>
        <v>23388189</v>
      </c>
      <c r="G1020" s="397" t="s">
        <v>9567</v>
      </c>
      <c r="I1020" s="639"/>
      <c r="J1020" s="700"/>
      <c r="K1020" s="700"/>
      <c r="L1020" s="640"/>
    </row>
    <row r="1021" spans="1:12" x14ac:dyDescent="0.25">
      <c r="A1021" s="440">
        <v>45408</v>
      </c>
      <c r="B1021" s="391"/>
      <c r="C1021" s="303" t="s">
        <v>13595</v>
      </c>
      <c r="D1021" s="302"/>
      <c r="E1021" s="310">
        <v>250000</v>
      </c>
      <c r="F1021" s="48">
        <f t="shared" si="29"/>
        <v>23638189</v>
      </c>
      <c r="G1021" s="397" t="s">
        <v>9567</v>
      </c>
      <c r="I1021" s="376"/>
      <c r="J1021" s="700"/>
      <c r="K1021" s="700"/>
      <c r="L1021" s="640"/>
    </row>
    <row r="1022" spans="1:12" x14ac:dyDescent="0.25">
      <c r="A1022" s="440">
        <v>45406</v>
      </c>
      <c r="B1022" s="391"/>
      <c r="C1022" s="303" t="s">
        <v>11413</v>
      </c>
      <c r="D1022" s="302"/>
      <c r="E1022" s="310">
        <v>355000</v>
      </c>
      <c r="F1022" s="48">
        <f t="shared" si="29"/>
        <v>23993189</v>
      </c>
      <c r="G1022" s="397" t="s">
        <v>9567</v>
      </c>
      <c r="I1022" s="701"/>
      <c r="J1022" s="701"/>
      <c r="K1022" s="701"/>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14244</v>
      </c>
      <c r="D1041" s="302"/>
      <c r="E1041" s="304">
        <v>150000</v>
      </c>
      <c r="F1041" s="48">
        <f t="shared" si="29"/>
        <v>29226929</v>
      </c>
      <c r="G1041" s="397" t="s">
        <v>9567</v>
      </c>
    </row>
    <row r="1042" spans="1:7" ht="30" x14ac:dyDescent="0.25">
      <c r="A1042" s="440">
        <v>45412</v>
      </c>
      <c r="B1042" s="391"/>
      <c r="C1042" s="303" t="s">
        <v>14244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13868</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13871</v>
      </c>
      <c r="D1092" s="304">
        <v>250000</v>
      </c>
      <c r="E1092" s="304"/>
      <c r="F1092" s="48">
        <f t="shared" si="30"/>
        <v>20199239</v>
      </c>
      <c r="G1092" s="397" t="s">
        <v>9567</v>
      </c>
    </row>
    <row r="1093" spans="1:7" x14ac:dyDescent="0.25">
      <c r="A1093" s="440">
        <v>45453</v>
      </c>
      <c r="B1093" s="391"/>
      <c r="C1093" s="292" t="s">
        <v>13859</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13858</v>
      </c>
      <c r="D1097" s="304">
        <v>2000000</v>
      </c>
      <c r="E1097" s="304"/>
      <c r="F1097" s="48">
        <f t="shared" si="30"/>
        <v>18024427</v>
      </c>
      <c r="G1097" s="397" t="s">
        <v>9567</v>
      </c>
    </row>
    <row r="1098" spans="1:7" x14ac:dyDescent="0.25">
      <c r="A1098" s="440">
        <v>45454</v>
      </c>
      <c r="B1098" s="391"/>
      <c r="C1098" s="292" t="s">
        <v>13859</v>
      </c>
      <c r="D1098" s="304">
        <v>650000</v>
      </c>
      <c r="E1098" s="304"/>
      <c r="F1098" s="48">
        <f t="shared" si="30"/>
        <v>17374427</v>
      </c>
      <c r="G1098" s="397" t="s">
        <v>9567</v>
      </c>
    </row>
    <row r="1099" spans="1:7" x14ac:dyDescent="0.25">
      <c r="A1099" s="440">
        <v>45454</v>
      </c>
      <c r="B1099" s="391"/>
      <c r="C1099" s="292" t="s">
        <v>13860</v>
      </c>
      <c r="D1099" s="304">
        <v>100000</v>
      </c>
      <c r="E1099" s="304"/>
      <c r="F1099" s="48">
        <f t="shared" si="30"/>
        <v>17274427</v>
      </c>
      <c r="G1099" s="397" t="s">
        <v>9567</v>
      </c>
    </row>
    <row r="1100" spans="1:7" x14ac:dyDescent="0.25">
      <c r="A1100" s="440">
        <v>45455</v>
      </c>
      <c r="B1100" s="391"/>
      <c r="C1100" s="292" t="s">
        <v>13867</v>
      </c>
      <c r="D1100" s="304">
        <v>300000</v>
      </c>
      <c r="E1100" s="304"/>
      <c r="F1100" s="48">
        <f t="shared" si="30"/>
        <v>16974427</v>
      </c>
      <c r="G1100" s="397" t="s">
        <v>9567</v>
      </c>
    </row>
    <row r="1101" spans="1:7" x14ac:dyDescent="0.25">
      <c r="A1101" s="440">
        <v>45457</v>
      </c>
      <c r="B1101" s="391"/>
      <c r="C1101" s="292" t="s">
        <v>13879</v>
      </c>
      <c r="D1101" s="304">
        <v>50000</v>
      </c>
      <c r="E1101" s="304"/>
      <c r="F1101" s="48">
        <f t="shared" si="30"/>
        <v>16924427</v>
      </c>
      <c r="G1101" s="397" t="s">
        <v>9567</v>
      </c>
    </row>
    <row r="1102" spans="1:7" ht="30" x14ac:dyDescent="0.25">
      <c r="A1102" s="440">
        <v>45464</v>
      </c>
      <c r="B1102" s="391"/>
      <c r="C1102" s="303" t="s">
        <v>13900</v>
      </c>
      <c r="D1102" s="304"/>
      <c r="E1102" s="304">
        <v>82580</v>
      </c>
      <c r="F1102" s="48">
        <f t="shared" si="30"/>
        <v>17007007</v>
      </c>
      <c r="G1102" s="397" t="s">
        <v>9567</v>
      </c>
    </row>
    <row r="1103" spans="1:7" x14ac:dyDescent="0.25">
      <c r="A1103" s="440">
        <v>45470</v>
      </c>
      <c r="B1103" s="391"/>
      <c r="C1103" s="642" t="s">
        <v>13931</v>
      </c>
      <c r="D1103" s="643">
        <v>400000</v>
      </c>
      <c r="E1103" s="304"/>
      <c r="F1103" s="48">
        <f t="shared" si="30"/>
        <v>16607007</v>
      </c>
      <c r="G1103" s="397" t="s">
        <v>9567</v>
      </c>
    </row>
    <row r="1104" spans="1:7" x14ac:dyDescent="0.25">
      <c r="A1104" s="440">
        <v>45470</v>
      </c>
      <c r="B1104" s="391"/>
      <c r="C1104" s="292" t="s">
        <v>13859</v>
      </c>
      <c r="D1104" s="304">
        <v>500000</v>
      </c>
      <c r="E1104" s="304"/>
      <c r="F1104" s="48">
        <f t="shared" si="30"/>
        <v>16107007</v>
      </c>
      <c r="G1104" s="397" t="s">
        <v>9567</v>
      </c>
    </row>
    <row r="1105" spans="1:7" x14ac:dyDescent="0.25">
      <c r="A1105" s="440">
        <v>45470</v>
      </c>
      <c r="B1105" s="391"/>
      <c r="C1105" s="292" t="s">
        <v>13935</v>
      </c>
      <c r="D1105" s="304">
        <v>245000</v>
      </c>
      <c r="E1105" s="304"/>
      <c r="F1105" s="48">
        <f t="shared" si="30"/>
        <v>15862007</v>
      </c>
      <c r="G1105" s="397" t="s">
        <v>9567</v>
      </c>
    </row>
    <row r="1106" spans="1:7" x14ac:dyDescent="0.25">
      <c r="A1106" s="440">
        <v>45474</v>
      </c>
      <c r="B1106" s="391"/>
      <c r="C1106" s="292" t="s">
        <v>13963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13963</v>
      </c>
      <c r="D1108" s="304">
        <v>500000</v>
      </c>
      <c r="E1108" s="304"/>
      <c r="F1108" s="48">
        <f t="shared" si="30"/>
        <v>16162007</v>
      </c>
      <c r="G1108" s="397" t="s">
        <v>9567</v>
      </c>
    </row>
    <row r="1109" spans="1:7" x14ac:dyDescent="0.25">
      <c r="A1109" s="440">
        <v>45476</v>
      </c>
      <c r="B1109" s="391"/>
      <c r="C1109" s="306" t="s">
        <v>13988</v>
      </c>
      <c r="D1109" s="437">
        <v>105000</v>
      </c>
      <c r="E1109" s="304"/>
      <c r="F1109" s="48">
        <f t="shared" si="30"/>
        <v>16057007</v>
      </c>
      <c r="G1109" s="397" t="s">
        <v>9567</v>
      </c>
    </row>
    <row r="1110" spans="1:7" x14ac:dyDescent="0.25">
      <c r="A1110" s="440">
        <v>45477</v>
      </c>
      <c r="B1110" s="391"/>
      <c r="C1110" s="292" t="s">
        <v>13989</v>
      </c>
      <c r="D1110" s="304">
        <v>500000</v>
      </c>
      <c r="E1110" s="304"/>
      <c r="F1110" s="48">
        <f t="shared" si="30"/>
        <v>15557007</v>
      </c>
      <c r="G1110" s="397" t="s">
        <v>9567</v>
      </c>
    </row>
    <row r="1111" spans="1:7" x14ac:dyDescent="0.25">
      <c r="A1111" s="440">
        <v>45477</v>
      </c>
      <c r="B1111" s="391"/>
      <c r="C1111" s="292" t="s">
        <v>13963</v>
      </c>
      <c r="D1111" s="304">
        <v>500000</v>
      </c>
      <c r="E1111" s="304"/>
      <c r="F1111" s="48">
        <f t="shared" si="30"/>
        <v>15057007</v>
      </c>
      <c r="G1111" s="397" t="s">
        <v>9567</v>
      </c>
    </row>
    <row r="1112" spans="1:7" x14ac:dyDescent="0.25">
      <c r="A1112" s="440">
        <v>45478</v>
      </c>
      <c r="B1112" s="391"/>
      <c r="C1112" s="292" t="s">
        <v>14008</v>
      </c>
      <c r="D1112" s="304"/>
      <c r="E1112" s="304">
        <v>200000</v>
      </c>
      <c r="F1112" s="48">
        <f t="shared" si="30"/>
        <v>15257007</v>
      </c>
      <c r="G1112" s="397" t="s">
        <v>9567</v>
      </c>
    </row>
    <row r="1113" spans="1:7" x14ac:dyDescent="0.25">
      <c r="A1113" s="440">
        <v>45484</v>
      </c>
      <c r="B1113" s="391"/>
      <c r="C1113" s="292" t="s">
        <v>14033</v>
      </c>
      <c r="D1113" s="304">
        <v>115000</v>
      </c>
      <c r="E1113" s="304"/>
      <c r="F1113" s="48">
        <f t="shared" si="30"/>
        <v>15142007</v>
      </c>
      <c r="G1113" s="397" t="s">
        <v>9567</v>
      </c>
    </row>
    <row r="1114" spans="1:7" x14ac:dyDescent="0.25">
      <c r="A1114" s="440">
        <v>45485</v>
      </c>
      <c r="B1114" s="391"/>
      <c r="C1114" s="292" t="s">
        <v>14046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14033</v>
      </c>
      <c r="D1116" s="304">
        <v>136000</v>
      </c>
      <c r="E1116" s="304"/>
      <c r="F1116" s="48">
        <f t="shared" si="30"/>
        <v>13906007</v>
      </c>
      <c r="G1116" s="397" t="s">
        <v>9567</v>
      </c>
    </row>
    <row r="1117" spans="1:7" ht="30" x14ac:dyDescent="0.25">
      <c r="A1117" s="440">
        <v>45492</v>
      </c>
      <c r="B1117" s="391"/>
      <c r="C1117" s="303" t="s">
        <v>14059</v>
      </c>
      <c r="D1117" s="304">
        <v>80000</v>
      </c>
      <c r="E1117" s="304"/>
      <c r="F1117" s="48">
        <f t="shared" si="30"/>
        <v>13826007</v>
      </c>
      <c r="G1117" s="397" t="s">
        <v>9567</v>
      </c>
    </row>
    <row r="1118" spans="1:7" ht="30" x14ac:dyDescent="0.25">
      <c r="A1118" s="440">
        <v>45492</v>
      </c>
      <c r="B1118" s="391"/>
      <c r="C1118" s="303" t="s">
        <v>14060</v>
      </c>
      <c r="D1118" s="304">
        <v>1000000</v>
      </c>
      <c r="E1118" s="304"/>
      <c r="F1118" s="48">
        <f t="shared" si="30"/>
        <v>12826007</v>
      </c>
      <c r="G1118" s="397" t="s">
        <v>9567</v>
      </c>
    </row>
    <row r="1119" spans="1:7" x14ac:dyDescent="0.25">
      <c r="A1119" s="440">
        <v>45492</v>
      </c>
      <c r="B1119" s="391"/>
      <c r="C1119" s="642" t="s">
        <v>14062</v>
      </c>
      <c r="D1119" s="643">
        <v>400000</v>
      </c>
      <c r="E1119" s="304"/>
      <c r="F1119" s="48">
        <f t="shared" si="30"/>
        <v>12426007</v>
      </c>
      <c r="G1119" s="397" t="s">
        <v>9567</v>
      </c>
    </row>
    <row r="1120" spans="1:7" x14ac:dyDescent="0.25">
      <c r="A1120" s="440">
        <v>45492</v>
      </c>
      <c r="B1120" s="391"/>
      <c r="C1120" s="292" t="s">
        <v>14063</v>
      </c>
      <c r="D1120" s="304">
        <v>50000</v>
      </c>
      <c r="E1120" s="304"/>
      <c r="F1120" s="48">
        <f t="shared" si="30"/>
        <v>12376007</v>
      </c>
      <c r="G1120" s="397" t="s">
        <v>9567</v>
      </c>
    </row>
    <row r="1121" spans="1:7" x14ac:dyDescent="0.25">
      <c r="A1121" s="440">
        <v>45495</v>
      </c>
      <c r="B1121" s="391"/>
      <c r="C1121" s="292" t="s">
        <v>14081</v>
      </c>
      <c r="D1121" s="304">
        <v>50000</v>
      </c>
      <c r="E1121" s="304"/>
      <c r="F1121" s="48">
        <f t="shared" si="30"/>
        <v>12326007</v>
      </c>
      <c r="G1121" s="397" t="s">
        <v>9567</v>
      </c>
    </row>
    <row r="1122" spans="1:7" x14ac:dyDescent="0.25">
      <c r="A1122" s="440">
        <v>45495</v>
      </c>
      <c r="B1122" s="391"/>
      <c r="C1122" s="292" t="s">
        <v>14063</v>
      </c>
      <c r="D1122" s="304">
        <v>100000</v>
      </c>
      <c r="E1122" s="304"/>
      <c r="F1122" s="48">
        <f t="shared" ref="F1122:F1185" si="31">F1121+E1122-D1122</f>
        <v>12226007</v>
      </c>
      <c r="G1122" s="397" t="s">
        <v>9567</v>
      </c>
    </row>
    <row r="1123" spans="1:7" x14ac:dyDescent="0.25">
      <c r="A1123" s="440">
        <v>45498</v>
      </c>
      <c r="B1123" s="391"/>
      <c r="C1123" s="292" t="s">
        <v>14109</v>
      </c>
      <c r="D1123" s="304">
        <v>50000</v>
      </c>
      <c r="E1123" s="304"/>
      <c r="F1123" s="48">
        <f t="shared" si="31"/>
        <v>12176007</v>
      </c>
      <c r="G1123" s="397" t="s">
        <v>9567</v>
      </c>
    </row>
    <row r="1124" spans="1:7" x14ac:dyDescent="0.25">
      <c r="A1124" s="440">
        <v>45500</v>
      </c>
      <c r="B1124" s="391"/>
      <c r="C1124" s="292" t="s">
        <v>14121</v>
      </c>
      <c r="D1124" s="304">
        <v>420000</v>
      </c>
      <c r="E1124" s="304"/>
      <c r="F1124" s="48">
        <f t="shared" si="31"/>
        <v>11756007</v>
      </c>
      <c r="G1124" s="397" t="s">
        <v>9567</v>
      </c>
    </row>
    <row r="1125" spans="1:7" x14ac:dyDescent="0.25">
      <c r="A1125" s="440">
        <v>45503</v>
      </c>
      <c r="B1125" s="391"/>
      <c r="C1125" s="292" t="s">
        <v>14132</v>
      </c>
      <c r="D1125" s="304">
        <v>207000</v>
      </c>
      <c r="E1125" s="304"/>
      <c r="F1125" s="48">
        <f t="shared" si="31"/>
        <v>11549007</v>
      </c>
      <c r="G1125" s="397" t="s">
        <v>9567</v>
      </c>
    </row>
    <row r="1126" spans="1:7" x14ac:dyDescent="0.25">
      <c r="A1126" s="440">
        <v>45503</v>
      </c>
      <c r="B1126" s="391"/>
      <c r="C1126" s="292" t="s">
        <v>14173</v>
      </c>
      <c r="D1126" s="304">
        <v>20000</v>
      </c>
      <c r="E1126" s="304"/>
      <c r="F1126" s="48">
        <f t="shared" si="31"/>
        <v>11529007</v>
      </c>
      <c r="G1126" s="397" t="s">
        <v>9567</v>
      </c>
    </row>
    <row r="1127" spans="1:7" x14ac:dyDescent="0.25">
      <c r="A1127" s="440">
        <v>45503</v>
      </c>
      <c r="B1127" s="391"/>
      <c r="C1127" s="292" t="s">
        <v>14174</v>
      </c>
      <c r="D1127" s="304">
        <v>100000</v>
      </c>
      <c r="E1127" s="304"/>
      <c r="F1127" s="48">
        <f t="shared" si="31"/>
        <v>11429007</v>
      </c>
      <c r="G1127" s="397" t="s">
        <v>9567</v>
      </c>
    </row>
    <row r="1128" spans="1:7" x14ac:dyDescent="0.25">
      <c r="A1128" s="440">
        <v>45507</v>
      </c>
      <c r="B1128" s="391"/>
      <c r="C1128" s="306" t="s">
        <v>14183</v>
      </c>
      <c r="D1128" s="437">
        <v>105000</v>
      </c>
      <c r="E1128" s="304"/>
      <c r="F1128" s="48">
        <f t="shared" si="31"/>
        <v>11324007</v>
      </c>
      <c r="G1128" s="397" t="s">
        <v>9567</v>
      </c>
    </row>
    <row r="1129" spans="1:7" x14ac:dyDescent="0.25">
      <c r="A1129" s="440">
        <v>45510</v>
      </c>
      <c r="B1129" s="391"/>
      <c r="C1129" s="292" t="s">
        <v>14200</v>
      </c>
      <c r="D1129" s="304">
        <v>60000</v>
      </c>
      <c r="E1129" s="304"/>
      <c r="F1129" s="48">
        <f t="shared" si="31"/>
        <v>11264007</v>
      </c>
      <c r="G1129" s="397" t="s">
        <v>9567</v>
      </c>
    </row>
    <row r="1130" spans="1:7" x14ac:dyDescent="0.25">
      <c r="A1130" s="440">
        <v>45510</v>
      </c>
      <c r="B1130" s="391"/>
      <c r="C1130" s="292" t="s">
        <v>14207</v>
      </c>
      <c r="D1130" s="304">
        <f>85000*4</f>
        <v>340000</v>
      </c>
      <c r="E1130" s="304"/>
      <c r="F1130" s="48">
        <f t="shared" si="31"/>
        <v>10924007</v>
      </c>
      <c r="G1130" s="397" t="s">
        <v>9567</v>
      </c>
    </row>
    <row r="1131" spans="1:7" x14ac:dyDescent="0.25">
      <c r="A1131" s="440">
        <v>45510</v>
      </c>
      <c r="B1131" s="391"/>
      <c r="C1131" s="292" t="s">
        <v>14206</v>
      </c>
      <c r="D1131" s="304">
        <v>45000</v>
      </c>
      <c r="E1131" s="304"/>
      <c r="F1131" s="48">
        <f t="shared" si="31"/>
        <v>10879007</v>
      </c>
      <c r="G1131" s="397" t="s">
        <v>9567</v>
      </c>
    </row>
    <row r="1132" spans="1:7" x14ac:dyDescent="0.25">
      <c r="A1132" s="440">
        <v>45514</v>
      </c>
      <c r="B1132" s="391"/>
      <c r="C1132" s="292" t="s">
        <v>14249</v>
      </c>
      <c r="D1132" s="304">
        <v>100000</v>
      </c>
      <c r="E1132" s="304"/>
      <c r="F1132" s="48">
        <f t="shared" si="31"/>
        <v>10779007</v>
      </c>
      <c r="G1132" s="397" t="s">
        <v>9567</v>
      </c>
    </row>
    <row r="1133" spans="1:7" x14ac:dyDescent="0.25">
      <c r="A1133" s="440">
        <v>45519</v>
      </c>
      <c r="B1133" s="391"/>
      <c r="C1133" s="292" t="s">
        <v>14271</v>
      </c>
      <c r="D1133" s="304">
        <v>3000000</v>
      </c>
      <c r="E1133" s="304"/>
      <c r="F1133" s="48">
        <f t="shared" si="31"/>
        <v>7779007</v>
      </c>
      <c r="G1133" s="397" t="s">
        <v>9567</v>
      </c>
    </row>
    <row r="1134" spans="1:7" x14ac:dyDescent="0.25">
      <c r="A1134" s="440">
        <v>45519</v>
      </c>
      <c r="B1134" s="391"/>
      <c r="C1134" s="292" t="s">
        <v>14260</v>
      </c>
      <c r="D1134" s="304"/>
      <c r="E1134" s="304">
        <v>300000</v>
      </c>
      <c r="F1134" s="48">
        <f t="shared" si="31"/>
        <v>8079007</v>
      </c>
      <c r="G1134" s="397" t="s">
        <v>9567</v>
      </c>
    </row>
    <row r="1135" spans="1:7" x14ac:dyDescent="0.25">
      <c r="A1135" s="440">
        <v>45519</v>
      </c>
      <c r="B1135" s="391"/>
      <c r="C1135" s="292" t="s">
        <v>14261</v>
      </c>
      <c r="D1135" s="304"/>
      <c r="E1135" s="304">
        <v>120000</v>
      </c>
      <c r="F1135" s="48">
        <f t="shared" si="31"/>
        <v>8199007</v>
      </c>
      <c r="G1135" s="397" t="s">
        <v>9567</v>
      </c>
    </row>
    <row r="1136" spans="1:7" x14ac:dyDescent="0.25">
      <c r="A1136" s="440">
        <v>45519</v>
      </c>
      <c r="B1136" s="391"/>
      <c r="C1136" s="292" t="s">
        <v>14262</v>
      </c>
      <c r="D1136" s="304"/>
      <c r="E1136" s="304">
        <v>1500000</v>
      </c>
      <c r="F1136" s="48">
        <f t="shared" si="31"/>
        <v>9699007</v>
      </c>
      <c r="G1136" s="397" t="s">
        <v>9567</v>
      </c>
    </row>
    <row r="1137" spans="1:7" ht="30" x14ac:dyDescent="0.25">
      <c r="A1137" s="440">
        <v>45521</v>
      </c>
      <c r="B1137" s="391"/>
      <c r="C1137" s="307" t="s">
        <v>14269</v>
      </c>
      <c r="D1137" s="304"/>
      <c r="E1137" s="304">
        <v>3000000</v>
      </c>
      <c r="F1137" s="48">
        <f t="shared" si="31"/>
        <v>12699007</v>
      </c>
      <c r="G1137" s="397" t="s">
        <v>9567</v>
      </c>
    </row>
    <row r="1138" spans="1:7" ht="30" x14ac:dyDescent="0.25">
      <c r="A1138" s="440">
        <v>45521</v>
      </c>
      <c r="B1138" s="391"/>
      <c r="C1138" s="307" t="s">
        <v>14270</v>
      </c>
      <c r="D1138" s="304"/>
      <c r="E1138" s="304">
        <v>3689000</v>
      </c>
      <c r="F1138" s="48">
        <f t="shared" si="31"/>
        <v>16388007</v>
      </c>
      <c r="G1138" s="397" t="s">
        <v>9567</v>
      </c>
    </row>
    <row r="1139" spans="1:7" x14ac:dyDescent="0.25">
      <c r="A1139" s="440">
        <v>45522</v>
      </c>
      <c r="B1139" s="391"/>
      <c r="C1139" s="292" t="s">
        <v>14273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14277</v>
      </c>
      <c r="D1141" s="304"/>
      <c r="E1141" s="304">
        <v>3500000</v>
      </c>
      <c r="F1141" s="48">
        <f t="shared" si="31"/>
        <v>19923007</v>
      </c>
      <c r="G1141" s="397" t="s">
        <v>9567</v>
      </c>
    </row>
    <row r="1142" spans="1:7" x14ac:dyDescent="0.25">
      <c r="A1142" s="440">
        <v>45523</v>
      </c>
      <c r="B1142" s="391"/>
      <c r="C1142" s="292" t="s">
        <v>14284</v>
      </c>
      <c r="D1142" s="304">
        <v>50000</v>
      </c>
      <c r="E1142" s="304"/>
      <c r="F1142" s="48">
        <f t="shared" si="31"/>
        <v>19873007</v>
      </c>
      <c r="G1142" s="397" t="s">
        <v>9567</v>
      </c>
    </row>
    <row r="1143" spans="1:7" x14ac:dyDescent="0.25">
      <c r="A1143" s="440">
        <v>45524</v>
      </c>
      <c r="B1143" s="391"/>
      <c r="C1143" s="292" t="s">
        <v>14293</v>
      </c>
      <c r="D1143" s="304">
        <v>25000</v>
      </c>
      <c r="E1143" s="304"/>
      <c r="F1143" s="48">
        <f t="shared" si="31"/>
        <v>19848007</v>
      </c>
      <c r="G1143" s="397" t="s">
        <v>9567</v>
      </c>
    </row>
    <row r="1144" spans="1:7" x14ac:dyDescent="0.25">
      <c r="A1144" s="440">
        <v>45525</v>
      </c>
      <c r="B1144" s="391"/>
      <c r="C1144" s="292" t="s">
        <v>14296</v>
      </c>
      <c r="D1144" s="304">
        <v>15000</v>
      </c>
      <c r="E1144" s="304"/>
      <c r="F1144" s="48">
        <f t="shared" si="31"/>
        <v>19833007</v>
      </c>
      <c r="G1144" s="397" t="s">
        <v>9567</v>
      </c>
    </row>
    <row r="1145" spans="1:7" x14ac:dyDescent="0.25">
      <c r="A1145" s="440">
        <v>45525</v>
      </c>
      <c r="B1145" s="391"/>
      <c r="C1145" s="292" t="s">
        <v>14300</v>
      </c>
      <c r="D1145" s="304">
        <v>98983</v>
      </c>
      <c r="E1145" s="304"/>
      <c r="F1145" s="48">
        <f t="shared" si="31"/>
        <v>19734024</v>
      </c>
      <c r="G1145" s="397" t="s">
        <v>9567</v>
      </c>
    </row>
    <row r="1146" spans="1:7" x14ac:dyDescent="0.25">
      <c r="A1146" s="440">
        <v>45526</v>
      </c>
      <c r="B1146" s="391"/>
      <c r="C1146" s="642" t="s">
        <v>14323</v>
      </c>
      <c r="D1146" s="643">
        <v>400000</v>
      </c>
      <c r="E1146" s="304"/>
      <c r="F1146" s="48">
        <f t="shared" si="31"/>
        <v>19334024</v>
      </c>
      <c r="G1146" s="397" t="s">
        <v>9567</v>
      </c>
    </row>
    <row r="1147" spans="1:7" x14ac:dyDescent="0.25">
      <c r="A1147" s="440">
        <v>45530</v>
      </c>
      <c r="B1147" s="391"/>
      <c r="C1147" s="292" t="s">
        <v>14342</v>
      </c>
      <c r="D1147" s="304">
        <v>18500</v>
      </c>
      <c r="E1147" s="304"/>
      <c r="F1147" s="48">
        <f t="shared" si="31"/>
        <v>19315524</v>
      </c>
      <c r="G1147" s="397" t="s">
        <v>9567</v>
      </c>
    </row>
    <row r="1148" spans="1:7" x14ac:dyDescent="0.25">
      <c r="A1148" s="440">
        <v>45535</v>
      </c>
      <c r="B1148" s="391"/>
      <c r="C1148" s="292" t="s">
        <v>14371</v>
      </c>
      <c r="D1148" s="304"/>
      <c r="E1148" s="304">
        <v>23000</v>
      </c>
      <c r="F1148" s="48">
        <f t="shared" si="31"/>
        <v>19338524</v>
      </c>
      <c r="G1148" s="397" t="s">
        <v>9567</v>
      </c>
    </row>
    <row r="1149" spans="1:7" x14ac:dyDescent="0.25">
      <c r="A1149" s="440">
        <v>45538</v>
      </c>
      <c r="B1149" s="391"/>
      <c r="C1149" s="292" t="s">
        <v>14371</v>
      </c>
      <c r="D1149" s="304"/>
      <c r="E1149" s="304">
        <v>251000</v>
      </c>
      <c r="F1149" s="48">
        <f t="shared" si="31"/>
        <v>19589524</v>
      </c>
      <c r="G1149" s="397" t="s">
        <v>9567</v>
      </c>
    </row>
    <row r="1150" spans="1:7" x14ac:dyDescent="0.25">
      <c r="A1150" s="440">
        <v>45539</v>
      </c>
      <c r="B1150" s="391"/>
      <c r="C1150" s="292" t="s">
        <v>14410</v>
      </c>
      <c r="D1150" s="304">
        <v>20000</v>
      </c>
      <c r="E1150" s="304"/>
      <c r="F1150" s="48">
        <f t="shared" si="31"/>
        <v>19569524</v>
      </c>
      <c r="G1150" s="397" t="s">
        <v>9567</v>
      </c>
    </row>
    <row r="1151" spans="1:7" x14ac:dyDescent="0.25">
      <c r="A1151" s="440">
        <v>45539</v>
      </c>
      <c r="B1151" s="391"/>
      <c r="C1151" s="292" t="s">
        <v>14409</v>
      </c>
      <c r="D1151" s="304">
        <v>20000</v>
      </c>
      <c r="E1151" s="304"/>
      <c r="F1151" s="48">
        <f t="shared" si="31"/>
        <v>19549524</v>
      </c>
      <c r="G1151" s="397" t="s">
        <v>9567</v>
      </c>
    </row>
    <row r="1152" spans="1:7" x14ac:dyDescent="0.25">
      <c r="A1152" s="440">
        <v>45539</v>
      </c>
      <c r="B1152" s="391"/>
      <c r="C1152" s="306" t="s">
        <v>14415</v>
      </c>
      <c r="D1152" s="437">
        <v>105000</v>
      </c>
      <c r="E1152" s="304"/>
      <c r="F1152" s="48">
        <f t="shared" si="31"/>
        <v>19444524</v>
      </c>
      <c r="G1152" s="397" t="s">
        <v>9567</v>
      </c>
    </row>
    <row r="1153" spans="1:7" x14ac:dyDescent="0.25">
      <c r="A1153" s="440">
        <v>45541</v>
      </c>
      <c r="B1153" s="391"/>
      <c r="C1153" s="292" t="s">
        <v>14429</v>
      </c>
      <c r="D1153" s="304">
        <v>150000</v>
      </c>
      <c r="E1153" s="304"/>
      <c r="F1153" s="48">
        <f t="shared" si="31"/>
        <v>19294524</v>
      </c>
      <c r="G1153" s="397" t="s">
        <v>9567</v>
      </c>
    </row>
    <row r="1154" spans="1:7" x14ac:dyDescent="0.25">
      <c r="A1154" s="440">
        <v>45541</v>
      </c>
      <c r="B1154" s="391"/>
      <c r="C1154" s="292" t="s">
        <v>14434</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14436</v>
      </c>
      <c r="D1156" s="304">
        <v>21000</v>
      </c>
      <c r="E1156" s="304"/>
      <c r="F1156" s="48">
        <f t="shared" si="31"/>
        <v>18757524</v>
      </c>
      <c r="G1156" s="397" t="s">
        <v>9567</v>
      </c>
    </row>
    <row r="1157" spans="1:7" x14ac:dyDescent="0.25">
      <c r="A1157" s="440">
        <v>45544</v>
      </c>
      <c r="B1157" s="391"/>
      <c r="C1157" s="292" t="s">
        <v>14437</v>
      </c>
      <c r="D1157" s="304">
        <v>25000</v>
      </c>
      <c r="E1157" s="304"/>
      <c r="F1157" s="48">
        <f t="shared" si="31"/>
        <v>18732524</v>
      </c>
      <c r="G1157" s="397" t="s">
        <v>9567</v>
      </c>
    </row>
    <row r="1158" spans="1:7" x14ac:dyDescent="0.25">
      <c r="A1158" s="440">
        <v>45545</v>
      </c>
      <c r="B1158" s="391"/>
      <c r="C1158" s="292" t="s">
        <v>14442</v>
      </c>
      <c r="D1158" s="304">
        <v>500000</v>
      </c>
      <c r="E1158" s="304"/>
      <c r="F1158" s="48">
        <f t="shared" si="31"/>
        <v>18232524</v>
      </c>
      <c r="G1158" s="397" t="s">
        <v>9567</v>
      </c>
    </row>
    <row r="1159" spans="1:7" x14ac:dyDescent="0.25">
      <c r="A1159" s="440">
        <v>45546</v>
      </c>
      <c r="B1159" s="391"/>
      <c r="C1159" s="292" t="s">
        <v>14453</v>
      </c>
      <c r="D1159" s="304">
        <v>17430</v>
      </c>
      <c r="E1159" s="304"/>
      <c r="F1159" s="48">
        <f t="shared" si="31"/>
        <v>18215094</v>
      </c>
      <c r="G1159" s="397" t="s">
        <v>9567</v>
      </c>
    </row>
    <row r="1160" spans="1:7" x14ac:dyDescent="0.25">
      <c r="A1160" s="440">
        <v>45546</v>
      </c>
      <c r="B1160" s="391"/>
      <c r="C1160" s="292" t="s">
        <v>14460</v>
      </c>
      <c r="D1160" s="304">
        <v>220000</v>
      </c>
      <c r="E1160" s="304"/>
      <c r="F1160" s="48">
        <f t="shared" si="31"/>
        <v>17995094</v>
      </c>
      <c r="G1160" s="397" t="s">
        <v>9567</v>
      </c>
    </row>
    <row r="1161" spans="1:7" x14ac:dyDescent="0.25">
      <c r="A1161" s="440">
        <v>45546</v>
      </c>
      <c r="B1161" s="391"/>
      <c r="C1161" s="292" t="s">
        <v>14461</v>
      </c>
      <c r="D1161" s="304">
        <v>100000</v>
      </c>
      <c r="E1161" s="304"/>
      <c r="F1161" s="48">
        <f t="shared" si="31"/>
        <v>17895094</v>
      </c>
      <c r="G1161" s="397" t="s">
        <v>9567</v>
      </c>
    </row>
    <row r="1162" spans="1:7" x14ac:dyDescent="0.25">
      <c r="A1162" s="440">
        <v>45547</v>
      </c>
      <c r="B1162" s="391"/>
      <c r="C1162" s="292" t="s">
        <v>14473</v>
      </c>
      <c r="D1162" s="304">
        <v>50000</v>
      </c>
      <c r="E1162" s="304"/>
      <c r="F1162" s="48">
        <f t="shared" si="31"/>
        <v>17845094</v>
      </c>
      <c r="G1162" s="397" t="s">
        <v>9567</v>
      </c>
    </row>
    <row r="1163" spans="1:7" x14ac:dyDescent="0.25">
      <c r="A1163" s="440">
        <v>45548</v>
      </c>
      <c r="B1163" s="391"/>
      <c r="C1163" s="292" t="s">
        <v>14498</v>
      </c>
      <c r="D1163" s="304">
        <v>30000</v>
      </c>
      <c r="E1163" s="304"/>
      <c r="F1163" s="48">
        <f t="shared" si="31"/>
        <v>17815094</v>
      </c>
      <c r="G1163" s="397" t="s">
        <v>9567</v>
      </c>
    </row>
    <row r="1164" spans="1:7" ht="30" x14ac:dyDescent="0.25">
      <c r="A1164" s="440">
        <v>45551</v>
      </c>
      <c r="B1164" s="391"/>
      <c r="C1164" s="303" t="s">
        <v>14496</v>
      </c>
      <c r="D1164" s="304">
        <v>450000</v>
      </c>
      <c r="E1164" s="304"/>
      <c r="F1164" s="48">
        <f t="shared" si="31"/>
        <v>17365094</v>
      </c>
      <c r="G1164" s="397" t="s">
        <v>9567</v>
      </c>
    </row>
    <row r="1165" spans="1:7" x14ac:dyDescent="0.25">
      <c r="A1165" s="440">
        <v>45551</v>
      </c>
      <c r="B1165" s="391"/>
      <c r="C1165" s="292" t="s">
        <v>14497</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14529</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14568</v>
      </c>
      <c r="D1169" s="304">
        <v>200000</v>
      </c>
      <c r="E1169" s="304"/>
      <c r="F1169" s="48">
        <f t="shared" si="31"/>
        <v>15705094</v>
      </c>
      <c r="G1169" s="397" t="s">
        <v>9567</v>
      </c>
    </row>
    <row r="1170" spans="1:10" x14ac:dyDescent="0.25">
      <c r="A1170" s="440">
        <v>45556</v>
      </c>
      <c r="B1170" s="391"/>
      <c r="C1170" s="292" t="s">
        <v>14578</v>
      </c>
      <c r="D1170" s="304">
        <v>100000</v>
      </c>
      <c r="E1170" s="304"/>
      <c r="F1170" s="48">
        <f t="shared" si="31"/>
        <v>15605094</v>
      </c>
      <c r="G1170" s="397" t="s">
        <v>9567</v>
      </c>
    </row>
    <row r="1171" spans="1:10" x14ac:dyDescent="0.25">
      <c r="A1171" s="440">
        <v>45556</v>
      </c>
      <c r="B1171" s="391"/>
      <c r="C1171" s="292" t="s">
        <v>14577</v>
      </c>
      <c r="D1171" s="304">
        <v>150000</v>
      </c>
      <c r="E1171" s="304"/>
      <c r="F1171" s="48">
        <f t="shared" si="31"/>
        <v>15455094</v>
      </c>
      <c r="G1171" s="397" t="s">
        <v>9567</v>
      </c>
    </row>
    <row r="1172" spans="1:10" x14ac:dyDescent="0.25">
      <c r="A1172" s="440">
        <v>45556</v>
      </c>
      <c r="B1172" s="391"/>
      <c r="C1172" s="292" t="s">
        <v>14576</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14597</v>
      </c>
      <c r="D1175" s="304">
        <v>1000000</v>
      </c>
      <c r="E1175" s="304"/>
      <c r="F1175" s="48">
        <f t="shared" si="31"/>
        <v>14175094</v>
      </c>
      <c r="G1175" s="397" t="s">
        <v>9567</v>
      </c>
    </row>
    <row r="1176" spans="1:10" x14ac:dyDescent="0.25">
      <c r="A1176" s="440">
        <v>45559</v>
      </c>
      <c r="B1176" s="391"/>
      <c r="C1176" s="292" t="s">
        <v>14596</v>
      </c>
      <c r="D1176" s="304">
        <v>100000</v>
      </c>
      <c r="E1176" s="304"/>
      <c r="F1176" s="48">
        <f t="shared" si="31"/>
        <v>14075094</v>
      </c>
      <c r="G1176" s="397" t="s">
        <v>9567</v>
      </c>
    </row>
    <row r="1177" spans="1:10" x14ac:dyDescent="0.25">
      <c r="A1177" s="440">
        <v>45561</v>
      </c>
      <c r="B1177" s="391"/>
      <c r="C1177" s="292" t="s">
        <v>14622</v>
      </c>
      <c r="D1177" s="304">
        <v>400000</v>
      </c>
      <c r="E1177" s="304"/>
      <c r="F1177" s="48">
        <f t="shared" si="31"/>
        <v>13675094</v>
      </c>
      <c r="G1177" s="397" t="s">
        <v>9567</v>
      </c>
    </row>
    <row r="1178" spans="1:10" x14ac:dyDescent="0.25">
      <c r="A1178" s="440">
        <v>45561</v>
      </c>
      <c r="B1178" s="391"/>
      <c r="C1178" s="292" t="s">
        <v>14646</v>
      </c>
      <c r="D1178" s="304"/>
      <c r="E1178" s="304">
        <v>2000000</v>
      </c>
      <c r="F1178" s="48">
        <f t="shared" si="31"/>
        <v>15675094</v>
      </c>
      <c r="G1178" s="397" t="s">
        <v>9567</v>
      </c>
    </row>
    <row r="1179" spans="1:10" x14ac:dyDescent="0.25">
      <c r="A1179" s="440">
        <v>45566</v>
      </c>
      <c r="B1179" s="391"/>
      <c r="C1179" s="292" t="s">
        <v>14651</v>
      </c>
      <c r="D1179" s="304">
        <v>500000</v>
      </c>
      <c r="E1179" s="304"/>
      <c r="F1179" s="48">
        <f t="shared" si="31"/>
        <v>15175094</v>
      </c>
      <c r="G1179" s="397" t="s">
        <v>9567</v>
      </c>
    </row>
    <row r="1180" spans="1:10" x14ac:dyDescent="0.25">
      <c r="A1180" s="440">
        <v>45566</v>
      </c>
      <c r="B1180" s="391"/>
      <c r="C1180" s="292" t="s">
        <v>14652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14653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14656</v>
      </c>
      <c r="D1182" s="304">
        <v>150000</v>
      </c>
      <c r="E1182" s="304"/>
      <c r="F1182" s="48">
        <f t="shared" si="31"/>
        <v>14575094</v>
      </c>
      <c r="G1182" s="397" t="s">
        <v>9567</v>
      </c>
      <c r="I1182">
        <f>I1180-I1181</f>
        <v>378912.2</v>
      </c>
      <c r="J1182">
        <f>J1180-J1181</f>
        <v>378912.2</v>
      </c>
    </row>
    <row r="1183" spans="1:10" x14ac:dyDescent="0.25">
      <c r="A1183" s="440">
        <v>45566</v>
      </c>
      <c r="B1183" s="391"/>
      <c r="C1183" s="292" t="s">
        <v>14655</v>
      </c>
      <c r="D1183" s="304">
        <v>100000</v>
      </c>
      <c r="E1183" s="304"/>
      <c r="F1183" s="48">
        <f t="shared" si="31"/>
        <v>14475094</v>
      </c>
      <c r="G1183" s="397" t="s">
        <v>9567</v>
      </c>
      <c r="I1183">
        <f>I1182*1.18</f>
        <v>447116.39600000001</v>
      </c>
    </row>
    <row r="1184" spans="1:10" x14ac:dyDescent="0.25">
      <c r="A1184" s="440">
        <v>45567</v>
      </c>
      <c r="B1184" s="391"/>
      <c r="C1184" s="292" t="s">
        <v>14680</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14677</v>
      </c>
      <c r="D1186" s="304">
        <v>200000</v>
      </c>
      <c r="E1186" s="304"/>
      <c r="F1186" s="48">
        <f t="shared" ref="F1186:F1202" si="32">F1185+E1186-D1186</f>
        <v>13271094</v>
      </c>
      <c r="G1186" s="397" t="s">
        <v>9567</v>
      </c>
    </row>
    <row r="1187" spans="1:11" x14ac:dyDescent="0.25">
      <c r="A1187" s="440">
        <v>45567</v>
      </c>
      <c r="B1187" s="391"/>
      <c r="C1187" s="306" t="s">
        <v>14688</v>
      </c>
      <c r="D1187" s="437">
        <v>105000</v>
      </c>
      <c r="E1187" s="304"/>
      <c r="F1187" s="48">
        <f t="shared" si="32"/>
        <v>13166094</v>
      </c>
      <c r="G1187" s="397" t="s">
        <v>9567</v>
      </c>
    </row>
    <row r="1188" spans="1:11" ht="30" x14ac:dyDescent="0.25">
      <c r="A1188" s="440">
        <v>45568</v>
      </c>
      <c r="B1188" s="391"/>
      <c r="C1188" s="303" t="s">
        <v>14681</v>
      </c>
      <c r="D1188" s="304">
        <v>200000</v>
      </c>
      <c r="E1188" s="304"/>
      <c r="F1188" s="48">
        <f t="shared" si="32"/>
        <v>12966094</v>
      </c>
      <c r="G1188" s="397" t="s">
        <v>9567</v>
      </c>
    </row>
    <row r="1189" spans="1:11" ht="30" x14ac:dyDescent="0.25">
      <c r="A1189" s="440">
        <v>45568</v>
      </c>
      <c r="B1189" s="391"/>
      <c r="C1189" s="303" t="s">
        <v>14682</v>
      </c>
      <c r="D1189" s="304">
        <v>100000</v>
      </c>
      <c r="E1189" s="304"/>
      <c r="F1189" s="48">
        <f t="shared" si="32"/>
        <v>12866094</v>
      </c>
      <c r="G1189" s="397" t="s">
        <v>9567</v>
      </c>
    </row>
    <row r="1190" spans="1:11" ht="30" x14ac:dyDescent="0.25">
      <c r="A1190" s="440">
        <v>45568</v>
      </c>
      <c r="B1190" s="391"/>
      <c r="C1190" s="303" t="s">
        <v>14685</v>
      </c>
      <c r="D1190" s="304">
        <v>200000</v>
      </c>
      <c r="E1190" s="304"/>
      <c r="F1190" s="48">
        <f t="shared" si="32"/>
        <v>12666094</v>
      </c>
      <c r="G1190" s="397" t="s">
        <v>9567</v>
      </c>
    </row>
    <row r="1191" spans="1:11" ht="30" x14ac:dyDescent="0.25">
      <c r="A1191" s="440">
        <v>45568</v>
      </c>
      <c r="B1191" s="391"/>
      <c r="C1191" s="303" t="s">
        <v>14756</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14710</v>
      </c>
      <c r="D1193" s="304">
        <v>400000</v>
      </c>
      <c r="E1193" s="304"/>
      <c r="F1193" s="48">
        <f t="shared" si="32"/>
        <v>12038094</v>
      </c>
      <c r="G1193" s="397" t="s">
        <v>9567</v>
      </c>
      <c r="K1193" s="376"/>
    </row>
    <row r="1194" spans="1:11" s="354" customFormat="1" ht="45" x14ac:dyDescent="0.25">
      <c r="A1194" s="440">
        <v>45569</v>
      </c>
      <c r="B1194" s="454"/>
      <c r="C1194" s="307" t="s">
        <v>14711</v>
      </c>
      <c r="D1194" s="304">
        <v>221000</v>
      </c>
      <c r="E1194" s="304"/>
      <c r="F1194" s="48">
        <f t="shared" si="32"/>
        <v>11817094</v>
      </c>
      <c r="G1194" s="397" t="s">
        <v>9567</v>
      </c>
      <c r="K1194" s="376"/>
    </row>
    <row r="1195" spans="1:11" x14ac:dyDescent="0.25">
      <c r="A1195" s="440">
        <v>45569</v>
      </c>
      <c r="B1195" s="454"/>
      <c r="C1195" s="307" t="s">
        <v>14770</v>
      </c>
      <c r="D1195" s="304">
        <v>100000</v>
      </c>
      <c r="E1195" s="304"/>
      <c r="F1195" s="48">
        <f t="shared" si="32"/>
        <v>11717094</v>
      </c>
      <c r="G1195" s="397" t="s">
        <v>10757</v>
      </c>
    </row>
    <row r="1196" spans="1:11" ht="30" x14ac:dyDescent="0.25">
      <c r="A1196" s="440">
        <v>45570</v>
      </c>
      <c r="B1196" s="391"/>
      <c r="C1196" s="307" t="s">
        <v>14714</v>
      </c>
      <c r="D1196" s="304">
        <v>100000</v>
      </c>
      <c r="E1196" s="304"/>
      <c r="F1196" s="48">
        <f t="shared" si="32"/>
        <v>11617094</v>
      </c>
      <c r="G1196" s="397" t="s">
        <v>9567</v>
      </c>
    </row>
    <row r="1197" spans="1:11" ht="30" x14ac:dyDescent="0.25">
      <c r="A1197" s="440">
        <v>45570</v>
      </c>
      <c r="B1197" s="391"/>
      <c r="C1197" s="307" t="s">
        <v>14718</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14742</v>
      </c>
      <c r="D1199" s="304">
        <v>19000</v>
      </c>
      <c r="E1199" s="304"/>
      <c r="F1199" s="48">
        <f t="shared" si="32"/>
        <v>10398094</v>
      </c>
      <c r="G1199" s="397" t="s">
        <v>9567</v>
      </c>
    </row>
    <row r="1200" spans="1:11" ht="30" x14ac:dyDescent="0.25">
      <c r="A1200" s="440">
        <v>45574</v>
      </c>
      <c r="B1200" s="391"/>
      <c r="C1200" s="307" t="s">
        <v>14751</v>
      </c>
      <c r="D1200" s="304">
        <v>65450</v>
      </c>
      <c r="E1200" s="304"/>
      <c r="F1200" s="48">
        <f t="shared" si="32"/>
        <v>10332644</v>
      </c>
      <c r="G1200" s="397" t="s">
        <v>9567</v>
      </c>
    </row>
    <row r="1201" spans="1:7" x14ac:dyDescent="0.25">
      <c r="A1201" s="292"/>
      <c r="B1201" s="391"/>
      <c r="C1201" s="292"/>
      <c r="D1201" s="304"/>
      <c r="E1201" s="304"/>
      <c r="F1201" s="48">
        <f t="shared" si="32"/>
        <v>10332644</v>
      </c>
      <c r="G1201" s="397" t="s">
        <v>10757</v>
      </c>
    </row>
    <row r="1202" spans="1:7" x14ac:dyDescent="0.25">
      <c r="A1202" s="292"/>
      <c r="B1202" s="391"/>
      <c r="C1202" s="292"/>
      <c r="D1202" s="304"/>
      <c r="E1202" s="304"/>
      <c r="F1202" s="48">
        <f t="shared" si="32"/>
        <v>10332644</v>
      </c>
      <c r="G1202" s="397" t="s">
        <v>10757</v>
      </c>
    </row>
    <row r="1203" spans="1:7" x14ac:dyDescent="0.25">
      <c r="A1203" s="292"/>
      <c r="B1203" s="391"/>
      <c r="C1203" s="292"/>
      <c r="D1203" s="304"/>
      <c r="E1203" s="304"/>
      <c r="F1203" s="48">
        <f t="shared" ref="F1203:F1250" si="33">F1202+E1203-D1203</f>
        <v>10332644</v>
      </c>
      <c r="G1203" s="397" t="s">
        <v>10757</v>
      </c>
    </row>
    <row r="1204" spans="1:7" x14ac:dyDescent="0.25">
      <c r="A1204" s="292"/>
      <c r="B1204" s="391"/>
      <c r="C1204" s="292"/>
      <c r="D1204" s="304"/>
      <c r="E1204" s="304"/>
      <c r="F1204" s="48">
        <f t="shared" si="33"/>
        <v>10332644</v>
      </c>
      <c r="G1204" s="397" t="s">
        <v>10757</v>
      </c>
    </row>
    <row r="1205" spans="1:7" x14ac:dyDescent="0.25">
      <c r="A1205" s="292"/>
      <c r="B1205" s="391"/>
      <c r="C1205" s="292"/>
      <c r="D1205" s="304"/>
      <c r="E1205" s="304"/>
      <c r="F1205" s="48">
        <f t="shared" si="33"/>
        <v>10332644</v>
      </c>
      <c r="G1205" s="397" t="s">
        <v>10757</v>
      </c>
    </row>
    <row r="1206" spans="1:7" x14ac:dyDescent="0.25">
      <c r="A1206" s="292"/>
      <c r="B1206" s="391"/>
      <c r="C1206" s="292"/>
      <c r="D1206" s="304"/>
      <c r="E1206" s="304"/>
      <c r="F1206" s="48">
        <f t="shared" si="33"/>
        <v>10332644</v>
      </c>
      <c r="G1206" s="397" t="s">
        <v>10757</v>
      </c>
    </row>
    <row r="1207" spans="1:7" x14ac:dyDescent="0.25">
      <c r="A1207" s="292"/>
      <c r="B1207" s="391"/>
      <c r="C1207" s="292"/>
      <c r="D1207" s="304"/>
      <c r="E1207" s="304"/>
      <c r="F1207" s="48">
        <f t="shared" si="33"/>
        <v>10332644</v>
      </c>
      <c r="G1207" s="397" t="s">
        <v>10757</v>
      </c>
    </row>
    <row r="1208" spans="1:7" x14ac:dyDescent="0.25">
      <c r="A1208" s="292"/>
      <c r="B1208" s="391"/>
      <c r="C1208" s="292"/>
      <c r="D1208" s="304"/>
      <c r="E1208" s="304"/>
      <c r="F1208" s="48">
        <f t="shared" si="33"/>
        <v>10332644</v>
      </c>
      <c r="G1208" s="397" t="s">
        <v>10757</v>
      </c>
    </row>
    <row r="1209" spans="1:7" x14ac:dyDescent="0.25">
      <c r="A1209" s="292"/>
      <c r="B1209" s="391"/>
      <c r="C1209" s="292"/>
      <c r="D1209" s="304"/>
      <c r="E1209" s="304"/>
      <c r="F1209" s="48">
        <f t="shared" si="33"/>
        <v>10332644</v>
      </c>
      <c r="G1209" s="397" t="s">
        <v>10757</v>
      </c>
    </row>
    <row r="1210" spans="1:7" x14ac:dyDescent="0.25">
      <c r="A1210" s="292"/>
      <c r="B1210" s="391"/>
      <c r="C1210" s="292"/>
      <c r="D1210" s="304"/>
      <c r="E1210" s="304"/>
      <c r="F1210" s="48">
        <f t="shared" si="33"/>
        <v>10332644</v>
      </c>
      <c r="G1210" s="397" t="s">
        <v>10757</v>
      </c>
    </row>
    <row r="1211" spans="1:7" x14ac:dyDescent="0.25">
      <c r="A1211" s="292"/>
      <c r="B1211" s="391"/>
      <c r="C1211" s="292"/>
      <c r="D1211" s="304"/>
      <c r="E1211" s="304"/>
      <c r="F1211" s="48">
        <f t="shared" si="33"/>
        <v>10332644</v>
      </c>
      <c r="G1211" s="397" t="s">
        <v>10757</v>
      </c>
    </row>
    <row r="1212" spans="1:7" x14ac:dyDescent="0.25">
      <c r="A1212" s="292"/>
      <c r="B1212" s="391"/>
      <c r="C1212" s="292"/>
      <c r="D1212" s="304"/>
      <c r="E1212" s="304"/>
      <c r="F1212" s="48">
        <f t="shared" si="33"/>
        <v>10332644</v>
      </c>
      <c r="G1212" s="397" t="s">
        <v>10757</v>
      </c>
    </row>
    <row r="1213" spans="1:7" x14ac:dyDescent="0.25">
      <c r="A1213" s="292"/>
      <c r="B1213" s="391"/>
      <c r="C1213" s="292"/>
      <c r="D1213" s="304"/>
      <c r="E1213" s="304"/>
      <c r="F1213" s="48">
        <f t="shared" si="33"/>
        <v>10332644</v>
      </c>
      <c r="G1213" s="397" t="s">
        <v>10757</v>
      </c>
    </row>
    <row r="1214" spans="1:7" x14ac:dyDescent="0.25">
      <c r="A1214" s="292"/>
      <c r="B1214" s="391"/>
      <c r="C1214" s="292"/>
      <c r="D1214" s="304"/>
      <c r="E1214" s="304"/>
      <c r="F1214" s="48">
        <f t="shared" si="33"/>
        <v>10332644</v>
      </c>
      <c r="G1214" s="397" t="s">
        <v>10757</v>
      </c>
    </row>
    <row r="1215" spans="1:7" x14ac:dyDescent="0.25">
      <c r="A1215" s="292"/>
      <c r="B1215" s="391"/>
      <c r="C1215" s="292"/>
      <c r="D1215" s="304"/>
      <c r="E1215" s="304"/>
      <c r="F1215" s="48">
        <f t="shared" si="33"/>
        <v>10332644</v>
      </c>
      <c r="G1215" s="397" t="s">
        <v>10757</v>
      </c>
    </row>
    <row r="1216" spans="1:7" x14ac:dyDescent="0.25">
      <c r="A1216" s="292"/>
      <c r="B1216" s="391"/>
      <c r="C1216" s="292"/>
      <c r="D1216" s="304"/>
      <c r="E1216" s="304"/>
      <c r="F1216" s="48">
        <f t="shared" si="33"/>
        <v>10332644</v>
      </c>
      <c r="G1216" s="397" t="s">
        <v>10757</v>
      </c>
    </row>
    <row r="1217" spans="1:7" x14ac:dyDescent="0.25">
      <c r="A1217" s="292"/>
      <c r="B1217" s="391"/>
      <c r="C1217" s="292"/>
      <c r="D1217" s="304"/>
      <c r="E1217" s="304"/>
      <c r="F1217" s="48">
        <f t="shared" si="33"/>
        <v>10332644</v>
      </c>
      <c r="G1217" s="397" t="s">
        <v>10757</v>
      </c>
    </row>
    <row r="1218" spans="1:7" x14ac:dyDescent="0.25">
      <c r="A1218" s="292"/>
      <c r="B1218" s="391"/>
      <c r="C1218" s="292"/>
      <c r="D1218" s="304"/>
      <c r="E1218" s="304"/>
      <c r="F1218" s="48">
        <f t="shared" si="33"/>
        <v>10332644</v>
      </c>
      <c r="G1218" s="397" t="s">
        <v>10757</v>
      </c>
    </row>
    <row r="1219" spans="1:7" x14ac:dyDescent="0.25">
      <c r="A1219" s="292"/>
      <c r="B1219" s="391"/>
      <c r="C1219" s="292"/>
      <c r="D1219" s="304"/>
      <c r="E1219" s="304"/>
      <c r="F1219" s="48">
        <f t="shared" si="33"/>
        <v>10332644</v>
      </c>
      <c r="G1219" s="397" t="s">
        <v>10757</v>
      </c>
    </row>
    <row r="1220" spans="1:7" x14ac:dyDescent="0.25">
      <c r="A1220" s="292"/>
      <c r="B1220" s="391"/>
      <c r="C1220" s="292"/>
      <c r="D1220" s="304"/>
      <c r="E1220" s="304"/>
      <c r="F1220" s="48">
        <f t="shared" si="33"/>
        <v>10332644</v>
      </c>
      <c r="G1220" s="397" t="s">
        <v>10757</v>
      </c>
    </row>
    <row r="1221" spans="1:7" x14ac:dyDescent="0.25">
      <c r="A1221" s="292"/>
      <c r="B1221" s="391"/>
      <c r="C1221" s="292"/>
      <c r="D1221" s="304"/>
      <c r="E1221" s="304"/>
      <c r="F1221" s="48">
        <f t="shared" si="33"/>
        <v>10332644</v>
      </c>
      <c r="G1221" s="397" t="s">
        <v>10757</v>
      </c>
    </row>
    <row r="1222" spans="1:7" x14ac:dyDescent="0.25">
      <c r="A1222" s="292"/>
      <c r="B1222" s="391"/>
      <c r="C1222" s="292"/>
      <c r="D1222" s="304"/>
      <c r="E1222" s="304"/>
      <c r="F1222" s="48">
        <f t="shared" si="33"/>
        <v>10332644</v>
      </c>
      <c r="G1222" s="397" t="s">
        <v>10757</v>
      </c>
    </row>
    <row r="1223" spans="1:7" x14ac:dyDescent="0.25">
      <c r="A1223" s="292"/>
      <c r="B1223" s="391"/>
      <c r="C1223" s="292"/>
      <c r="D1223" s="304"/>
      <c r="E1223" s="304"/>
      <c r="F1223" s="48">
        <f t="shared" si="33"/>
        <v>10332644</v>
      </c>
      <c r="G1223" s="397" t="s">
        <v>10757</v>
      </c>
    </row>
    <row r="1224" spans="1:7" x14ac:dyDescent="0.25">
      <c r="A1224" s="292"/>
      <c r="B1224" s="391"/>
      <c r="C1224" s="292"/>
      <c r="D1224" s="304"/>
      <c r="E1224" s="304"/>
      <c r="F1224" s="48">
        <f t="shared" si="33"/>
        <v>10332644</v>
      </c>
      <c r="G1224" s="397" t="s">
        <v>10757</v>
      </c>
    </row>
    <row r="1225" spans="1:7" x14ac:dyDescent="0.25">
      <c r="A1225" s="292"/>
      <c r="B1225" s="391"/>
      <c r="C1225" s="292"/>
      <c r="D1225" s="304"/>
      <c r="E1225" s="304"/>
      <c r="F1225" s="48">
        <f t="shared" si="33"/>
        <v>10332644</v>
      </c>
      <c r="G1225" s="397" t="s">
        <v>10757</v>
      </c>
    </row>
    <row r="1226" spans="1:7" x14ac:dyDescent="0.25">
      <c r="A1226" s="292"/>
      <c r="B1226" s="391"/>
      <c r="C1226" s="292"/>
      <c r="D1226" s="304"/>
      <c r="E1226" s="304"/>
      <c r="F1226" s="48">
        <f t="shared" si="33"/>
        <v>10332644</v>
      </c>
      <c r="G1226" s="397" t="s">
        <v>10757</v>
      </c>
    </row>
    <row r="1227" spans="1:7" x14ac:dyDescent="0.25">
      <c r="A1227" s="292"/>
      <c r="B1227" s="391"/>
      <c r="C1227" s="292"/>
      <c r="D1227" s="304"/>
      <c r="E1227" s="304"/>
      <c r="F1227" s="48">
        <f t="shared" si="33"/>
        <v>10332644</v>
      </c>
      <c r="G1227" s="397" t="s">
        <v>10757</v>
      </c>
    </row>
    <row r="1228" spans="1:7" x14ac:dyDescent="0.25">
      <c r="A1228" s="292"/>
      <c r="B1228" s="391"/>
      <c r="C1228" s="292"/>
      <c r="D1228" s="304"/>
      <c r="E1228" s="304"/>
      <c r="F1228" s="48">
        <f t="shared" si="33"/>
        <v>10332644</v>
      </c>
      <c r="G1228" s="397" t="s">
        <v>10757</v>
      </c>
    </row>
    <row r="1229" spans="1:7" x14ac:dyDescent="0.25">
      <c r="A1229" s="292"/>
      <c r="B1229" s="391"/>
      <c r="C1229" s="292"/>
      <c r="D1229" s="304"/>
      <c r="E1229" s="304"/>
      <c r="F1229" s="48">
        <f t="shared" si="33"/>
        <v>10332644</v>
      </c>
      <c r="G1229" s="397" t="s">
        <v>10757</v>
      </c>
    </row>
    <row r="1230" spans="1:7" x14ac:dyDescent="0.25">
      <c r="A1230" s="292"/>
      <c r="B1230" s="391"/>
      <c r="C1230" s="292"/>
      <c r="D1230" s="304"/>
      <c r="E1230" s="304"/>
      <c r="F1230" s="48">
        <f t="shared" si="33"/>
        <v>10332644</v>
      </c>
      <c r="G1230" s="397" t="s">
        <v>10757</v>
      </c>
    </row>
    <row r="1231" spans="1:7" x14ac:dyDescent="0.25">
      <c r="A1231" s="292"/>
      <c r="B1231" s="391"/>
      <c r="C1231" s="292"/>
      <c r="D1231" s="304"/>
      <c r="E1231" s="304"/>
      <c r="F1231" s="48">
        <f t="shared" si="33"/>
        <v>10332644</v>
      </c>
      <c r="G1231" s="397" t="s">
        <v>10757</v>
      </c>
    </row>
    <row r="1232" spans="1:7" x14ac:dyDescent="0.25">
      <c r="A1232" s="292"/>
      <c r="B1232" s="391"/>
      <c r="C1232" s="292"/>
      <c r="D1232" s="304"/>
      <c r="E1232" s="304"/>
      <c r="F1232" s="48">
        <f t="shared" si="33"/>
        <v>10332644</v>
      </c>
      <c r="G1232" s="397" t="s">
        <v>10757</v>
      </c>
    </row>
    <row r="1233" spans="1:7" x14ac:dyDescent="0.25">
      <c r="A1233" s="292"/>
      <c r="B1233" s="391"/>
      <c r="C1233" s="292"/>
      <c r="D1233" s="304"/>
      <c r="E1233" s="304"/>
      <c r="F1233" s="48">
        <f t="shared" si="33"/>
        <v>10332644</v>
      </c>
      <c r="G1233" s="397" t="s">
        <v>10757</v>
      </c>
    </row>
    <row r="1234" spans="1:7" x14ac:dyDescent="0.25">
      <c r="A1234" s="292"/>
      <c r="B1234" s="391"/>
      <c r="C1234" s="292"/>
      <c r="D1234" s="304"/>
      <c r="E1234" s="304"/>
      <c r="F1234" s="48">
        <f t="shared" si="33"/>
        <v>10332644</v>
      </c>
      <c r="G1234" s="397" t="s">
        <v>10757</v>
      </c>
    </row>
    <row r="1235" spans="1:7" x14ac:dyDescent="0.25">
      <c r="A1235" s="292"/>
      <c r="B1235" s="391"/>
      <c r="C1235" s="292"/>
      <c r="D1235" s="304"/>
      <c r="E1235" s="304"/>
      <c r="F1235" s="48">
        <f t="shared" si="33"/>
        <v>10332644</v>
      </c>
      <c r="G1235" s="397" t="s">
        <v>10757</v>
      </c>
    </row>
    <row r="1236" spans="1:7" x14ac:dyDescent="0.25">
      <c r="A1236" s="292"/>
      <c r="B1236" s="391"/>
      <c r="C1236" s="292"/>
      <c r="D1236" s="304"/>
      <c r="E1236" s="304"/>
      <c r="F1236" s="48">
        <f t="shared" si="33"/>
        <v>10332644</v>
      </c>
      <c r="G1236" s="397" t="s">
        <v>10757</v>
      </c>
    </row>
    <row r="1237" spans="1:7" x14ac:dyDescent="0.25">
      <c r="A1237" s="292"/>
      <c r="B1237" s="391"/>
      <c r="C1237" s="292"/>
      <c r="D1237" s="304"/>
      <c r="E1237" s="304"/>
      <c r="F1237" s="48">
        <f t="shared" si="33"/>
        <v>10332644</v>
      </c>
      <c r="G1237" s="397" t="s">
        <v>10757</v>
      </c>
    </row>
    <row r="1238" spans="1:7" x14ac:dyDescent="0.25">
      <c r="A1238" s="292"/>
      <c r="B1238" s="391"/>
      <c r="C1238" s="292"/>
      <c r="D1238" s="304"/>
      <c r="E1238" s="304"/>
      <c r="F1238" s="48">
        <f t="shared" si="33"/>
        <v>10332644</v>
      </c>
      <c r="G1238" s="397" t="s">
        <v>10757</v>
      </c>
    </row>
    <row r="1239" spans="1:7" x14ac:dyDescent="0.25">
      <c r="A1239" s="292"/>
      <c r="B1239" s="391"/>
      <c r="C1239" s="292"/>
      <c r="D1239" s="304"/>
      <c r="E1239" s="304"/>
      <c r="F1239" s="48">
        <f t="shared" si="33"/>
        <v>10332644</v>
      </c>
      <c r="G1239" s="397" t="s">
        <v>10757</v>
      </c>
    </row>
    <row r="1240" spans="1:7" x14ac:dyDescent="0.25">
      <c r="A1240" s="292"/>
      <c r="B1240" s="391"/>
      <c r="C1240" s="292"/>
      <c r="D1240" s="304"/>
      <c r="E1240" s="304"/>
      <c r="F1240" s="48">
        <f t="shared" si="33"/>
        <v>10332644</v>
      </c>
      <c r="G1240" s="397" t="s">
        <v>10757</v>
      </c>
    </row>
    <row r="1241" spans="1:7" x14ac:dyDescent="0.25">
      <c r="A1241" s="292"/>
      <c r="B1241" s="391"/>
      <c r="C1241" s="292"/>
      <c r="D1241" s="304"/>
      <c r="E1241" s="304"/>
      <c r="F1241" s="48">
        <f t="shared" si="33"/>
        <v>10332644</v>
      </c>
      <c r="G1241" s="397" t="s">
        <v>10757</v>
      </c>
    </row>
    <row r="1242" spans="1:7" x14ac:dyDescent="0.25">
      <c r="A1242" s="292"/>
      <c r="B1242" s="391"/>
      <c r="C1242" s="292"/>
      <c r="D1242" s="304"/>
      <c r="E1242" s="304"/>
      <c r="F1242" s="48">
        <f t="shared" si="33"/>
        <v>10332644</v>
      </c>
      <c r="G1242" s="397" t="s">
        <v>10757</v>
      </c>
    </row>
    <row r="1243" spans="1:7" x14ac:dyDescent="0.25">
      <c r="A1243" s="292"/>
      <c r="B1243" s="391"/>
      <c r="C1243" s="292"/>
      <c r="D1243" s="304"/>
      <c r="E1243" s="304"/>
      <c r="F1243" s="48">
        <f t="shared" si="33"/>
        <v>10332644</v>
      </c>
      <c r="G1243" s="397" t="s">
        <v>10757</v>
      </c>
    </row>
    <row r="1244" spans="1:7" x14ac:dyDescent="0.25">
      <c r="A1244" s="292"/>
      <c r="B1244" s="391"/>
      <c r="C1244" s="292"/>
      <c r="D1244" s="304"/>
      <c r="E1244" s="304"/>
      <c r="F1244" s="48">
        <f t="shared" si="33"/>
        <v>10332644</v>
      </c>
      <c r="G1244" s="397" t="s">
        <v>10757</v>
      </c>
    </row>
    <row r="1245" spans="1:7" x14ac:dyDescent="0.25">
      <c r="A1245" s="292"/>
      <c r="B1245" s="391"/>
      <c r="C1245" s="292"/>
      <c r="D1245" s="304"/>
      <c r="E1245" s="304"/>
      <c r="F1245" s="48">
        <f t="shared" si="33"/>
        <v>10332644</v>
      </c>
      <c r="G1245" s="397" t="s">
        <v>10757</v>
      </c>
    </row>
    <row r="1246" spans="1:7" x14ac:dyDescent="0.25">
      <c r="A1246" s="292"/>
      <c r="B1246" s="391"/>
      <c r="C1246" s="292"/>
      <c r="D1246" s="304"/>
      <c r="E1246" s="304"/>
      <c r="F1246" s="48">
        <f t="shared" si="33"/>
        <v>10332644</v>
      </c>
      <c r="G1246" s="397" t="s">
        <v>10757</v>
      </c>
    </row>
    <row r="1247" spans="1:7" x14ac:dyDescent="0.25">
      <c r="A1247" s="292"/>
      <c r="B1247" s="391"/>
      <c r="C1247" s="292"/>
      <c r="D1247" s="304"/>
      <c r="E1247" s="304"/>
      <c r="F1247" s="48">
        <f t="shared" si="33"/>
        <v>10332644</v>
      </c>
      <c r="G1247" s="397" t="s">
        <v>10757</v>
      </c>
    </row>
    <row r="1248" spans="1:7" x14ac:dyDescent="0.25">
      <c r="A1248" s="292"/>
      <c r="B1248" s="391"/>
      <c r="C1248" s="292"/>
      <c r="D1248" s="304"/>
      <c r="E1248" s="304"/>
      <c r="F1248" s="48">
        <f t="shared" si="33"/>
        <v>10332644</v>
      </c>
      <c r="G1248" s="397" t="s">
        <v>10757</v>
      </c>
    </row>
    <row r="1249" spans="1:7" x14ac:dyDescent="0.25">
      <c r="A1249" s="292"/>
      <c r="B1249" s="391"/>
      <c r="C1249" s="292"/>
      <c r="D1249" s="304"/>
      <c r="E1249" s="304"/>
      <c r="F1249" s="48">
        <f t="shared" si="33"/>
        <v>10332644</v>
      </c>
      <c r="G1249" s="397" t="s">
        <v>10757</v>
      </c>
    </row>
    <row r="1250" spans="1:7" x14ac:dyDescent="0.25">
      <c r="A1250" s="292"/>
      <c r="B1250" s="391"/>
      <c r="C1250" s="292"/>
      <c r="D1250" s="304"/>
      <c r="E1250" s="304"/>
      <c r="F1250" s="48">
        <f t="shared" si="33"/>
        <v>10332644</v>
      </c>
      <c r="G1250" s="397" t="s">
        <v>10757</v>
      </c>
    </row>
    <row r="1251" spans="1:7" x14ac:dyDescent="0.25">
      <c r="A1251" s="292"/>
      <c r="B1251" s="391"/>
      <c r="C1251" s="292"/>
      <c r="D1251" s="304"/>
      <c r="E1251" s="304"/>
      <c r="F1251" s="48">
        <f t="shared" ref="F1251:F1314" si="34">F1250+E1251-D1251</f>
        <v>10332644</v>
      </c>
      <c r="G1251" s="397" t="s">
        <v>10757</v>
      </c>
    </row>
    <row r="1252" spans="1:7" x14ac:dyDescent="0.25">
      <c r="A1252" s="292"/>
      <c r="B1252" s="391"/>
      <c r="C1252" s="292"/>
      <c r="D1252" s="304"/>
      <c r="E1252" s="304"/>
      <c r="F1252" s="48">
        <f t="shared" si="34"/>
        <v>10332644</v>
      </c>
      <c r="G1252" s="397" t="s">
        <v>10757</v>
      </c>
    </row>
    <row r="1253" spans="1:7" x14ac:dyDescent="0.25">
      <c r="A1253" s="292"/>
      <c r="B1253" s="391"/>
      <c r="C1253" s="292"/>
      <c r="D1253" s="304"/>
      <c r="E1253" s="304"/>
      <c r="F1253" s="48">
        <f t="shared" si="34"/>
        <v>10332644</v>
      </c>
      <c r="G1253" s="397" t="s">
        <v>10757</v>
      </c>
    </row>
    <row r="1254" spans="1:7" x14ac:dyDescent="0.25">
      <c r="A1254" s="292"/>
      <c r="B1254" s="391"/>
      <c r="C1254" s="292"/>
      <c r="D1254" s="304"/>
      <c r="E1254" s="304"/>
      <c r="F1254" s="48">
        <f t="shared" si="34"/>
        <v>10332644</v>
      </c>
      <c r="G1254" s="397" t="s">
        <v>10757</v>
      </c>
    </row>
    <row r="1255" spans="1:7" x14ac:dyDescent="0.25">
      <c r="A1255" s="292"/>
      <c r="B1255" s="391"/>
      <c r="C1255" s="292"/>
      <c r="D1255" s="304"/>
      <c r="E1255" s="304"/>
      <c r="F1255" s="48">
        <f t="shared" si="34"/>
        <v>10332644</v>
      </c>
      <c r="G1255" s="397" t="s">
        <v>10757</v>
      </c>
    </row>
    <row r="1256" spans="1:7" x14ac:dyDescent="0.25">
      <c r="A1256" s="292"/>
      <c r="B1256" s="391"/>
      <c r="C1256" s="292"/>
      <c r="D1256" s="304"/>
      <c r="E1256" s="304"/>
      <c r="F1256" s="48">
        <f t="shared" si="34"/>
        <v>10332644</v>
      </c>
      <c r="G1256" s="397" t="s">
        <v>10757</v>
      </c>
    </row>
    <row r="1257" spans="1:7" x14ac:dyDescent="0.25">
      <c r="A1257" s="292"/>
      <c r="B1257" s="391"/>
      <c r="C1257" s="292"/>
      <c r="D1257" s="304"/>
      <c r="E1257" s="304"/>
      <c r="F1257" s="48">
        <f t="shared" si="34"/>
        <v>10332644</v>
      </c>
      <c r="G1257" s="397" t="s">
        <v>10757</v>
      </c>
    </row>
    <row r="1258" spans="1:7" x14ac:dyDescent="0.25">
      <c r="A1258" s="292"/>
      <c r="B1258" s="391"/>
      <c r="C1258" s="292"/>
      <c r="D1258" s="304"/>
      <c r="E1258" s="304"/>
      <c r="F1258" s="48">
        <f t="shared" si="34"/>
        <v>10332644</v>
      </c>
      <c r="G1258" s="397" t="s">
        <v>10757</v>
      </c>
    </row>
    <row r="1259" spans="1:7" x14ac:dyDescent="0.25">
      <c r="A1259" s="292"/>
      <c r="B1259" s="391"/>
      <c r="C1259" s="292"/>
      <c r="D1259" s="304"/>
      <c r="E1259" s="304"/>
      <c r="F1259" s="48">
        <f t="shared" si="34"/>
        <v>10332644</v>
      </c>
      <c r="G1259" s="397" t="s">
        <v>10757</v>
      </c>
    </row>
    <row r="1260" spans="1:7" x14ac:dyDescent="0.25">
      <c r="A1260" s="292"/>
      <c r="B1260" s="391"/>
      <c r="C1260" s="292"/>
      <c r="D1260" s="304"/>
      <c r="E1260" s="304"/>
      <c r="F1260" s="48">
        <f t="shared" si="34"/>
        <v>10332644</v>
      </c>
      <c r="G1260" s="397" t="s">
        <v>10757</v>
      </c>
    </row>
    <row r="1261" spans="1:7" x14ac:dyDescent="0.25">
      <c r="A1261" s="292"/>
      <c r="B1261" s="391"/>
      <c r="C1261" s="292"/>
      <c r="D1261" s="304"/>
      <c r="E1261" s="304"/>
      <c r="F1261" s="48">
        <f t="shared" si="34"/>
        <v>10332644</v>
      </c>
      <c r="G1261" s="397" t="s">
        <v>10757</v>
      </c>
    </row>
    <row r="1262" spans="1:7" x14ac:dyDescent="0.25">
      <c r="A1262" s="292"/>
      <c r="B1262" s="391"/>
      <c r="C1262" s="292"/>
      <c r="D1262" s="304"/>
      <c r="E1262" s="304"/>
      <c r="F1262" s="48">
        <f t="shared" si="34"/>
        <v>10332644</v>
      </c>
      <c r="G1262" s="397" t="s">
        <v>10757</v>
      </c>
    </row>
    <row r="1263" spans="1:7" x14ac:dyDescent="0.25">
      <c r="A1263" s="292"/>
      <c r="B1263" s="391"/>
      <c r="C1263" s="292"/>
      <c r="D1263" s="304"/>
      <c r="E1263" s="304"/>
      <c r="F1263" s="48">
        <f t="shared" si="34"/>
        <v>10332644</v>
      </c>
      <c r="G1263" s="397" t="s">
        <v>10757</v>
      </c>
    </row>
    <row r="1264" spans="1:7" x14ac:dyDescent="0.25">
      <c r="A1264" s="292"/>
      <c r="B1264" s="391"/>
      <c r="C1264" s="292"/>
      <c r="D1264" s="304"/>
      <c r="E1264" s="304"/>
      <c r="F1264" s="48">
        <f t="shared" si="34"/>
        <v>10332644</v>
      </c>
      <c r="G1264" s="397" t="s">
        <v>10757</v>
      </c>
    </row>
    <row r="1265" spans="1:7" x14ac:dyDescent="0.25">
      <c r="A1265" s="292"/>
      <c r="B1265" s="391"/>
      <c r="C1265" s="292"/>
      <c r="D1265" s="304"/>
      <c r="E1265" s="304"/>
      <c r="F1265" s="48">
        <f t="shared" si="34"/>
        <v>10332644</v>
      </c>
      <c r="G1265" s="397" t="s">
        <v>10757</v>
      </c>
    </row>
    <row r="1266" spans="1:7" x14ac:dyDescent="0.25">
      <c r="A1266" s="292"/>
      <c r="B1266" s="391"/>
      <c r="C1266" s="292"/>
      <c r="D1266" s="304"/>
      <c r="E1266" s="304"/>
      <c r="F1266" s="48">
        <f t="shared" si="34"/>
        <v>10332644</v>
      </c>
      <c r="G1266" s="397" t="s">
        <v>10757</v>
      </c>
    </row>
    <row r="1267" spans="1:7" x14ac:dyDescent="0.25">
      <c r="A1267" s="292"/>
      <c r="B1267" s="391"/>
      <c r="C1267" s="292"/>
      <c r="D1267" s="304"/>
      <c r="E1267" s="304"/>
      <c r="F1267" s="48">
        <f t="shared" si="34"/>
        <v>10332644</v>
      </c>
      <c r="G1267" s="397" t="s">
        <v>10757</v>
      </c>
    </row>
    <row r="1268" spans="1:7" x14ac:dyDescent="0.25">
      <c r="A1268" s="292"/>
      <c r="B1268" s="391"/>
      <c r="C1268" s="292"/>
      <c r="D1268" s="304"/>
      <c r="E1268" s="304"/>
      <c r="F1268" s="48">
        <f t="shared" si="34"/>
        <v>10332644</v>
      </c>
      <c r="G1268" s="397" t="s">
        <v>10757</v>
      </c>
    </row>
    <row r="1269" spans="1:7" x14ac:dyDescent="0.25">
      <c r="A1269" s="292"/>
      <c r="B1269" s="391"/>
      <c r="C1269" s="292"/>
      <c r="D1269" s="304"/>
      <c r="E1269" s="304"/>
      <c r="F1269" s="48">
        <f t="shared" si="34"/>
        <v>10332644</v>
      </c>
      <c r="G1269" s="397" t="s">
        <v>10757</v>
      </c>
    </row>
    <row r="1270" spans="1:7" x14ac:dyDescent="0.25">
      <c r="A1270" s="292"/>
      <c r="B1270" s="391"/>
      <c r="C1270" s="292"/>
      <c r="D1270" s="304"/>
      <c r="E1270" s="304"/>
      <c r="F1270" s="48">
        <f t="shared" si="34"/>
        <v>10332644</v>
      </c>
      <c r="G1270" s="397" t="s">
        <v>10757</v>
      </c>
    </row>
    <row r="1271" spans="1:7" x14ac:dyDescent="0.25">
      <c r="A1271" s="292"/>
      <c r="B1271" s="391"/>
      <c r="C1271" s="292"/>
      <c r="D1271" s="304"/>
      <c r="E1271" s="304"/>
      <c r="F1271" s="48">
        <f t="shared" si="34"/>
        <v>10332644</v>
      </c>
      <c r="G1271" s="397" t="s">
        <v>10757</v>
      </c>
    </row>
    <row r="1272" spans="1:7" x14ac:dyDescent="0.25">
      <c r="A1272" s="292"/>
      <c r="B1272" s="391"/>
      <c r="C1272" s="292"/>
      <c r="D1272" s="304"/>
      <c r="E1272" s="304"/>
      <c r="F1272" s="48">
        <f t="shared" si="34"/>
        <v>10332644</v>
      </c>
      <c r="G1272" s="397" t="s">
        <v>10757</v>
      </c>
    </row>
    <row r="1273" spans="1:7" x14ac:dyDescent="0.25">
      <c r="A1273" s="292"/>
      <c r="B1273" s="391"/>
      <c r="C1273" s="292"/>
      <c r="D1273" s="304"/>
      <c r="E1273" s="304"/>
      <c r="F1273" s="48">
        <f t="shared" si="34"/>
        <v>10332644</v>
      </c>
      <c r="G1273" s="397" t="s">
        <v>10757</v>
      </c>
    </row>
    <row r="1274" spans="1:7" x14ac:dyDescent="0.25">
      <c r="A1274" s="292"/>
      <c r="B1274" s="391"/>
      <c r="C1274" s="292"/>
      <c r="D1274" s="304"/>
      <c r="E1274" s="304"/>
      <c r="F1274" s="48">
        <f t="shared" si="34"/>
        <v>10332644</v>
      </c>
      <c r="G1274" s="397" t="s">
        <v>10757</v>
      </c>
    </row>
    <row r="1275" spans="1:7" x14ac:dyDescent="0.25">
      <c r="A1275" s="292"/>
      <c r="B1275" s="391"/>
      <c r="C1275" s="292"/>
      <c r="D1275" s="304"/>
      <c r="E1275" s="304"/>
      <c r="F1275" s="48">
        <f t="shared" si="34"/>
        <v>10332644</v>
      </c>
      <c r="G1275" s="397" t="s">
        <v>10757</v>
      </c>
    </row>
    <row r="1276" spans="1:7" x14ac:dyDescent="0.25">
      <c r="A1276" s="292"/>
      <c r="B1276" s="391"/>
      <c r="C1276" s="292"/>
      <c r="D1276" s="304"/>
      <c r="E1276" s="304"/>
      <c r="F1276" s="48">
        <f t="shared" si="34"/>
        <v>10332644</v>
      </c>
      <c r="G1276" s="397" t="s">
        <v>10757</v>
      </c>
    </row>
    <row r="1277" spans="1:7" x14ac:dyDescent="0.25">
      <c r="A1277" s="292"/>
      <c r="B1277" s="391"/>
      <c r="C1277" s="292"/>
      <c r="D1277" s="304"/>
      <c r="E1277" s="304"/>
      <c r="F1277" s="48">
        <f t="shared" si="34"/>
        <v>10332644</v>
      </c>
      <c r="G1277" s="397" t="s">
        <v>10757</v>
      </c>
    </row>
    <row r="1278" spans="1:7" x14ac:dyDescent="0.25">
      <c r="A1278" s="292"/>
      <c r="B1278" s="391"/>
      <c r="C1278" s="292"/>
      <c r="D1278" s="304"/>
      <c r="E1278" s="304"/>
      <c r="F1278" s="48">
        <f t="shared" si="34"/>
        <v>10332644</v>
      </c>
      <c r="G1278" s="397" t="s">
        <v>10757</v>
      </c>
    </row>
    <row r="1279" spans="1:7" x14ac:dyDescent="0.25">
      <c r="A1279" s="292"/>
      <c r="B1279" s="391"/>
      <c r="C1279" s="292"/>
      <c r="D1279" s="304"/>
      <c r="E1279" s="304"/>
      <c r="F1279" s="48">
        <f t="shared" si="34"/>
        <v>10332644</v>
      </c>
      <c r="G1279" s="397" t="s">
        <v>10757</v>
      </c>
    </row>
    <row r="1280" spans="1:7" x14ac:dyDescent="0.25">
      <c r="A1280" s="292"/>
      <c r="B1280" s="391"/>
      <c r="C1280" s="292"/>
      <c r="D1280" s="304"/>
      <c r="E1280" s="304"/>
      <c r="F1280" s="48">
        <f t="shared" si="34"/>
        <v>10332644</v>
      </c>
      <c r="G1280" s="397" t="s">
        <v>10757</v>
      </c>
    </row>
    <row r="1281" spans="1:7" x14ac:dyDescent="0.25">
      <c r="A1281" s="292"/>
      <c r="B1281" s="391"/>
      <c r="C1281" s="292"/>
      <c r="D1281" s="304"/>
      <c r="E1281" s="304"/>
      <c r="F1281" s="48">
        <f t="shared" si="34"/>
        <v>10332644</v>
      </c>
      <c r="G1281" s="397" t="s">
        <v>10757</v>
      </c>
    </row>
    <row r="1282" spans="1:7" x14ac:dyDescent="0.25">
      <c r="A1282" s="292"/>
      <c r="B1282" s="391"/>
      <c r="C1282" s="292"/>
      <c r="D1282" s="304"/>
      <c r="E1282" s="304"/>
      <c r="F1282" s="48">
        <f t="shared" si="34"/>
        <v>10332644</v>
      </c>
      <c r="G1282" s="397" t="s">
        <v>10757</v>
      </c>
    </row>
    <row r="1283" spans="1:7" x14ac:dyDescent="0.25">
      <c r="A1283" s="292"/>
      <c r="B1283" s="391"/>
      <c r="C1283" s="292"/>
      <c r="D1283" s="304"/>
      <c r="E1283" s="304"/>
      <c r="F1283" s="48">
        <f t="shared" si="34"/>
        <v>10332644</v>
      </c>
      <c r="G1283" s="397" t="s">
        <v>10757</v>
      </c>
    </row>
    <row r="1284" spans="1:7" x14ac:dyDescent="0.25">
      <c r="A1284" s="292"/>
      <c r="B1284" s="391"/>
      <c r="C1284" s="292"/>
      <c r="D1284" s="304"/>
      <c r="E1284" s="304"/>
      <c r="F1284" s="48">
        <f t="shared" si="34"/>
        <v>10332644</v>
      </c>
      <c r="G1284" s="397" t="s">
        <v>10757</v>
      </c>
    </row>
    <row r="1285" spans="1:7" x14ac:dyDescent="0.25">
      <c r="A1285" s="292"/>
      <c r="B1285" s="391"/>
      <c r="C1285" s="292"/>
      <c r="D1285" s="304"/>
      <c r="E1285" s="304"/>
      <c r="F1285" s="48">
        <f t="shared" si="34"/>
        <v>10332644</v>
      </c>
      <c r="G1285" s="397" t="s">
        <v>10757</v>
      </c>
    </row>
    <row r="1286" spans="1:7" x14ac:dyDescent="0.25">
      <c r="A1286" s="292"/>
      <c r="B1286" s="391"/>
      <c r="C1286" s="292"/>
      <c r="D1286" s="304"/>
      <c r="E1286" s="304"/>
      <c r="F1286" s="48">
        <f t="shared" si="34"/>
        <v>10332644</v>
      </c>
      <c r="G1286" s="397" t="s">
        <v>10757</v>
      </c>
    </row>
    <row r="1287" spans="1:7" x14ac:dyDescent="0.25">
      <c r="A1287" s="292"/>
      <c r="B1287" s="391"/>
      <c r="C1287" s="292"/>
      <c r="D1287" s="304"/>
      <c r="E1287" s="304"/>
      <c r="F1287" s="48">
        <f t="shared" si="34"/>
        <v>10332644</v>
      </c>
      <c r="G1287" s="397" t="s">
        <v>10757</v>
      </c>
    </row>
    <row r="1288" spans="1:7" x14ac:dyDescent="0.25">
      <c r="A1288" s="292"/>
      <c r="B1288" s="391"/>
      <c r="C1288" s="292"/>
      <c r="D1288" s="304"/>
      <c r="E1288" s="304"/>
      <c r="F1288" s="48">
        <f t="shared" si="34"/>
        <v>10332644</v>
      </c>
      <c r="G1288" s="397" t="s">
        <v>10757</v>
      </c>
    </row>
    <row r="1289" spans="1:7" x14ac:dyDescent="0.25">
      <c r="A1289" s="292"/>
      <c r="B1289" s="391"/>
      <c r="C1289" s="292"/>
      <c r="D1289" s="304"/>
      <c r="E1289" s="304"/>
      <c r="F1289" s="48">
        <f t="shared" si="34"/>
        <v>10332644</v>
      </c>
      <c r="G1289" s="397" t="s">
        <v>10757</v>
      </c>
    </row>
    <row r="1290" spans="1:7" x14ac:dyDescent="0.25">
      <c r="A1290" s="292"/>
      <c r="B1290" s="391"/>
      <c r="C1290" s="292"/>
      <c r="D1290" s="304"/>
      <c r="E1290" s="304"/>
      <c r="F1290" s="48">
        <f t="shared" si="34"/>
        <v>10332644</v>
      </c>
      <c r="G1290" s="397" t="s">
        <v>10757</v>
      </c>
    </row>
    <row r="1291" spans="1:7" x14ac:dyDescent="0.25">
      <c r="A1291" s="292"/>
      <c r="B1291" s="391"/>
      <c r="C1291" s="292"/>
      <c r="D1291" s="304"/>
      <c r="E1291" s="304"/>
      <c r="F1291" s="48">
        <f t="shared" si="34"/>
        <v>10332644</v>
      </c>
      <c r="G1291" s="397" t="s">
        <v>10757</v>
      </c>
    </row>
    <row r="1292" spans="1:7" x14ac:dyDescent="0.25">
      <c r="A1292" s="292"/>
      <c r="B1292" s="391"/>
      <c r="C1292" s="292"/>
      <c r="D1292" s="304"/>
      <c r="E1292" s="304"/>
      <c r="F1292" s="48">
        <f t="shared" si="34"/>
        <v>10332644</v>
      </c>
      <c r="G1292" s="397" t="s">
        <v>10757</v>
      </c>
    </row>
    <row r="1293" spans="1:7" x14ac:dyDescent="0.25">
      <c r="A1293" s="292"/>
      <c r="B1293" s="391"/>
      <c r="C1293" s="292"/>
      <c r="D1293" s="304"/>
      <c r="E1293" s="304"/>
      <c r="F1293" s="48">
        <f t="shared" si="34"/>
        <v>10332644</v>
      </c>
      <c r="G1293" s="397" t="s">
        <v>10757</v>
      </c>
    </row>
    <row r="1294" spans="1:7" x14ac:dyDescent="0.25">
      <c r="A1294" s="292"/>
      <c r="B1294" s="391"/>
      <c r="C1294" s="292"/>
      <c r="D1294" s="304"/>
      <c r="E1294" s="304"/>
      <c r="F1294" s="48">
        <f t="shared" si="34"/>
        <v>10332644</v>
      </c>
      <c r="G1294" s="397" t="s">
        <v>10757</v>
      </c>
    </row>
    <row r="1295" spans="1:7" x14ac:dyDescent="0.25">
      <c r="A1295" s="292"/>
      <c r="B1295" s="391"/>
      <c r="C1295" s="292"/>
      <c r="D1295" s="304"/>
      <c r="E1295" s="304"/>
      <c r="F1295" s="48">
        <f t="shared" si="34"/>
        <v>10332644</v>
      </c>
      <c r="G1295" s="397" t="s">
        <v>10757</v>
      </c>
    </row>
    <row r="1296" spans="1:7" x14ac:dyDescent="0.25">
      <c r="A1296" s="292"/>
      <c r="B1296" s="391"/>
      <c r="C1296" s="292"/>
      <c r="D1296" s="304"/>
      <c r="E1296" s="304"/>
      <c r="F1296" s="48">
        <f t="shared" si="34"/>
        <v>10332644</v>
      </c>
      <c r="G1296" s="397" t="s">
        <v>10757</v>
      </c>
    </row>
    <row r="1297" spans="1:7" x14ac:dyDescent="0.25">
      <c r="A1297" s="292"/>
      <c r="B1297" s="391"/>
      <c r="C1297" s="292"/>
      <c r="D1297" s="304"/>
      <c r="E1297" s="304"/>
      <c r="F1297" s="48">
        <f t="shared" si="34"/>
        <v>10332644</v>
      </c>
      <c r="G1297" s="397" t="s">
        <v>10757</v>
      </c>
    </row>
    <row r="1298" spans="1:7" x14ac:dyDescent="0.25">
      <c r="A1298" s="292"/>
      <c r="B1298" s="391"/>
      <c r="C1298" s="292"/>
      <c r="D1298" s="304"/>
      <c r="E1298" s="304"/>
      <c r="F1298" s="48">
        <f t="shared" si="34"/>
        <v>10332644</v>
      </c>
      <c r="G1298" s="397" t="s">
        <v>10757</v>
      </c>
    </row>
    <row r="1299" spans="1:7" x14ac:dyDescent="0.25">
      <c r="A1299" s="292"/>
      <c r="B1299" s="391"/>
      <c r="C1299" s="292"/>
      <c r="D1299" s="304"/>
      <c r="E1299" s="304"/>
      <c r="F1299" s="48">
        <f t="shared" si="34"/>
        <v>10332644</v>
      </c>
      <c r="G1299" s="397" t="s">
        <v>10757</v>
      </c>
    </row>
    <row r="1300" spans="1:7" x14ac:dyDescent="0.25">
      <c r="A1300" s="292"/>
      <c r="B1300" s="391"/>
      <c r="C1300" s="292"/>
      <c r="D1300" s="304"/>
      <c r="E1300" s="304"/>
      <c r="F1300" s="48">
        <f t="shared" si="34"/>
        <v>10332644</v>
      </c>
      <c r="G1300" s="397" t="s">
        <v>10757</v>
      </c>
    </row>
    <row r="1301" spans="1:7" x14ac:dyDescent="0.25">
      <c r="A1301" s="292"/>
      <c r="B1301" s="391"/>
      <c r="C1301" s="292"/>
      <c r="D1301" s="304"/>
      <c r="E1301" s="304"/>
      <c r="F1301" s="48">
        <f t="shared" si="34"/>
        <v>10332644</v>
      </c>
      <c r="G1301" s="397" t="s">
        <v>10757</v>
      </c>
    </row>
    <row r="1302" spans="1:7" x14ac:dyDescent="0.25">
      <c r="A1302" s="292"/>
      <c r="B1302" s="391"/>
      <c r="C1302" s="292"/>
      <c r="D1302" s="304"/>
      <c r="E1302" s="304"/>
      <c r="F1302" s="48">
        <f t="shared" si="34"/>
        <v>10332644</v>
      </c>
      <c r="G1302" s="397" t="s">
        <v>10757</v>
      </c>
    </row>
    <row r="1303" spans="1:7" x14ac:dyDescent="0.25">
      <c r="A1303" s="292"/>
      <c r="B1303" s="391"/>
      <c r="C1303" s="292"/>
      <c r="D1303" s="304"/>
      <c r="E1303" s="304"/>
      <c r="F1303" s="48">
        <f t="shared" si="34"/>
        <v>10332644</v>
      </c>
      <c r="G1303" s="397" t="s">
        <v>10757</v>
      </c>
    </row>
    <row r="1304" spans="1:7" x14ac:dyDescent="0.25">
      <c r="A1304" s="292"/>
      <c r="B1304" s="391"/>
      <c r="C1304" s="292"/>
      <c r="D1304" s="304"/>
      <c r="E1304" s="304"/>
      <c r="F1304" s="48">
        <f t="shared" si="34"/>
        <v>10332644</v>
      </c>
      <c r="G1304" s="397" t="s">
        <v>10757</v>
      </c>
    </row>
    <row r="1305" spans="1:7" x14ac:dyDescent="0.25">
      <c r="A1305" s="292"/>
      <c r="B1305" s="391"/>
      <c r="C1305" s="292"/>
      <c r="D1305" s="304"/>
      <c r="E1305" s="304"/>
      <c r="F1305" s="48">
        <f t="shared" si="34"/>
        <v>10332644</v>
      </c>
      <c r="G1305" s="397" t="s">
        <v>10757</v>
      </c>
    </row>
    <row r="1306" spans="1:7" x14ac:dyDescent="0.25">
      <c r="A1306" s="292"/>
      <c r="B1306" s="391"/>
      <c r="C1306" s="292"/>
      <c r="D1306" s="304"/>
      <c r="E1306" s="304"/>
      <c r="F1306" s="48">
        <f t="shared" si="34"/>
        <v>10332644</v>
      </c>
      <c r="G1306" s="397" t="s">
        <v>10757</v>
      </c>
    </row>
    <row r="1307" spans="1:7" x14ac:dyDescent="0.25">
      <c r="A1307" s="292"/>
      <c r="B1307" s="391"/>
      <c r="C1307" s="292"/>
      <c r="D1307" s="304"/>
      <c r="E1307" s="304"/>
      <c r="F1307" s="48">
        <f t="shared" si="34"/>
        <v>10332644</v>
      </c>
      <c r="G1307" s="397" t="s">
        <v>10757</v>
      </c>
    </row>
    <row r="1308" spans="1:7" x14ac:dyDescent="0.25">
      <c r="A1308" s="292"/>
      <c r="B1308" s="391"/>
      <c r="C1308" s="292"/>
      <c r="D1308" s="304"/>
      <c r="E1308" s="304"/>
      <c r="F1308" s="48">
        <f t="shared" si="34"/>
        <v>10332644</v>
      </c>
      <c r="G1308" s="397" t="s">
        <v>10757</v>
      </c>
    </row>
    <row r="1309" spans="1:7" x14ac:dyDescent="0.25">
      <c r="A1309" s="292"/>
      <c r="B1309" s="391"/>
      <c r="C1309" s="292"/>
      <c r="D1309" s="304"/>
      <c r="E1309" s="304"/>
      <c r="F1309" s="48">
        <f t="shared" si="34"/>
        <v>10332644</v>
      </c>
      <c r="G1309" s="397" t="s">
        <v>10757</v>
      </c>
    </row>
    <row r="1310" spans="1:7" x14ac:dyDescent="0.25">
      <c r="A1310" s="292"/>
      <c r="B1310" s="391"/>
      <c r="C1310" s="292"/>
      <c r="D1310" s="304"/>
      <c r="E1310" s="304"/>
      <c r="F1310" s="48">
        <f t="shared" si="34"/>
        <v>10332644</v>
      </c>
      <c r="G1310" s="397" t="s">
        <v>10757</v>
      </c>
    </row>
    <row r="1311" spans="1:7" x14ac:dyDescent="0.25">
      <c r="A1311" s="292"/>
      <c r="B1311" s="391"/>
      <c r="C1311" s="292"/>
      <c r="D1311" s="304"/>
      <c r="E1311" s="304"/>
      <c r="F1311" s="48">
        <f t="shared" si="34"/>
        <v>10332644</v>
      </c>
      <c r="G1311" s="397" t="s">
        <v>10757</v>
      </c>
    </row>
    <row r="1312" spans="1:7" x14ac:dyDescent="0.25">
      <c r="A1312" s="292"/>
      <c r="B1312" s="391"/>
      <c r="C1312" s="292"/>
      <c r="D1312" s="304"/>
      <c r="E1312" s="304"/>
      <c r="F1312" s="48">
        <f t="shared" si="34"/>
        <v>10332644</v>
      </c>
      <c r="G1312" s="397" t="s">
        <v>10757</v>
      </c>
    </row>
    <row r="1313" spans="1:7" x14ac:dyDescent="0.25">
      <c r="A1313" s="292"/>
      <c r="B1313" s="391"/>
      <c r="C1313" s="292"/>
      <c r="D1313" s="304"/>
      <c r="E1313" s="304"/>
      <c r="F1313" s="48">
        <f t="shared" si="34"/>
        <v>10332644</v>
      </c>
      <c r="G1313" s="397" t="s">
        <v>10757</v>
      </c>
    </row>
    <row r="1314" spans="1:7" x14ac:dyDescent="0.25">
      <c r="A1314" s="292"/>
      <c r="B1314" s="391"/>
      <c r="C1314" s="292"/>
      <c r="D1314" s="304"/>
      <c r="E1314" s="304"/>
      <c r="F1314" s="48">
        <f t="shared" si="34"/>
        <v>10332644</v>
      </c>
      <c r="G1314" s="397" t="s">
        <v>10757</v>
      </c>
    </row>
    <row r="1315" spans="1:7" x14ac:dyDescent="0.25">
      <c r="A1315" s="292"/>
      <c r="B1315" s="391"/>
      <c r="C1315" s="292"/>
      <c r="D1315" s="304"/>
      <c r="E1315" s="304"/>
      <c r="F1315" s="48">
        <f t="shared" ref="F1315:F1378" si="35">F1314+E1315-D1315</f>
        <v>10332644</v>
      </c>
      <c r="G1315" s="397" t="s">
        <v>10757</v>
      </c>
    </row>
    <row r="1316" spans="1:7" x14ac:dyDescent="0.25">
      <c r="A1316" s="292"/>
      <c r="B1316" s="391"/>
      <c r="C1316" s="292"/>
      <c r="D1316" s="304"/>
      <c r="E1316" s="304"/>
      <c r="F1316" s="48">
        <f t="shared" si="35"/>
        <v>10332644</v>
      </c>
      <c r="G1316" s="397" t="s">
        <v>10757</v>
      </c>
    </row>
    <row r="1317" spans="1:7" x14ac:dyDescent="0.25">
      <c r="A1317" s="292"/>
      <c r="B1317" s="391"/>
      <c r="C1317" s="292"/>
      <c r="D1317" s="304"/>
      <c r="E1317" s="304"/>
      <c r="F1317" s="48">
        <f t="shared" si="35"/>
        <v>10332644</v>
      </c>
      <c r="G1317" s="397" t="s">
        <v>10757</v>
      </c>
    </row>
    <row r="1318" spans="1:7" x14ac:dyDescent="0.25">
      <c r="A1318" s="292"/>
      <c r="B1318" s="391"/>
      <c r="C1318" s="292"/>
      <c r="D1318" s="304"/>
      <c r="E1318" s="304"/>
      <c r="F1318" s="48">
        <f t="shared" si="35"/>
        <v>10332644</v>
      </c>
      <c r="G1318" s="397" t="s">
        <v>10757</v>
      </c>
    </row>
    <row r="1319" spans="1:7" x14ac:dyDescent="0.25">
      <c r="A1319" s="292"/>
      <c r="B1319" s="391"/>
      <c r="C1319" s="292"/>
      <c r="D1319" s="304"/>
      <c r="E1319" s="304"/>
      <c r="F1319" s="48">
        <f t="shared" si="35"/>
        <v>10332644</v>
      </c>
      <c r="G1319" s="397" t="s">
        <v>10757</v>
      </c>
    </row>
    <row r="1320" spans="1:7" x14ac:dyDescent="0.25">
      <c r="A1320" s="292"/>
      <c r="B1320" s="391"/>
      <c r="C1320" s="292"/>
      <c r="D1320" s="304"/>
      <c r="E1320" s="304"/>
      <c r="F1320" s="48">
        <f t="shared" si="35"/>
        <v>10332644</v>
      </c>
      <c r="G1320" s="397" t="s">
        <v>10757</v>
      </c>
    </row>
    <row r="1321" spans="1:7" x14ac:dyDescent="0.25">
      <c r="A1321" s="292"/>
      <c r="B1321" s="391"/>
      <c r="C1321" s="292"/>
      <c r="D1321" s="304"/>
      <c r="E1321" s="304"/>
      <c r="F1321" s="48">
        <f t="shared" si="35"/>
        <v>10332644</v>
      </c>
      <c r="G1321" s="397" t="s">
        <v>10757</v>
      </c>
    </row>
    <row r="1322" spans="1:7" x14ac:dyDescent="0.25">
      <c r="A1322" s="292"/>
      <c r="B1322" s="391"/>
      <c r="C1322" s="292"/>
      <c r="D1322" s="304"/>
      <c r="E1322" s="304"/>
      <c r="F1322" s="48">
        <f t="shared" si="35"/>
        <v>10332644</v>
      </c>
      <c r="G1322" s="397" t="s">
        <v>10757</v>
      </c>
    </row>
    <row r="1323" spans="1:7" x14ac:dyDescent="0.25">
      <c r="A1323" s="292"/>
      <c r="B1323" s="391"/>
      <c r="C1323" s="292"/>
      <c r="D1323" s="304"/>
      <c r="E1323" s="304"/>
      <c r="F1323" s="48">
        <f t="shared" si="35"/>
        <v>10332644</v>
      </c>
      <c r="G1323" s="397" t="s">
        <v>10757</v>
      </c>
    </row>
    <row r="1324" spans="1:7" x14ac:dyDescent="0.25">
      <c r="A1324" s="292"/>
      <c r="B1324" s="391"/>
      <c r="C1324" s="292"/>
      <c r="D1324" s="304"/>
      <c r="E1324" s="304"/>
      <c r="F1324" s="48">
        <f t="shared" si="35"/>
        <v>10332644</v>
      </c>
      <c r="G1324" s="397" t="s">
        <v>10757</v>
      </c>
    </row>
    <row r="1325" spans="1:7" x14ac:dyDescent="0.25">
      <c r="A1325" s="292"/>
      <c r="B1325" s="391"/>
      <c r="C1325" s="292"/>
      <c r="D1325" s="304"/>
      <c r="E1325" s="304"/>
      <c r="F1325" s="48">
        <f t="shared" si="35"/>
        <v>10332644</v>
      </c>
      <c r="G1325" s="397" t="s">
        <v>10757</v>
      </c>
    </row>
    <row r="1326" spans="1:7" x14ac:dyDescent="0.25">
      <c r="A1326" s="292"/>
      <c r="B1326" s="391"/>
      <c r="C1326" s="292"/>
      <c r="D1326" s="304"/>
      <c r="E1326" s="304"/>
      <c r="F1326" s="48">
        <f t="shared" si="35"/>
        <v>10332644</v>
      </c>
      <c r="G1326" s="397" t="s">
        <v>10757</v>
      </c>
    </row>
    <row r="1327" spans="1:7" x14ac:dyDescent="0.25">
      <c r="A1327" s="292"/>
      <c r="B1327" s="391"/>
      <c r="C1327" s="292"/>
      <c r="D1327" s="304"/>
      <c r="E1327" s="304"/>
      <c r="F1327" s="48">
        <f t="shared" si="35"/>
        <v>10332644</v>
      </c>
      <c r="G1327" s="397" t="s">
        <v>10757</v>
      </c>
    </row>
    <row r="1328" spans="1:7" x14ac:dyDescent="0.25">
      <c r="A1328" s="292"/>
      <c r="B1328" s="391"/>
      <c r="C1328" s="292"/>
      <c r="D1328" s="304"/>
      <c r="E1328" s="304"/>
      <c r="F1328" s="48">
        <f t="shared" si="35"/>
        <v>10332644</v>
      </c>
      <c r="G1328" s="397" t="s">
        <v>10757</v>
      </c>
    </row>
    <row r="1329" spans="1:7" x14ac:dyDescent="0.25">
      <c r="A1329" s="292"/>
      <c r="B1329" s="391"/>
      <c r="C1329" s="292"/>
      <c r="D1329" s="304"/>
      <c r="E1329" s="304"/>
      <c r="F1329" s="48">
        <f t="shared" si="35"/>
        <v>10332644</v>
      </c>
      <c r="G1329" s="397" t="s">
        <v>10757</v>
      </c>
    </row>
    <row r="1330" spans="1:7" x14ac:dyDescent="0.25">
      <c r="A1330" s="292"/>
      <c r="B1330" s="391"/>
      <c r="C1330" s="292"/>
      <c r="D1330" s="304"/>
      <c r="E1330" s="304"/>
      <c r="F1330" s="48">
        <f t="shared" si="35"/>
        <v>10332644</v>
      </c>
      <c r="G1330" s="397" t="s">
        <v>10757</v>
      </c>
    </row>
    <row r="1331" spans="1:7" x14ac:dyDescent="0.25">
      <c r="A1331" s="292"/>
      <c r="B1331" s="391"/>
      <c r="C1331" s="292"/>
      <c r="D1331" s="304"/>
      <c r="E1331" s="304"/>
      <c r="F1331" s="48">
        <f t="shared" si="35"/>
        <v>10332644</v>
      </c>
      <c r="G1331" s="397" t="s">
        <v>10757</v>
      </c>
    </row>
    <row r="1332" spans="1:7" x14ac:dyDescent="0.25">
      <c r="A1332" s="292"/>
      <c r="B1332" s="391"/>
      <c r="C1332" s="292"/>
      <c r="D1332" s="304"/>
      <c r="E1332" s="304"/>
      <c r="F1332" s="48">
        <f t="shared" si="35"/>
        <v>10332644</v>
      </c>
      <c r="G1332" s="397" t="s">
        <v>10757</v>
      </c>
    </row>
    <row r="1333" spans="1:7" x14ac:dyDescent="0.25">
      <c r="A1333" s="292"/>
      <c r="B1333" s="391"/>
      <c r="C1333" s="292"/>
      <c r="D1333" s="304"/>
      <c r="E1333" s="304"/>
      <c r="F1333" s="48">
        <f t="shared" si="35"/>
        <v>10332644</v>
      </c>
      <c r="G1333" s="397" t="s">
        <v>10757</v>
      </c>
    </row>
    <row r="1334" spans="1:7" x14ac:dyDescent="0.25">
      <c r="A1334" s="292"/>
      <c r="B1334" s="391"/>
      <c r="C1334" s="292"/>
      <c r="D1334" s="304"/>
      <c r="E1334" s="304"/>
      <c r="F1334" s="48">
        <f t="shared" si="35"/>
        <v>10332644</v>
      </c>
      <c r="G1334" s="397" t="s">
        <v>10757</v>
      </c>
    </row>
    <row r="1335" spans="1:7" x14ac:dyDescent="0.25">
      <c r="A1335" s="292"/>
      <c r="B1335" s="391"/>
      <c r="C1335" s="292"/>
      <c r="D1335" s="304"/>
      <c r="E1335" s="304"/>
      <c r="F1335" s="48">
        <f t="shared" si="35"/>
        <v>10332644</v>
      </c>
      <c r="G1335" s="397" t="s">
        <v>10757</v>
      </c>
    </row>
    <row r="1336" spans="1:7" x14ac:dyDescent="0.25">
      <c r="A1336" s="292"/>
      <c r="B1336" s="391"/>
      <c r="C1336" s="292"/>
      <c r="D1336" s="304"/>
      <c r="E1336" s="304"/>
      <c r="F1336" s="48">
        <f t="shared" si="35"/>
        <v>10332644</v>
      </c>
      <c r="G1336" s="397" t="s">
        <v>10757</v>
      </c>
    </row>
    <row r="1337" spans="1:7" x14ac:dyDescent="0.25">
      <c r="A1337" s="292"/>
      <c r="B1337" s="391"/>
      <c r="C1337" s="292"/>
      <c r="D1337" s="304"/>
      <c r="E1337" s="304"/>
      <c r="F1337" s="48">
        <f t="shared" si="35"/>
        <v>10332644</v>
      </c>
      <c r="G1337" s="397" t="s">
        <v>10757</v>
      </c>
    </row>
    <row r="1338" spans="1:7" x14ac:dyDescent="0.25">
      <c r="A1338" s="292"/>
      <c r="B1338" s="391"/>
      <c r="C1338" s="292"/>
      <c r="D1338" s="304"/>
      <c r="E1338" s="304"/>
      <c r="F1338" s="48">
        <f t="shared" si="35"/>
        <v>10332644</v>
      </c>
      <c r="G1338" s="397" t="s">
        <v>10757</v>
      </c>
    </row>
    <row r="1339" spans="1:7" x14ac:dyDescent="0.25">
      <c r="A1339" s="292"/>
      <c r="B1339" s="391"/>
      <c r="C1339" s="292"/>
      <c r="D1339" s="304"/>
      <c r="E1339" s="304"/>
      <c r="F1339" s="48">
        <f t="shared" si="35"/>
        <v>10332644</v>
      </c>
      <c r="G1339" s="397" t="s">
        <v>10757</v>
      </c>
    </row>
    <row r="1340" spans="1:7" x14ac:dyDescent="0.25">
      <c r="A1340" s="292"/>
      <c r="B1340" s="391"/>
      <c r="C1340" s="292"/>
      <c r="D1340" s="304"/>
      <c r="E1340" s="304"/>
      <c r="F1340" s="48">
        <f t="shared" si="35"/>
        <v>10332644</v>
      </c>
      <c r="G1340" s="397" t="s">
        <v>10757</v>
      </c>
    </row>
    <row r="1341" spans="1:7" x14ac:dyDescent="0.25">
      <c r="A1341" s="292"/>
      <c r="B1341" s="391"/>
      <c r="C1341" s="292"/>
      <c r="D1341" s="304"/>
      <c r="E1341" s="304"/>
      <c r="F1341" s="48">
        <f t="shared" si="35"/>
        <v>10332644</v>
      </c>
      <c r="G1341" s="397" t="s">
        <v>10757</v>
      </c>
    </row>
    <row r="1342" spans="1:7" x14ac:dyDescent="0.25">
      <c r="A1342" s="292"/>
      <c r="B1342" s="391"/>
      <c r="C1342" s="292"/>
      <c r="D1342" s="304"/>
      <c r="E1342" s="304"/>
      <c r="F1342" s="48">
        <f t="shared" si="35"/>
        <v>10332644</v>
      </c>
      <c r="G1342" s="397" t="s">
        <v>10757</v>
      </c>
    </row>
    <row r="1343" spans="1:7" x14ac:dyDescent="0.25">
      <c r="A1343" s="292"/>
      <c r="B1343" s="391"/>
      <c r="C1343" s="292"/>
      <c r="D1343" s="304"/>
      <c r="E1343" s="304"/>
      <c r="F1343" s="48">
        <f t="shared" si="35"/>
        <v>10332644</v>
      </c>
      <c r="G1343" s="397" t="s">
        <v>10757</v>
      </c>
    </row>
    <row r="1344" spans="1:7" x14ac:dyDescent="0.25">
      <c r="A1344" s="292"/>
      <c r="B1344" s="391"/>
      <c r="C1344" s="292"/>
      <c r="D1344" s="304"/>
      <c r="E1344" s="304"/>
      <c r="F1344" s="48">
        <f t="shared" si="35"/>
        <v>10332644</v>
      </c>
      <c r="G1344" s="397" t="s">
        <v>10757</v>
      </c>
    </row>
    <row r="1345" spans="1:7" x14ac:dyDescent="0.25">
      <c r="A1345" s="292"/>
      <c r="B1345" s="391"/>
      <c r="C1345" s="292"/>
      <c r="D1345" s="304"/>
      <c r="E1345" s="304"/>
      <c r="F1345" s="48">
        <f t="shared" si="35"/>
        <v>10332644</v>
      </c>
      <c r="G1345" s="397" t="s">
        <v>10757</v>
      </c>
    </row>
    <row r="1346" spans="1:7" x14ac:dyDescent="0.25">
      <c r="A1346" s="292"/>
      <c r="B1346" s="391"/>
      <c r="C1346" s="292"/>
      <c r="D1346" s="304"/>
      <c r="E1346" s="304"/>
      <c r="F1346" s="48">
        <f t="shared" si="35"/>
        <v>10332644</v>
      </c>
      <c r="G1346" s="397" t="s">
        <v>10757</v>
      </c>
    </row>
    <row r="1347" spans="1:7" x14ac:dyDescent="0.25">
      <c r="A1347" s="292"/>
      <c r="B1347" s="391"/>
      <c r="C1347" s="292"/>
      <c r="D1347" s="304"/>
      <c r="E1347" s="304"/>
      <c r="F1347" s="48">
        <f t="shared" si="35"/>
        <v>10332644</v>
      </c>
      <c r="G1347" s="397" t="s">
        <v>10757</v>
      </c>
    </row>
    <row r="1348" spans="1:7" x14ac:dyDescent="0.25">
      <c r="A1348" s="292"/>
      <c r="B1348" s="391"/>
      <c r="C1348" s="292"/>
      <c r="D1348" s="304"/>
      <c r="E1348" s="304"/>
      <c r="F1348" s="48">
        <f t="shared" si="35"/>
        <v>10332644</v>
      </c>
      <c r="G1348" s="397" t="s">
        <v>10757</v>
      </c>
    </row>
    <row r="1349" spans="1:7" x14ac:dyDescent="0.25">
      <c r="A1349" s="292"/>
      <c r="B1349" s="391"/>
      <c r="C1349" s="292"/>
      <c r="D1349" s="304"/>
      <c r="E1349" s="304"/>
      <c r="F1349" s="48">
        <f t="shared" si="35"/>
        <v>10332644</v>
      </c>
      <c r="G1349" s="397" t="s">
        <v>10757</v>
      </c>
    </row>
    <row r="1350" spans="1:7" x14ac:dyDescent="0.25">
      <c r="A1350" s="292"/>
      <c r="B1350" s="391"/>
      <c r="C1350" s="292"/>
      <c r="D1350" s="304"/>
      <c r="E1350" s="304"/>
      <c r="F1350" s="48">
        <f t="shared" si="35"/>
        <v>10332644</v>
      </c>
      <c r="G1350" s="397" t="s">
        <v>10757</v>
      </c>
    </row>
    <row r="1351" spans="1:7" x14ac:dyDescent="0.25">
      <c r="A1351" s="292"/>
      <c r="B1351" s="391"/>
      <c r="C1351" s="292"/>
      <c r="D1351" s="304"/>
      <c r="E1351" s="304"/>
      <c r="F1351" s="48">
        <f t="shared" si="35"/>
        <v>10332644</v>
      </c>
      <c r="G1351" s="397" t="s">
        <v>10757</v>
      </c>
    </row>
    <row r="1352" spans="1:7" x14ac:dyDescent="0.25">
      <c r="A1352" s="292"/>
      <c r="B1352" s="391"/>
      <c r="C1352" s="292"/>
      <c r="D1352" s="304"/>
      <c r="E1352" s="304"/>
      <c r="F1352" s="48">
        <f t="shared" si="35"/>
        <v>10332644</v>
      </c>
      <c r="G1352" s="397" t="s">
        <v>10757</v>
      </c>
    </row>
    <row r="1353" spans="1:7" x14ac:dyDescent="0.25">
      <c r="A1353" s="292"/>
      <c r="B1353" s="391"/>
      <c r="C1353" s="292"/>
      <c r="D1353" s="304"/>
      <c r="E1353" s="304"/>
      <c r="F1353" s="48">
        <f t="shared" si="35"/>
        <v>10332644</v>
      </c>
      <c r="G1353" s="397" t="s">
        <v>10757</v>
      </c>
    </row>
    <row r="1354" spans="1:7" x14ac:dyDescent="0.25">
      <c r="A1354" s="292"/>
      <c r="B1354" s="391"/>
      <c r="C1354" s="292"/>
      <c r="D1354" s="304"/>
      <c r="E1354" s="304"/>
      <c r="F1354" s="48">
        <f t="shared" si="35"/>
        <v>10332644</v>
      </c>
      <c r="G1354" s="397" t="s">
        <v>10757</v>
      </c>
    </row>
    <row r="1355" spans="1:7" x14ac:dyDescent="0.25">
      <c r="A1355" s="292"/>
      <c r="B1355" s="391"/>
      <c r="C1355" s="292"/>
      <c r="D1355" s="304"/>
      <c r="E1355" s="304"/>
      <c r="F1355" s="48">
        <f t="shared" si="35"/>
        <v>10332644</v>
      </c>
      <c r="G1355" s="397" t="s">
        <v>10757</v>
      </c>
    </row>
    <row r="1356" spans="1:7" x14ac:dyDescent="0.25">
      <c r="A1356" s="292"/>
      <c r="B1356" s="391"/>
      <c r="C1356" s="292"/>
      <c r="D1356" s="304"/>
      <c r="E1356" s="304"/>
      <c r="F1356" s="48">
        <f t="shared" si="35"/>
        <v>10332644</v>
      </c>
      <c r="G1356" s="397" t="s">
        <v>10757</v>
      </c>
    </row>
    <row r="1357" spans="1:7" x14ac:dyDescent="0.25">
      <c r="A1357" s="292"/>
      <c r="B1357" s="391"/>
      <c r="C1357" s="292"/>
      <c r="D1357" s="304"/>
      <c r="E1357" s="304"/>
      <c r="F1357" s="48">
        <f t="shared" si="35"/>
        <v>10332644</v>
      </c>
      <c r="G1357" s="397" t="s">
        <v>10757</v>
      </c>
    </row>
    <row r="1358" spans="1:7" x14ac:dyDescent="0.25">
      <c r="A1358" s="292"/>
      <c r="B1358" s="391"/>
      <c r="C1358" s="292"/>
      <c r="D1358" s="304"/>
      <c r="E1358" s="304"/>
      <c r="F1358" s="48">
        <f t="shared" si="35"/>
        <v>10332644</v>
      </c>
      <c r="G1358" s="397" t="s">
        <v>10757</v>
      </c>
    </row>
    <row r="1359" spans="1:7" x14ac:dyDescent="0.25">
      <c r="A1359" s="292"/>
      <c r="B1359" s="391"/>
      <c r="C1359" s="292"/>
      <c r="D1359" s="304"/>
      <c r="E1359" s="304"/>
      <c r="F1359" s="48">
        <f t="shared" si="35"/>
        <v>10332644</v>
      </c>
      <c r="G1359" s="397" t="s">
        <v>10757</v>
      </c>
    </row>
    <row r="1360" spans="1:7" x14ac:dyDescent="0.25">
      <c r="A1360" s="292"/>
      <c r="B1360" s="391"/>
      <c r="C1360" s="292"/>
      <c r="D1360" s="304"/>
      <c r="E1360" s="304"/>
      <c r="F1360" s="48">
        <f t="shared" si="35"/>
        <v>10332644</v>
      </c>
      <c r="G1360" s="397" t="s">
        <v>10757</v>
      </c>
    </row>
    <row r="1361" spans="1:7" x14ac:dyDescent="0.25">
      <c r="A1361" s="292"/>
      <c r="B1361" s="391"/>
      <c r="C1361" s="292"/>
      <c r="D1361" s="304"/>
      <c r="E1361" s="304"/>
      <c r="F1361" s="48">
        <f t="shared" si="35"/>
        <v>10332644</v>
      </c>
      <c r="G1361" s="397" t="s">
        <v>10757</v>
      </c>
    </row>
    <row r="1362" spans="1:7" x14ac:dyDescent="0.25">
      <c r="A1362" s="292"/>
      <c r="B1362" s="391"/>
      <c r="C1362" s="292"/>
      <c r="D1362" s="304"/>
      <c r="E1362" s="304"/>
      <c r="F1362" s="48">
        <f t="shared" si="35"/>
        <v>10332644</v>
      </c>
      <c r="G1362" s="397" t="s">
        <v>10757</v>
      </c>
    </row>
    <row r="1363" spans="1:7" x14ac:dyDescent="0.25">
      <c r="A1363" s="292"/>
      <c r="B1363" s="391"/>
      <c r="C1363" s="292"/>
      <c r="D1363" s="304"/>
      <c r="E1363" s="304"/>
      <c r="F1363" s="48">
        <f t="shared" si="35"/>
        <v>10332644</v>
      </c>
      <c r="G1363" s="397" t="s">
        <v>10757</v>
      </c>
    </row>
    <row r="1364" spans="1:7" x14ac:dyDescent="0.25">
      <c r="A1364" s="292"/>
      <c r="B1364" s="391"/>
      <c r="C1364" s="292"/>
      <c r="D1364" s="304"/>
      <c r="E1364" s="304"/>
      <c r="F1364" s="48">
        <f t="shared" si="35"/>
        <v>10332644</v>
      </c>
      <c r="G1364" s="397" t="s">
        <v>10757</v>
      </c>
    </row>
    <row r="1365" spans="1:7" x14ac:dyDescent="0.25">
      <c r="A1365" s="292"/>
      <c r="B1365" s="391"/>
      <c r="C1365" s="292"/>
      <c r="D1365" s="304"/>
      <c r="E1365" s="304"/>
      <c r="F1365" s="48">
        <f t="shared" si="35"/>
        <v>10332644</v>
      </c>
      <c r="G1365" s="397" t="s">
        <v>10757</v>
      </c>
    </row>
    <row r="1366" spans="1:7" x14ac:dyDescent="0.25">
      <c r="A1366" s="292"/>
      <c r="B1366" s="391"/>
      <c r="C1366" s="292"/>
      <c r="D1366" s="304"/>
      <c r="E1366" s="304"/>
      <c r="F1366" s="48">
        <f t="shared" si="35"/>
        <v>10332644</v>
      </c>
      <c r="G1366" s="397" t="s">
        <v>10757</v>
      </c>
    </row>
    <row r="1367" spans="1:7" x14ac:dyDescent="0.25">
      <c r="A1367" s="292"/>
      <c r="B1367" s="391"/>
      <c r="C1367" s="292"/>
      <c r="D1367" s="304"/>
      <c r="E1367" s="304"/>
      <c r="F1367" s="48">
        <f t="shared" si="35"/>
        <v>10332644</v>
      </c>
      <c r="G1367" s="397" t="s">
        <v>10757</v>
      </c>
    </row>
    <row r="1368" spans="1:7" x14ac:dyDescent="0.25">
      <c r="A1368" s="292"/>
      <c r="B1368" s="391"/>
      <c r="C1368" s="292"/>
      <c r="D1368" s="304"/>
      <c r="E1368" s="304"/>
      <c r="F1368" s="48">
        <f t="shared" si="35"/>
        <v>10332644</v>
      </c>
      <c r="G1368" s="397" t="s">
        <v>10757</v>
      </c>
    </row>
    <row r="1369" spans="1:7" x14ac:dyDescent="0.25">
      <c r="A1369" s="292"/>
      <c r="B1369" s="391"/>
      <c r="C1369" s="292"/>
      <c r="D1369" s="304"/>
      <c r="E1369" s="304"/>
      <c r="F1369" s="48">
        <f t="shared" si="35"/>
        <v>10332644</v>
      </c>
      <c r="G1369" s="397" t="s">
        <v>10757</v>
      </c>
    </row>
    <row r="1370" spans="1:7" x14ac:dyDescent="0.25">
      <c r="A1370" s="292"/>
      <c r="B1370" s="391"/>
      <c r="C1370" s="292"/>
      <c r="D1370" s="304"/>
      <c r="E1370" s="304"/>
      <c r="F1370" s="48">
        <f t="shared" si="35"/>
        <v>10332644</v>
      </c>
      <c r="G1370" s="397" t="s">
        <v>10757</v>
      </c>
    </row>
    <row r="1371" spans="1:7" x14ac:dyDescent="0.25">
      <c r="A1371" s="292"/>
      <c r="B1371" s="391"/>
      <c r="C1371" s="292"/>
      <c r="D1371" s="304"/>
      <c r="E1371" s="304"/>
      <c r="F1371" s="48">
        <f t="shared" si="35"/>
        <v>10332644</v>
      </c>
      <c r="G1371" s="397" t="s">
        <v>10757</v>
      </c>
    </row>
    <row r="1372" spans="1:7" x14ac:dyDescent="0.25">
      <c r="A1372" s="292"/>
      <c r="B1372" s="391"/>
      <c r="C1372" s="292"/>
      <c r="D1372" s="304"/>
      <c r="E1372" s="304"/>
      <c r="F1372" s="48">
        <f t="shared" si="35"/>
        <v>10332644</v>
      </c>
      <c r="G1372" s="397" t="s">
        <v>10757</v>
      </c>
    </row>
    <row r="1373" spans="1:7" x14ac:dyDescent="0.25">
      <c r="A1373" s="292"/>
      <c r="B1373" s="391"/>
      <c r="C1373" s="292"/>
      <c r="D1373" s="304"/>
      <c r="E1373" s="304"/>
      <c r="F1373" s="48">
        <f t="shared" si="35"/>
        <v>10332644</v>
      </c>
      <c r="G1373" s="397" t="s">
        <v>10757</v>
      </c>
    </row>
    <row r="1374" spans="1:7" x14ac:dyDescent="0.25">
      <c r="A1374" s="292"/>
      <c r="B1374" s="391"/>
      <c r="C1374" s="292"/>
      <c r="D1374" s="304"/>
      <c r="E1374" s="304"/>
      <c r="F1374" s="48">
        <f t="shared" si="35"/>
        <v>10332644</v>
      </c>
      <c r="G1374" s="397" t="s">
        <v>10757</v>
      </c>
    </row>
    <row r="1375" spans="1:7" x14ac:dyDescent="0.25">
      <c r="A1375" s="292"/>
      <c r="B1375" s="391"/>
      <c r="C1375" s="292"/>
      <c r="D1375" s="304"/>
      <c r="E1375" s="304"/>
      <c r="F1375" s="48">
        <f t="shared" si="35"/>
        <v>10332644</v>
      </c>
      <c r="G1375" s="397" t="s">
        <v>10757</v>
      </c>
    </row>
    <row r="1376" spans="1:7" x14ac:dyDescent="0.25">
      <c r="A1376" s="292"/>
      <c r="B1376" s="391"/>
      <c r="C1376" s="292"/>
      <c r="D1376" s="304"/>
      <c r="E1376" s="304"/>
      <c r="F1376" s="48">
        <f t="shared" si="35"/>
        <v>10332644</v>
      </c>
      <c r="G1376" s="397" t="s">
        <v>10757</v>
      </c>
    </row>
    <row r="1377" spans="1:7" x14ac:dyDescent="0.25">
      <c r="A1377" s="292"/>
      <c r="B1377" s="391"/>
      <c r="C1377" s="292"/>
      <c r="D1377" s="304"/>
      <c r="E1377" s="304"/>
      <c r="F1377" s="48">
        <f t="shared" si="35"/>
        <v>10332644</v>
      </c>
      <c r="G1377" s="397" t="s">
        <v>10757</v>
      </c>
    </row>
    <row r="1378" spans="1:7" x14ac:dyDescent="0.25">
      <c r="A1378" s="292"/>
      <c r="B1378" s="391"/>
      <c r="C1378" s="292"/>
      <c r="D1378" s="304"/>
      <c r="E1378" s="304"/>
      <c r="F1378" s="48">
        <f t="shared" si="35"/>
        <v>10332644</v>
      </c>
      <c r="G1378" s="397" t="s">
        <v>10757</v>
      </c>
    </row>
    <row r="1379" spans="1:7" x14ac:dyDescent="0.25">
      <c r="A1379" s="292"/>
      <c r="B1379" s="391"/>
      <c r="C1379" s="292"/>
      <c r="D1379" s="304"/>
      <c r="E1379" s="304"/>
      <c r="F1379" s="48">
        <f t="shared" ref="F1379:F1442" si="36">F1378+E1379-D1379</f>
        <v>10332644</v>
      </c>
      <c r="G1379" s="397" t="s">
        <v>10757</v>
      </c>
    </row>
    <row r="1380" spans="1:7" x14ac:dyDescent="0.25">
      <c r="A1380" s="292"/>
      <c r="B1380" s="391"/>
      <c r="C1380" s="292"/>
      <c r="D1380" s="304"/>
      <c r="E1380" s="304"/>
      <c r="F1380" s="48">
        <f t="shared" si="36"/>
        <v>10332644</v>
      </c>
      <c r="G1380" s="397" t="s">
        <v>10757</v>
      </c>
    </row>
    <row r="1381" spans="1:7" x14ac:dyDescent="0.25">
      <c r="A1381" s="292"/>
      <c r="B1381" s="391"/>
      <c r="C1381" s="292"/>
      <c r="D1381" s="304"/>
      <c r="E1381" s="304"/>
      <c r="F1381" s="48">
        <f t="shared" si="36"/>
        <v>10332644</v>
      </c>
      <c r="G1381" s="397" t="s">
        <v>10757</v>
      </c>
    </row>
    <row r="1382" spans="1:7" x14ac:dyDescent="0.25">
      <c r="A1382" s="292"/>
      <c r="B1382" s="391"/>
      <c r="C1382" s="292"/>
      <c r="D1382" s="304"/>
      <c r="E1382" s="304"/>
      <c r="F1382" s="48">
        <f t="shared" si="36"/>
        <v>10332644</v>
      </c>
      <c r="G1382" s="397" t="s">
        <v>10757</v>
      </c>
    </row>
    <row r="1383" spans="1:7" x14ac:dyDescent="0.25">
      <c r="A1383" s="292"/>
      <c r="B1383" s="391"/>
      <c r="C1383" s="292"/>
      <c r="D1383" s="304"/>
      <c r="E1383" s="304"/>
      <c r="F1383" s="48">
        <f t="shared" si="36"/>
        <v>10332644</v>
      </c>
      <c r="G1383" s="397" t="s">
        <v>10757</v>
      </c>
    </row>
    <row r="1384" spans="1:7" x14ac:dyDescent="0.25">
      <c r="A1384" s="292"/>
      <c r="B1384" s="391"/>
      <c r="C1384" s="292"/>
      <c r="D1384" s="304"/>
      <c r="E1384" s="304"/>
      <c r="F1384" s="48">
        <f t="shared" si="36"/>
        <v>10332644</v>
      </c>
      <c r="G1384" s="397" t="s">
        <v>10757</v>
      </c>
    </row>
    <row r="1385" spans="1:7" x14ac:dyDescent="0.25">
      <c r="A1385" s="292"/>
      <c r="B1385" s="391"/>
      <c r="C1385" s="292"/>
      <c r="D1385" s="304"/>
      <c r="E1385" s="304"/>
      <c r="F1385" s="48">
        <f t="shared" si="36"/>
        <v>10332644</v>
      </c>
      <c r="G1385" s="397" t="s">
        <v>10757</v>
      </c>
    </row>
    <row r="1386" spans="1:7" x14ac:dyDescent="0.25">
      <c r="A1386" s="292"/>
      <c r="B1386" s="391"/>
      <c r="C1386" s="292"/>
      <c r="D1386" s="304"/>
      <c r="E1386" s="304"/>
      <c r="F1386" s="48">
        <f t="shared" si="36"/>
        <v>10332644</v>
      </c>
      <c r="G1386" s="397" t="s">
        <v>10757</v>
      </c>
    </row>
    <row r="1387" spans="1:7" x14ac:dyDescent="0.25">
      <c r="A1387" s="292"/>
      <c r="B1387" s="391"/>
      <c r="C1387" s="292"/>
      <c r="D1387" s="304"/>
      <c r="E1387" s="304"/>
      <c r="F1387" s="48">
        <f t="shared" si="36"/>
        <v>10332644</v>
      </c>
      <c r="G1387" s="397" t="s">
        <v>10757</v>
      </c>
    </row>
    <row r="1388" spans="1:7" x14ac:dyDescent="0.25">
      <c r="A1388" s="292"/>
      <c r="B1388" s="391"/>
      <c r="C1388" s="292"/>
      <c r="D1388" s="304"/>
      <c r="E1388" s="304"/>
      <c r="F1388" s="48">
        <f t="shared" si="36"/>
        <v>10332644</v>
      </c>
      <c r="G1388" s="397" t="s">
        <v>10757</v>
      </c>
    </row>
    <row r="1389" spans="1:7" x14ac:dyDescent="0.25">
      <c r="A1389" s="292"/>
      <c r="B1389" s="391"/>
      <c r="C1389" s="292"/>
      <c r="D1389" s="304"/>
      <c r="E1389" s="304"/>
      <c r="F1389" s="48">
        <f t="shared" si="36"/>
        <v>10332644</v>
      </c>
      <c r="G1389" s="397" t="s">
        <v>10757</v>
      </c>
    </row>
    <row r="1390" spans="1:7" x14ac:dyDescent="0.25">
      <c r="A1390" s="292"/>
      <c r="B1390" s="391"/>
      <c r="C1390" s="292"/>
      <c r="D1390" s="304"/>
      <c r="E1390" s="304"/>
      <c r="F1390" s="48">
        <f t="shared" si="36"/>
        <v>10332644</v>
      </c>
      <c r="G1390" s="397" t="s">
        <v>10757</v>
      </c>
    </row>
    <row r="1391" spans="1:7" x14ac:dyDescent="0.25">
      <c r="A1391" s="292"/>
      <c r="B1391" s="391"/>
      <c r="C1391" s="292"/>
      <c r="D1391" s="304"/>
      <c r="E1391" s="304"/>
      <c r="F1391" s="48">
        <f t="shared" si="36"/>
        <v>10332644</v>
      </c>
      <c r="G1391" s="397" t="s">
        <v>10757</v>
      </c>
    </row>
    <row r="1392" spans="1:7" x14ac:dyDescent="0.25">
      <c r="A1392" s="292"/>
      <c r="B1392" s="391"/>
      <c r="C1392" s="292"/>
      <c r="D1392" s="304"/>
      <c r="E1392" s="304"/>
      <c r="F1392" s="48">
        <f t="shared" si="36"/>
        <v>10332644</v>
      </c>
      <c r="G1392" s="397" t="s">
        <v>10757</v>
      </c>
    </row>
    <row r="1393" spans="1:7" x14ac:dyDescent="0.25">
      <c r="A1393" s="292"/>
      <c r="B1393" s="391"/>
      <c r="C1393" s="292"/>
      <c r="D1393" s="304"/>
      <c r="E1393" s="304"/>
      <c r="F1393" s="48">
        <f t="shared" si="36"/>
        <v>10332644</v>
      </c>
      <c r="G1393" s="397" t="s">
        <v>10757</v>
      </c>
    </row>
    <row r="1394" spans="1:7" x14ac:dyDescent="0.25">
      <c r="A1394" s="292"/>
      <c r="B1394" s="391"/>
      <c r="C1394" s="292"/>
      <c r="D1394" s="304"/>
      <c r="E1394" s="304"/>
      <c r="F1394" s="48">
        <f t="shared" si="36"/>
        <v>10332644</v>
      </c>
      <c r="G1394" s="397" t="s">
        <v>10757</v>
      </c>
    </row>
    <row r="1395" spans="1:7" x14ac:dyDescent="0.25">
      <c r="A1395" s="292"/>
      <c r="B1395" s="391"/>
      <c r="C1395" s="292"/>
      <c r="D1395" s="304"/>
      <c r="E1395" s="304"/>
      <c r="F1395" s="48">
        <f t="shared" si="36"/>
        <v>10332644</v>
      </c>
      <c r="G1395" s="397" t="s">
        <v>10757</v>
      </c>
    </row>
    <row r="1396" spans="1:7" x14ac:dyDescent="0.25">
      <c r="A1396" s="292"/>
      <c r="B1396" s="391"/>
      <c r="C1396" s="292"/>
      <c r="D1396" s="304"/>
      <c r="E1396" s="304"/>
      <c r="F1396" s="48">
        <f t="shared" si="36"/>
        <v>10332644</v>
      </c>
      <c r="G1396" s="397" t="s">
        <v>10757</v>
      </c>
    </row>
    <row r="1397" spans="1:7" x14ac:dyDescent="0.25">
      <c r="A1397" s="292"/>
      <c r="B1397" s="391"/>
      <c r="C1397" s="292"/>
      <c r="D1397" s="304"/>
      <c r="E1397" s="304"/>
      <c r="F1397" s="48">
        <f t="shared" si="36"/>
        <v>10332644</v>
      </c>
      <c r="G1397" s="397" t="s">
        <v>10757</v>
      </c>
    </row>
    <row r="1398" spans="1:7" x14ac:dyDescent="0.25">
      <c r="A1398" s="292"/>
      <c r="B1398" s="391"/>
      <c r="C1398" s="292"/>
      <c r="D1398" s="304"/>
      <c r="E1398" s="304"/>
      <c r="F1398" s="48">
        <f t="shared" si="36"/>
        <v>10332644</v>
      </c>
      <c r="G1398" s="397" t="s">
        <v>10757</v>
      </c>
    </row>
    <row r="1399" spans="1:7" x14ac:dyDescent="0.25">
      <c r="A1399" s="292"/>
      <c r="B1399" s="391"/>
      <c r="C1399" s="292"/>
      <c r="D1399" s="304"/>
      <c r="E1399" s="304"/>
      <c r="F1399" s="48">
        <f t="shared" si="36"/>
        <v>10332644</v>
      </c>
      <c r="G1399" s="397" t="s">
        <v>10757</v>
      </c>
    </row>
    <row r="1400" spans="1:7" x14ac:dyDescent="0.25">
      <c r="A1400" s="292"/>
      <c r="B1400" s="391"/>
      <c r="C1400" s="292"/>
      <c r="D1400" s="304"/>
      <c r="E1400" s="304"/>
      <c r="F1400" s="48">
        <f t="shared" si="36"/>
        <v>10332644</v>
      </c>
      <c r="G1400" s="397" t="s">
        <v>10757</v>
      </c>
    </row>
    <row r="1401" spans="1:7" x14ac:dyDescent="0.25">
      <c r="A1401" s="292"/>
      <c r="B1401" s="391"/>
      <c r="C1401" s="292"/>
      <c r="D1401" s="304"/>
      <c r="E1401" s="304"/>
      <c r="F1401" s="48">
        <f t="shared" si="36"/>
        <v>10332644</v>
      </c>
      <c r="G1401" s="397" t="s">
        <v>10757</v>
      </c>
    </row>
    <row r="1402" spans="1:7" x14ac:dyDescent="0.25">
      <c r="A1402" s="292"/>
      <c r="B1402" s="391"/>
      <c r="C1402" s="292"/>
      <c r="D1402" s="304"/>
      <c r="E1402" s="304"/>
      <c r="F1402" s="48">
        <f t="shared" si="36"/>
        <v>10332644</v>
      </c>
      <c r="G1402" s="397" t="s">
        <v>10757</v>
      </c>
    </row>
    <row r="1403" spans="1:7" x14ac:dyDescent="0.25">
      <c r="A1403" s="292"/>
      <c r="B1403" s="391"/>
      <c r="C1403" s="292"/>
      <c r="D1403" s="304"/>
      <c r="E1403" s="304"/>
      <c r="F1403" s="48">
        <f t="shared" si="36"/>
        <v>10332644</v>
      </c>
      <c r="G1403" s="397" t="s">
        <v>10757</v>
      </c>
    </row>
    <row r="1404" spans="1:7" x14ac:dyDescent="0.25">
      <c r="A1404" s="292"/>
      <c r="B1404" s="391"/>
      <c r="C1404" s="292"/>
      <c r="D1404" s="304"/>
      <c r="E1404" s="304"/>
      <c r="F1404" s="48">
        <f t="shared" si="36"/>
        <v>10332644</v>
      </c>
      <c r="G1404" s="397" t="s">
        <v>10757</v>
      </c>
    </row>
    <row r="1405" spans="1:7" x14ac:dyDescent="0.25">
      <c r="A1405" s="292"/>
      <c r="B1405" s="391"/>
      <c r="C1405" s="292"/>
      <c r="D1405" s="304"/>
      <c r="E1405" s="304"/>
      <c r="F1405" s="48">
        <f t="shared" si="36"/>
        <v>10332644</v>
      </c>
      <c r="G1405" s="397" t="s">
        <v>10757</v>
      </c>
    </row>
    <row r="1406" spans="1:7" x14ac:dyDescent="0.25">
      <c r="A1406" s="292"/>
      <c r="B1406" s="391"/>
      <c r="C1406" s="292"/>
      <c r="D1406" s="304"/>
      <c r="E1406" s="304"/>
      <c r="F1406" s="48">
        <f t="shared" si="36"/>
        <v>10332644</v>
      </c>
      <c r="G1406" s="397" t="s">
        <v>10757</v>
      </c>
    </row>
    <row r="1407" spans="1:7" x14ac:dyDescent="0.25">
      <c r="A1407" s="292"/>
      <c r="B1407" s="391"/>
      <c r="C1407" s="292"/>
      <c r="D1407" s="304"/>
      <c r="E1407" s="304"/>
      <c r="F1407" s="48">
        <f t="shared" si="36"/>
        <v>10332644</v>
      </c>
      <c r="G1407" s="397" t="s">
        <v>10757</v>
      </c>
    </row>
    <row r="1408" spans="1:7" x14ac:dyDescent="0.25">
      <c r="A1408" s="292"/>
      <c r="B1408" s="391"/>
      <c r="C1408" s="292"/>
      <c r="D1408" s="304"/>
      <c r="E1408" s="304"/>
      <c r="F1408" s="48">
        <f t="shared" si="36"/>
        <v>10332644</v>
      </c>
      <c r="G1408" s="397" t="s">
        <v>10757</v>
      </c>
    </row>
    <row r="1409" spans="1:7" x14ac:dyDescent="0.25">
      <c r="A1409" s="292"/>
      <c r="B1409" s="391"/>
      <c r="C1409" s="292"/>
      <c r="D1409" s="304"/>
      <c r="E1409" s="304"/>
      <c r="F1409" s="48">
        <f t="shared" si="36"/>
        <v>10332644</v>
      </c>
      <c r="G1409" s="397" t="s">
        <v>10757</v>
      </c>
    </row>
    <row r="1410" spans="1:7" x14ac:dyDescent="0.25">
      <c r="A1410" s="292"/>
      <c r="B1410" s="391"/>
      <c r="C1410" s="292"/>
      <c r="D1410" s="304"/>
      <c r="E1410" s="304"/>
      <c r="F1410" s="48">
        <f t="shared" si="36"/>
        <v>10332644</v>
      </c>
      <c r="G1410" s="397" t="s">
        <v>10757</v>
      </c>
    </row>
    <row r="1411" spans="1:7" x14ac:dyDescent="0.25">
      <c r="A1411" s="292"/>
      <c r="B1411" s="391"/>
      <c r="C1411" s="292"/>
      <c r="D1411" s="304"/>
      <c r="E1411" s="304"/>
      <c r="F1411" s="48">
        <f t="shared" si="36"/>
        <v>10332644</v>
      </c>
      <c r="G1411" s="397" t="s">
        <v>10757</v>
      </c>
    </row>
    <row r="1412" spans="1:7" x14ac:dyDescent="0.25">
      <c r="A1412" s="292"/>
      <c r="B1412" s="391"/>
      <c r="C1412" s="292"/>
      <c r="D1412" s="304"/>
      <c r="E1412" s="304"/>
      <c r="F1412" s="48">
        <f t="shared" si="36"/>
        <v>10332644</v>
      </c>
      <c r="G1412" s="397" t="s">
        <v>10757</v>
      </c>
    </row>
    <row r="1413" spans="1:7" x14ac:dyDescent="0.25">
      <c r="A1413" s="292"/>
      <c r="B1413" s="391"/>
      <c r="C1413" s="292"/>
      <c r="D1413" s="304"/>
      <c r="E1413" s="304"/>
      <c r="F1413" s="48">
        <f t="shared" si="36"/>
        <v>10332644</v>
      </c>
      <c r="G1413" s="397" t="s">
        <v>10757</v>
      </c>
    </row>
    <row r="1414" spans="1:7" x14ac:dyDescent="0.25">
      <c r="A1414" s="292"/>
      <c r="B1414" s="391"/>
      <c r="C1414" s="292"/>
      <c r="D1414" s="304"/>
      <c r="E1414" s="304"/>
      <c r="F1414" s="48">
        <f t="shared" si="36"/>
        <v>10332644</v>
      </c>
      <c r="G1414" s="397" t="s">
        <v>10757</v>
      </c>
    </row>
    <row r="1415" spans="1:7" x14ac:dyDescent="0.25">
      <c r="A1415" s="292"/>
      <c r="B1415" s="391"/>
      <c r="C1415" s="292"/>
      <c r="D1415" s="304"/>
      <c r="E1415" s="304"/>
      <c r="F1415" s="48">
        <f t="shared" si="36"/>
        <v>10332644</v>
      </c>
      <c r="G1415" s="397" t="s">
        <v>10757</v>
      </c>
    </row>
    <row r="1416" spans="1:7" x14ac:dyDescent="0.25">
      <c r="A1416" s="292"/>
      <c r="B1416" s="391"/>
      <c r="C1416" s="292"/>
      <c r="D1416" s="304"/>
      <c r="E1416" s="304"/>
      <c r="F1416" s="48">
        <f t="shared" si="36"/>
        <v>10332644</v>
      </c>
      <c r="G1416" s="397" t="s">
        <v>10757</v>
      </c>
    </row>
    <row r="1417" spans="1:7" x14ac:dyDescent="0.25">
      <c r="A1417" s="292"/>
      <c r="B1417" s="391"/>
      <c r="C1417" s="292"/>
      <c r="D1417" s="304"/>
      <c r="E1417" s="304"/>
      <c r="F1417" s="48">
        <f t="shared" si="36"/>
        <v>10332644</v>
      </c>
      <c r="G1417" s="397" t="s">
        <v>10757</v>
      </c>
    </row>
    <row r="1418" spans="1:7" x14ac:dyDescent="0.25">
      <c r="A1418" s="292"/>
      <c r="B1418" s="391"/>
      <c r="C1418" s="292"/>
      <c r="D1418" s="304"/>
      <c r="E1418" s="304"/>
      <c r="F1418" s="48">
        <f t="shared" si="36"/>
        <v>10332644</v>
      </c>
      <c r="G1418" s="397" t="s">
        <v>10757</v>
      </c>
    </row>
    <row r="1419" spans="1:7" x14ac:dyDescent="0.25">
      <c r="A1419" s="292"/>
      <c r="B1419" s="391"/>
      <c r="C1419" s="292"/>
      <c r="D1419" s="304"/>
      <c r="E1419" s="304"/>
      <c r="F1419" s="48">
        <f t="shared" si="36"/>
        <v>10332644</v>
      </c>
      <c r="G1419" s="397" t="s">
        <v>10757</v>
      </c>
    </row>
    <row r="1420" spans="1:7" x14ac:dyDescent="0.25">
      <c r="A1420" s="292"/>
      <c r="B1420" s="391"/>
      <c r="C1420" s="292"/>
      <c r="D1420" s="304"/>
      <c r="E1420" s="304"/>
      <c r="F1420" s="48">
        <f t="shared" si="36"/>
        <v>10332644</v>
      </c>
      <c r="G1420" s="397" t="s">
        <v>10757</v>
      </c>
    </row>
    <row r="1421" spans="1:7" x14ac:dyDescent="0.25">
      <c r="A1421" s="292"/>
      <c r="B1421" s="391"/>
      <c r="C1421" s="292"/>
      <c r="D1421" s="304"/>
      <c r="E1421" s="304"/>
      <c r="F1421" s="48">
        <f t="shared" si="36"/>
        <v>10332644</v>
      </c>
      <c r="G1421" s="397" t="s">
        <v>10757</v>
      </c>
    </row>
    <row r="1422" spans="1:7" x14ac:dyDescent="0.25">
      <c r="A1422" s="292"/>
      <c r="B1422" s="391"/>
      <c r="C1422" s="292"/>
      <c r="D1422" s="304"/>
      <c r="E1422" s="304"/>
      <c r="F1422" s="48">
        <f t="shared" si="36"/>
        <v>10332644</v>
      </c>
      <c r="G1422" s="397" t="s">
        <v>10757</v>
      </c>
    </row>
    <row r="1423" spans="1:7" x14ac:dyDescent="0.25">
      <c r="A1423" s="292"/>
      <c r="B1423" s="391"/>
      <c r="C1423" s="292"/>
      <c r="D1423" s="304"/>
      <c r="E1423" s="304"/>
      <c r="F1423" s="48">
        <f t="shared" si="36"/>
        <v>10332644</v>
      </c>
      <c r="G1423" s="397" t="s">
        <v>10757</v>
      </c>
    </row>
    <row r="1424" spans="1:7" x14ac:dyDescent="0.25">
      <c r="A1424" s="292"/>
      <c r="B1424" s="391"/>
      <c r="C1424" s="292"/>
      <c r="D1424" s="304"/>
      <c r="E1424" s="304"/>
      <c r="F1424" s="48">
        <f t="shared" si="36"/>
        <v>10332644</v>
      </c>
      <c r="G1424" s="397" t="s">
        <v>10757</v>
      </c>
    </row>
    <row r="1425" spans="1:7" x14ac:dyDescent="0.25">
      <c r="A1425" s="292"/>
      <c r="B1425" s="391"/>
      <c r="C1425" s="292"/>
      <c r="D1425" s="304"/>
      <c r="E1425" s="304"/>
      <c r="F1425" s="48">
        <f t="shared" si="36"/>
        <v>10332644</v>
      </c>
      <c r="G1425" s="397" t="s">
        <v>10757</v>
      </c>
    </row>
    <row r="1426" spans="1:7" x14ac:dyDescent="0.25">
      <c r="A1426" s="292"/>
      <c r="B1426" s="391"/>
      <c r="C1426" s="292"/>
      <c r="D1426" s="304"/>
      <c r="E1426" s="304"/>
      <c r="F1426" s="48">
        <f t="shared" si="36"/>
        <v>10332644</v>
      </c>
      <c r="G1426" s="397" t="s">
        <v>10757</v>
      </c>
    </row>
    <row r="1427" spans="1:7" x14ac:dyDescent="0.25">
      <c r="A1427" s="292"/>
      <c r="B1427" s="391"/>
      <c r="C1427" s="292"/>
      <c r="D1427" s="304"/>
      <c r="E1427" s="304"/>
      <c r="F1427" s="48">
        <f t="shared" si="36"/>
        <v>10332644</v>
      </c>
      <c r="G1427" s="397" t="s">
        <v>10757</v>
      </c>
    </row>
    <row r="1428" spans="1:7" x14ac:dyDescent="0.25">
      <c r="A1428" s="292"/>
      <c r="B1428" s="391"/>
      <c r="C1428" s="292"/>
      <c r="D1428" s="304"/>
      <c r="E1428" s="304"/>
      <c r="F1428" s="48">
        <f t="shared" si="36"/>
        <v>10332644</v>
      </c>
      <c r="G1428" s="397" t="s">
        <v>10757</v>
      </c>
    </row>
    <row r="1429" spans="1:7" x14ac:dyDescent="0.25">
      <c r="A1429" s="292"/>
      <c r="B1429" s="391"/>
      <c r="C1429" s="292"/>
      <c r="D1429" s="304"/>
      <c r="E1429" s="304"/>
      <c r="F1429" s="48">
        <f t="shared" si="36"/>
        <v>10332644</v>
      </c>
      <c r="G1429" s="397" t="s">
        <v>10757</v>
      </c>
    </row>
    <row r="1430" spans="1:7" x14ac:dyDescent="0.25">
      <c r="A1430" s="292"/>
      <c r="B1430" s="391"/>
      <c r="C1430" s="292"/>
      <c r="D1430" s="304"/>
      <c r="E1430" s="304"/>
      <c r="F1430" s="48">
        <f t="shared" si="36"/>
        <v>10332644</v>
      </c>
      <c r="G1430" s="397" t="s">
        <v>10757</v>
      </c>
    </row>
    <row r="1431" spans="1:7" x14ac:dyDescent="0.25">
      <c r="A1431" s="292"/>
      <c r="B1431" s="391"/>
      <c r="C1431" s="292"/>
      <c r="D1431" s="304"/>
      <c r="E1431" s="304"/>
      <c r="F1431" s="48">
        <f t="shared" si="36"/>
        <v>10332644</v>
      </c>
      <c r="G1431" s="397" t="s">
        <v>10757</v>
      </c>
    </row>
    <row r="1432" spans="1:7" x14ac:dyDescent="0.25">
      <c r="A1432" s="292"/>
      <c r="B1432" s="391"/>
      <c r="C1432" s="292"/>
      <c r="D1432" s="304"/>
      <c r="E1432" s="304"/>
      <c r="F1432" s="48">
        <f t="shared" si="36"/>
        <v>10332644</v>
      </c>
      <c r="G1432" s="397" t="s">
        <v>10757</v>
      </c>
    </row>
    <row r="1433" spans="1:7" x14ac:dyDescent="0.25">
      <c r="A1433" s="292"/>
      <c r="B1433" s="391"/>
      <c r="C1433" s="292"/>
      <c r="D1433" s="304"/>
      <c r="E1433" s="304"/>
      <c r="F1433" s="48">
        <f t="shared" si="36"/>
        <v>10332644</v>
      </c>
      <c r="G1433" s="397" t="s">
        <v>10757</v>
      </c>
    </row>
    <row r="1434" spans="1:7" x14ac:dyDescent="0.25">
      <c r="A1434" s="292"/>
      <c r="B1434" s="391"/>
      <c r="C1434" s="292"/>
      <c r="D1434" s="304"/>
      <c r="E1434" s="304"/>
      <c r="F1434" s="48">
        <f t="shared" si="36"/>
        <v>10332644</v>
      </c>
      <c r="G1434" s="397" t="s">
        <v>10757</v>
      </c>
    </row>
    <row r="1435" spans="1:7" x14ac:dyDescent="0.25">
      <c r="A1435" s="292"/>
      <c r="B1435" s="391"/>
      <c r="C1435" s="292"/>
      <c r="D1435" s="304"/>
      <c r="E1435" s="304"/>
      <c r="F1435" s="48">
        <f t="shared" si="36"/>
        <v>10332644</v>
      </c>
      <c r="G1435" s="397" t="s">
        <v>10757</v>
      </c>
    </row>
    <row r="1436" spans="1:7" x14ac:dyDescent="0.25">
      <c r="A1436" s="292"/>
      <c r="B1436" s="391"/>
      <c r="C1436" s="292"/>
      <c r="D1436" s="304"/>
      <c r="E1436" s="304"/>
      <c r="F1436" s="48">
        <f t="shared" si="36"/>
        <v>10332644</v>
      </c>
      <c r="G1436" s="397" t="s">
        <v>10757</v>
      </c>
    </row>
    <row r="1437" spans="1:7" x14ac:dyDescent="0.25">
      <c r="A1437" s="292"/>
      <c r="B1437" s="391"/>
      <c r="C1437" s="292"/>
      <c r="D1437" s="304"/>
      <c r="E1437" s="304"/>
      <c r="F1437" s="48">
        <f t="shared" si="36"/>
        <v>10332644</v>
      </c>
      <c r="G1437" s="397" t="s">
        <v>10757</v>
      </c>
    </row>
    <row r="1438" spans="1:7" x14ac:dyDescent="0.25">
      <c r="A1438" s="292"/>
      <c r="B1438" s="391"/>
      <c r="C1438" s="292"/>
      <c r="D1438" s="304"/>
      <c r="E1438" s="304"/>
      <c r="F1438" s="48">
        <f t="shared" si="36"/>
        <v>10332644</v>
      </c>
      <c r="G1438" s="397" t="s">
        <v>10757</v>
      </c>
    </row>
    <row r="1439" spans="1:7" x14ac:dyDescent="0.25">
      <c r="A1439" s="292"/>
      <c r="B1439" s="391"/>
      <c r="C1439" s="292"/>
      <c r="D1439" s="304"/>
      <c r="E1439" s="304"/>
      <c r="F1439" s="48">
        <f t="shared" si="36"/>
        <v>10332644</v>
      </c>
      <c r="G1439" s="397" t="s">
        <v>10757</v>
      </c>
    </row>
    <row r="1440" spans="1:7" x14ac:dyDescent="0.25">
      <c r="A1440" s="292"/>
      <c r="B1440" s="391"/>
      <c r="C1440" s="292"/>
      <c r="D1440" s="304"/>
      <c r="E1440" s="304"/>
      <c r="F1440" s="48">
        <f t="shared" si="36"/>
        <v>10332644</v>
      </c>
      <c r="G1440" s="397" t="s">
        <v>10757</v>
      </c>
    </row>
    <row r="1441" spans="1:7" x14ac:dyDescent="0.25">
      <c r="A1441" s="292"/>
      <c r="B1441" s="391"/>
      <c r="C1441" s="292"/>
      <c r="D1441" s="304"/>
      <c r="E1441" s="304"/>
      <c r="F1441" s="48">
        <f t="shared" si="36"/>
        <v>10332644</v>
      </c>
      <c r="G1441" s="397" t="s">
        <v>10757</v>
      </c>
    </row>
    <row r="1442" spans="1:7" x14ac:dyDescent="0.25">
      <c r="A1442" s="292"/>
      <c r="B1442" s="391"/>
      <c r="C1442" s="292"/>
      <c r="D1442" s="304"/>
      <c r="E1442" s="304"/>
      <c r="F1442" s="48">
        <f t="shared" si="36"/>
        <v>10332644</v>
      </c>
      <c r="G1442" s="397" t="s">
        <v>10757</v>
      </c>
    </row>
    <row r="1443" spans="1:7" x14ac:dyDescent="0.25">
      <c r="A1443" s="292"/>
      <c r="B1443" s="391"/>
      <c r="C1443" s="292"/>
      <c r="D1443" s="304"/>
      <c r="E1443" s="304"/>
      <c r="F1443" s="48">
        <f t="shared" ref="F1443:F1503" si="37">F1442+E1443-D1443</f>
        <v>10332644</v>
      </c>
      <c r="G1443" s="397" t="s">
        <v>10757</v>
      </c>
    </row>
    <row r="1444" spans="1:7" x14ac:dyDescent="0.25">
      <c r="A1444" s="292"/>
      <c r="B1444" s="391"/>
      <c r="C1444" s="292"/>
      <c r="D1444" s="304"/>
      <c r="E1444" s="304"/>
      <c r="F1444" s="48">
        <f t="shared" si="37"/>
        <v>10332644</v>
      </c>
      <c r="G1444" s="397" t="s">
        <v>10757</v>
      </c>
    </row>
    <row r="1445" spans="1:7" x14ac:dyDescent="0.25">
      <c r="A1445" s="292"/>
      <c r="B1445" s="391"/>
      <c r="C1445" s="292"/>
      <c r="D1445" s="304"/>
      <c r="E1445" s="304"/>
      <c r="F1445" s="48">
        <f t="shared" si="37"/>
        <v>10332644</v>
      </c>
      <c r="G1445" s="397" t="s">
        <v>10757</v>
      </c>
    </row>
    <row r="1446" spans="1:7" x14ac:dyDescent="0.25">
      <c r="A1446" s="292"/>
      <c r="B1446" s="391"/>
      <c r="C1446" s="292"/>
      <c r="D1446" s="304"/>
      <c r="E1446" s="304"/>
      <c r="F1446" s="48">
        <f t="shared" si="37"/>
        <v>10332644</v>
      </c>
      <c r="G1446" s="397" t="s">
        <v>10757</v>
      </c>
    </row>
    <row r="1447" spans="1:7" x14ac:dyDescent="0.25">
      <c r="A1447" s="292"/>
      <c r="B1447" s="391"/>
      <c r="C1447" s="292"/>
      <c r="D1447" s="304"/>
      <c r="E1447" s="304"/>
      <c r="F1447" s="48">
        <f t="shared" si="37"/>
        <v>10332644</v>
      </c>
      <c r="G1447" s="397" t="s">
        <v>10757</v>
      </c>
    </row>
    <row r="1448" spans="1:7" x14ac:dyDescent="0.25">
      <c r="A1448" s="292"/>
      <c r="B1448" s="391"/>
      <c r="C1448" s="292"/>
      <c r="D1448" s="304"/>
      <c r="E1448" s="304"/>
      <c r="F1448" s="48">
        <f t="shared" si="37"/>
        <v>10332644</v>
      </c>
      <c r="G1448" s="397" t="s">
        <v>10757</v>
      </c>
    </row>
    <row r="1449" spans="1:7" x14ac:dyDescent="0.25">
      <c r="A1449" s="292"/>
      <c r="B1449" s="391"/>
      <c r="C1449" s="292"/>
      <c r="D1449" s="304"/>
      <c r="E1449" s="304"/>
      <c r="F1449" s="48">
        <f t="shared" si="37"/>
        <v>10332644</v>
      </c>
      <c r="G1449" s="397" t="s">
        <v>10757</v>
      </c>
    </row>
    <row r="1450" spans="1:7" x14ac:dyDescent="0.25">
      <c r="A1450" s="292"/>
      <c r="B1450" s="391"/>
      <c r="C1450" s="292"/>
      <c r="D1450" s="304"/>
      <c r="E1450" s="304"/>
      <c r="F1450" s="48">
        <f t="shared" si="37"/>
        <v>10332644</v>
      </c>
      <c r="G1450" s="397" t="s">
        <v>10757</v>
      </c>
    </row>
    <row r="1451" spans="1:7" x14ac:dyDescent="0.25">
      <c r="A1451" s="292"/>
      <c r="B1451" s="391"/>
      <c r="C1451" s="292"/>
      <c r="D1451" s="304"/>
      <c r="E1451" s="304"/>
      <c r="F1451" s="48">
        <f t="shared" si="37"/>
        <v>10332644</v>
      </c>
      <c r="G1451" s="397" t="s">
        <v>10757</v>
      </c>
    </row>
    <row r="1452" spans="1:7" x14ac:dyDescent="0.25">
      <c r="A1452" s="292"/>
      <c r="B1452" s="391"/>
      <c r="C1452" s="292"/>
      <c r="D1452" s="304"/>
      <c r="E1452" s="304"/>
      <c r="F1452" s="48">
        <f t="shared" si="37"/>
        <v>10332644</v>
      </c>
      <c r="G1452" s="397" t="s">
        <v>10757</v>
      </c>
    </row>
    <row r="1453" spans="1:7" x14ac:dyDescent="0.25">
      <c r="A1453" s="292"/>
      <c r="B1453" s="391"/>
      <c r="C1453" s="292"/>
      <c r="D1453" s="304"/>
      <c r="E1453" s="304"/>
      <c r="F1453" s="48">
        <f t="shared" si="37"/>
        <v>10332644</v>
      </c>
      <c r="G1453" s="397" t="s">
        <v>10757</v>
      </c>
    </row>
    <row r="1454" spans="1:7" x14ac:dyDescent="0.25">
      <c r="A1454" s="292"/>
      <c r="B1454" s="391"/>
      <c r="C1454" s="292"/>
      <c r="D1454" s="304"/>
      <c r="E1454" s="304"/>
      <c r="F1454" s="48">
        <f t="shared" si="37"/>
        <v>10332644</v>
      </c>
      <c r="G1454" s="397" t="s">
        <v>10757</v>
      </c>
    </row>
    <row r="1455" spans="1:7" x14ac:dyDescent="0.25">
      <c r="A1455" s="292"/>
      <c r="B1455" s="391"/>
      <c r="C1455" s="292"/>
      <c r="D1455" s="304"/>
      <c r="E1455" s="304"/>
      <c r="F1455" s="48">
        <f t="shared" si="37"/>
        <v>10332644</v>
      </c>
      <c r="G1455" s="397" t="s">
        <v>10757</v>
      </c>
    </row>
    <row r="1456" spans="1:7" x14ac:dyDescent="0.25">
      <c r="A1456" s="292"/>
      <c r="B1456" s="391"/>
      <c r="C1456" s="292"/>
      <c r="D1456" s="304"/>
      <c r="E1456" s="304"/>
      <c r="F1456" s="48">
        <f t="shared" si="37"/>
        <v>10332644</v>
      </c>
      <c r="G1456" s="397" t="s">
        <v>10757</v>
      </c>
    </row>
    <row r="1457" spans="1:7" x14ac:dyDescent="0.25">
      <c r="A1457" s="292"/>
      <c r="B1457" s="391"/>
      <c r="C1457" s="292"/>
      <c r="D1457" s="304"/>
      <c r="E1457" s="304"/>
      <c r="F1457" s="48">
        <f t="shared" si="37"/>
        <v>10332644</v>
      </c>
      <c r="G1457" s="397" t="s">
        <v>10757</v>
      </c>
    </row>
    <row r="1458" spans="1:7" x14ac:dyDescent="0.25">
      <c r="A1458" s="292"/>
      <c r="B1458" s="391"/>
      <c r="C1458" s="292"/>
      <c r="D1458" s="304"/>
      <c r="E1458" s="304"/>
      <c r="F1458" s="48">
        <f t="shared" si="37"/>
        <v>10332644</v>
      </c>
      <c r="G1458" s="397" t="s">
        <v>10757</v>
      </c>
    </row>
    <row r="1459" spans="1:7" x14ac:dyDescent="0.25">
      <c r="A1459" s="292"/>
      <c r="B1459" s="391"/>
      <c r="C1459" s="292"/>
      <c r="D1459" s="304"/>
      <c r="E1459" s="304"/>
      <c r="F1459" s="48">
        <f t="shared" si="37"/>
        <v>10332644</v>
      </c>
      <c r="G1459" s="397" t="s">
        <v>10757</v>
      </c>
    </row>
    <row r="1460" spans="1:7" x14ac:dyDescent="0.25">
      <c r="A1460" s="292"/>
      <c r="B1460" s="391"/>
      <c r="C1460" s="292"/>
      <c r="D1460" s="304"/>
      <c r="E1460" s="304"/>
      <c r="F1460" s="48">
        <f t="shared" si="37"/>
        <v>10332644</v>
      </c>
      <c r="G1460" s="397" t="s">
        <v>10757</v>
      </c>
    </row>
    <row r="1461" spans="1:7" x14ac:dyDescent="0.25">
      <c r="A1461" s="292"/>
      <c r="B1461" s="391"/>
      <c r="C1461" s="292"/>
      <c r="D1461" s="304"/>
      <c r="E1461" s="304"/>
      <c r="F1461" s="48">
        <f t="shared" si="37"/>
        <v>10332644</v>
      </c>
      <c r="G1461" s="397" t="s">
        <v>10757</v>
      </c>
    </row>
    <row r="1462" spans="1:7" x14ac:dyDescent="0.25">
      <c r="A1462" s="292"/>
      <c r="B1462" s="391"/>
      <c r="C1462" s="292"/>
      <c r="D1462" s="304"/>
      <c r="E1462" s="304"/>
      <c r="F1462" s="48">
        <f t="shared" si="37"/>
        <v>10332644</v>
      </c>
      <c r="G1462" s="397" t="s">
        <v>10757</v>
      </c>
    </row>
    <row r="1463" spans="1:7" x14ac:dyDescent="0.25">
      <c r="A1463" s="292"/>
      <c r="B1463" s="391"/>
      <c r="C1463" s="292"/>
      <c r="D1463" s="304"/>
      <c r="E1463" s="304"/>
      <c r="F1463" s="48">
        <f t="shared" si="37"/>
        <v>10332644</v>
      </c>
      <c r="G1463" s="397" t="s">
        <v>10757</v>
      </c>
    </row>
    <row r="1464" spans="1:7" x14ac:dyDescent="0.25">
      <c r="A1464" s="292"/>
      <c r="B1464" s="391"/>
      <c r="C1464" s="292"/>
      <c r="D1464" s="304"/>
      <c r="E1464" s="304"/>
      <c r="F1464" s="48">
        <f t="shared" si="37"/>
        <v>10332644</v>
      </c>
      <c r="G1464" s="397" t="s">
        <v>10757</v>
      </c>
    </row>
    <row r="1465" spans="1:7" x14ac:dyDescent="0.25">
      <c r="A1465" s="292"/>
      <c r="B1465" s="391"/>
      <c r="C1465" s="292"/>
      <c r="D1465" s="304"/>
      <c r="E1465" s="304"/>
      <c r="F1465" s="48">
        <f t="shared" si="37"/>
        <v>10332644</v>
      </c>
      <c r="G1465" s="397" t="s">
        <v>10757</v>
      </c>
    </row>
    <row r="1466" spans="1:7" x14ac:dyDescent="0.25">
      <c r="A1466" s="292"/>
      <c r="B1466" s="391"/>
      <c r="C1466" s="292"/>
      <c r="D1466" s="304"/>
      <c r="E1466" s="304"/>
      <c r="F1466" s="48">
        <f t="shared" si="37"/>
        <v>10332644</v>
      </c>
      <c r="G1466" s="397" t="s">
        <v>10757</v>
      </c>
    </row>
    <row r="1467" spans="1:7" x14ac:dyDescent="0.25">
      <c r="A1467" s="292"/>
      <c r="B1467" s="391"/>
      <c r="C1467" s="292"/>
      <c r="D1467" s="304"/>
      <c r="E1467" s="304"/>
      <c r="F1467" s="48">
        <f t="shared" si="37"/>
        <v>10332644</v>
      </c>
      <c r="G1467" s="397" t="s">
        <v>10757</v>
      </c>
    </row>
    <row r="1468" spans="1:7" x14ac:dyDescent="0.25">
      <c r="A1468" s="292"/>
      <c r="B1468" s="391"/>
      <c r="C1468" s="292"/>
      <c r="D1468" s="304"/>
      <c r="E1468" s="304"/>
      <c r="F1468" s="48">
        <f t="shared" si="37"/>
        <v>10332644</v>
      </c>
      <c r="G1468" s="397" t="s">
        <v>10757</v>
      </c>
    </row>
    <row r="1469" spans="1:7" x14ac:dyDescent="0.25">
      <c r="A1469" s="292"/>
      <c r="B1469" s="391"/>
      <c r="C1469" s="292"/>
      <c r="D1469" s="304"/>
      <c r="E1469" s="304"/>
      <c r="F1469" s="48">
        <f t="shared" si="37"/>
        <v>10332644</v>
      </c>
      <c r="G1469" s="397" t="s">
        <v>10757</v>
      </c>
    </row>
    <row r="1470" spans="1:7" x14ac:dyDescent="0.25">
      <c r="A1470" s="292"/>
      <c r="B1470" s="391"/>
      <c r="C1470" s="292"/>
      <c r="D1470" s="304"/>
      <c r="E1470" s="304"/>
      <c r="F1470" s="48">
        <f t="shared" si="37"/>
        <v>10332644</v>
      </c>
      <c r="G1470" s="397" t="s">
        <v>10757</v>
      </c>
    </row>
    <row r="1471" spans="1:7" x14ac:dyDescent="0.25">
      <c r="A1471" s="292"/>
      <c r="B1471" s="391"/>
      <c r="C1471" s="292"/>
      <c r="D1471" s="304"/>
      <c r="E1471" s="304"/>
      <c r="F1471" s="48">
        <f t="shared" si="37"/>
        <v>10332644</v>
      </c>
      <c r="G1471" s="397" t="s">
        <v>10757</v>
      </c>
    </row>
    <row r="1472" spans="1:7" x14ac:dyDescent="0.25">
      <c r="A1472" s="292"/>
      <c r="B1472" s="391"/>
      <c r="C1472" s="292"/>
      <c r="D1472" s="304"/>
      <c r="E1472" s="304"/>
      <c r="F1472" s="48">
        <f t="shared" si="37"/>
        <v>10332644</v>
      </c>
      <c r="G1472" s="397" t="s">
        <v>10757</v>
      </c>
    </row>
    <row r="1473" spans="1:7" x14ac:dyDescent="0.25">
      <c r="A1473" s="292"/>
      <c r="B1473" s="391"/>
      <c r="C1473" s="292"/>
      <c r="D1473" s="304"/>
      <c r="E1473" s="304"/>
      <c r="F1473" s="48">
        <f t="shared" si="37"/>
        <v>10332644</v>
      </c>
      <c r="G1473" s="397" t="s">
        <v>10757</v>
      </c>
    </row>
    <row r="1474" spans="1:7" x14ac:dyDescent="0.25">
      <c r="A1474" s="292"/>
      <c r="B1474" s="391"/>
      <c r="C1474" s="292"/>
      <c r="D1474" s="304"/>
      <c r="E1474" s="304"/>
      <c r="F1474" s="48">
        <f t="shared" si="37"/>
        <v>10332644</v>
      </c>
      <c r="G1474" s="397" t="s">
        <v>10757</v>
      </c>
    </row>
    <row r="1475" spans="1:7" x14ac:dyDescent="0.25">
      <c r="A1475" s="292"/>
      <c r="B1475" s="391"/>
      <c r="C1475" s="292"/>
      <c r="D1475" s="304"/>
      <c r="E1475" s="304"/>
      <c r="F1475" s="48">
        <f t="shared" si="37"/>
        <v>10332644</v>
      </c>
      <c r="G1475" s="397" t="s">
        <v>10757</v>
      </c>
    </row>
    <row r="1476" spans="1:7" x14ac:dyDescent="0.25">
      <c r="A1476" s="292"/>
      <c r="B1476" s="391"/>
      <c r="C1476" s="292"/>
      <c r="D1476" s="304"/>
      <c r="E1476" s="304"/>
      <c r="F1476" s="48">
        <f t="shared" si="37"/>
        <v>10332644</v>
      </c>
      <c r="G1476" s="397" t="s">
        <v>10757</v>
      </c>
    </row>
    <row r="1477" spans="1:7" x14ac:dyDescent="0.25">
      <c r="A1477" s="292"/>
      <c r="B1477" s="391"/>
      <c r="C1477" s="292"/>
      <c r="D1477" s="304"/>
      <c r="E1477" s="304"/>
      <c r="F1477" s="48">
        <f t="shared" si="37"/>
        <v>10332644</v>
      </c>
      <c r="G1477" s="397" t="s">
        <v>10757</v>
      </c>
    </row>
    <row r="1478" spans="1:7" x14ac:dyDescent="0.25">
      <c r="A1478" s="292"/>
      <c r="B1478" s="391"/>
      <c r="C1478" s="292"/>
      <c r="D1478" s="304"/>
      <c r="E1478" s="304"/>
      <c r="F1478" s="48">
        <f t="shared" si="37"/>
        <v>10332644</v>
      </c>
      <c r="G1478" s="397" t="s">
        <v>10757</v>
      </c>
    </row>
    <row r="1479" spans="1:7" x14ac:dyDescent="0.25">
      <c r="A1479" s="292"/>
      <c r="B1479" s="391"/>
      <c r="C1479" s="292"/>
      <c r="D1479" s="304"/>
      <c r="E1479" s="304"/>
      <c r="F1479" s="48">
        <f t="shared" si="37"/>
        <v>10332644</v>
      </c>
      <c r="G1479" s="397" t="s">
        <v>10757</v>
      </c>
    </row>
    <row r="1480" spans="1:7" x14ac:dyDescent="0.25">
      <c r="A1480" s="292"/>
      <c r="B1480" s="391"/>
      <c r="C1480" s="292"/>
      <c r="D1480" s="304"/>
      <c r="E1480" s="304"/>
      <c r="F1480" s="48">
        <f t="shared" si="37"/>
        <v>10332644</v>
      </c>
      <c r="G1480" s="397" t="s">
        <v>10757</v>
      </c>
    </row>
    <row r="1481" spans="1:7" x14ac:dyDescent="0.25">
      <c r="A1481" s="292"/>
      <c r="B1481" s="391"/>
      <c r="C1481" s="292"/>
      <c r="D1481" s="304"/>
      <c r="E1481" s="304"/>
      <c r="F1481" s="48">
        <f t="shared" si="37"/>
        <v>10332644</v>
      </c>
      <c r="G1481" s="397" t="s">
        <v>10757</v>
      </c>
    </row>
    <row r="1482" spans="1:7" x14ac:dyDescent="0.25">
      <c r="A1482" s="292"/>
      <c r="B1482" s="391"/>
      <c r="C1482" s="292"/>
      <c r="D1482" s="304"/>
      <c r="E1482" s="304"/>
      <c r="F1482" s="48">
        <f t="shared" si="37"/>
        <v>10332644</v>
      </c>
      <c r="G1482" s="397" t="s">
        <v>10757</v>
      </c>
    </row>
    <row r="1483" spans="1:7" x14ac:dyDescent="0.25">
      <c r="A1483" s="292"/>
      <c r="B1483" s="391"/>
      <c r="C1483" s="292"/>
      <c r="D1483" s="304"/>
      <c r="E1483" s="304"/>
      <c r="F1483" s="48">
        <f t="shared" si="37"/>
        <v>10332644</v>
      </c>
      <c r="G1483" s="397" t="s">
        <v>10757</v>
      </c>
    </row>
    <row r="1484" spans="1:7" x14ac:dyDescent="0.25">
      <c r="A1484" s="292"/>
      <c r="B1484" s="391"/>
      <c r="C1484" s="292"/>
      <c r="D1484" s="304"/>
      <c r="E1484" s="304"/>
      <c r="F1484" s="48">
        <f t="shared" si="37"/>
        <v>10332644</v>
      </c>
      <c r="G1484" s="397" t="s">
        <v>10757</v>
      </c>
    </row>
    <row r="1485" spans="1:7" x14ac:dyDescent="0.25">
      <c r="A1485" s="292"/>
      <c r="B1485" s="391"/>
      <c r="C1485" s="292"/>
      <c r="D1485" s="304"/>
      <c r="E1485" s="304"/>
      <c r="F1485" s="48">
        <f t="shared" si="37"/>
        <v>10332644</v>
      </c>
      <c r="G1485" s="397" t="s">
        <v>10757</v>
      </c>
    </row>
    <row r="1486" spans="1:7" x14ac:dyDescent="0.25">
      <c r="A1486" s="292"/>
      <c r="B1486" s="391"/>
      <c r="C1486" s="292"/>
      <c r="D1486" s="304"/>
      <c r="E1486" s="304"/>
      <c r="F1486" s="48">
        <f t="shared" si="37"/>
        <v>10332644</v>
      </c>
      <c r="G1486" s="397" t="s">
        <v>10757</v>
      </c>
    </row>
    <row r="1487" spans="1:7" x14ac:dyDescent="0.25">
      <c r="A1487" s="292"/>
      <c r="B1487" s="391"/>
      <c r="C1487" s="292"/>
      <c r="D1487" s="304"/>
      <c r="E1487" s="304"/>
      <c r="F1487" s="48">
        <f t="shared" si="37"/>
        <v>10332644</v>
      </c>
      <c r="G1487" s="397" t="s">
        <v>10757</v>
      </c>
    </row>
    <row r="1488" spans="1:7" x14ac:dyDescent="0.25">
      <c r="A1488" s="292"/>
      <c r="B1488" s="391"/>
      <c r="C1488" s="292"/>
      <c r="D1488" s="304"/>
      <c r="E1488" s="304"/>
      <c r="F1488" s="48">
        <f t="shared" si="37"/>
        <v>10332644</v>
      </c>
      <c r="G1488" s="397" t="s">
        <v>10757</v>
      </c>
    </row>
    <row r="1489" spans="1:7" x14ac:dyDescent="0.25">
      <c r="A1489" s="292"/>
      <c r="B1489" s="391"/>
      <c r="C1489" s="292"/>
      <c r="D1489" s="304"/>
      <c r="E1489" s="304"/>
      <c r="F1489" s="48">
        <f t="shared" si="37"/>
        <v>10332644</v>
      </c>
      <c r="G1489" s="397" t="s">
        <v>10757</v>
      </c>
    </row>
    <row r="1490" spans="1:7" x14ac:dyDescent="0.25">
      <c r="A1490" s="292"/>
      <c r="B1490" s="391"/>
      <c r="C1490" s="292"/>
      <c r="D1490" s="304"/>
      <c r="E1490" s="304"/>
      <c r="F1490" s="48">
        <f t="shared" si="37"/>
        <v>10332644</v>
      </c>
      <c r="G1490" s="397" t="s">
        <v>10757</v>
      </c>
    </row>
    <row r="1491" spans="1:7" x14ac:dyDescent="0.25">
      <c r="A1491" s="292"/>
      <c r="B1491" s="391"/>
      <c r="C1491" s="292"/>
      <c r="D1491" s="304"/>
      <c r="E1491" s="304"/>
      <c r="F1491" s="48">
        <f t="shared" si="37"/>
        <v>10332644</v>
      </c>
      <c r="G1491" s="397" t="s">
        <v>10757</v>
      </c>
    </row>
    <row r="1492" spans="1:7" x14ac:dyDescent="0.25">
      <c r="A1492" s="292"/>
      <c r="B1492" s="391"/>
      <c r="C1492" s="292"/>
      <c r="D1492" s="304"/>
      <c r="E1492" s="304"/>
      <c r="F1492" s="48">
        <f t="shared" si="37"/>
        <v>10332644</v>
      </c>
      <c r="G1492" s="397" t="s">
        <v>10757</v>
      </c>
    </row>
    <row r="1493" spans="1:7" x14ac:dyDescent="0.25">
      <c r="A1493" s="292"/>
      <c r="B1493" s="391"/>
      <c r="C1493" s="292"/>
      <c r="D1493" s="304"/>
      <c r="E1493" s="304"/>
      <c r="F1493" s="48">
        <f t="shared" si="37"/>
        <v>10332644</v>
      </c>
      <c r="G1493" s="397" t="s">
        <v>10757</v>
      </c>
    </row>
    <row r="1494" spans="1:7" x14ac:dyDescent="0.25">
      <c r="A1494" s="292"/>
      <c r="B1494" s="391"/>
      <c r="C1494" s="292"/>
      <c r="D1494" s="304"/>
      <c r="E1494" s="304"/>
      <c r="F1494" s="48">
        <f t="shared" si="37"/>
        <v>10332644</v>
      </c>
      <c r="G1494" s="397" t="s">
        <v>10757</v>
      </c>
    </row>
    <row r="1495" spans="1:7" x14ac:dyDescent="0.25">
      <c r="A1495" s="292"/>
      <c r="B1495" s="391"/>
      <c r="C1495" s="292"/>
      <c r="D1495" s="304"/>
      <c r="E1495" s="304"/>
      <c r="F1495" s="48">
        <f t="shared" si="37"/>
        <v>10332644</v>
      </c>
      <c r="G1495" s="397" t="s">
        <v>10757</v>
      </c>
    </row>
    <row r="1496" spans="1:7" x14ac:dyDescent="0.25">
      <c r="A1496" s="292"/>
      <c r="B1496" s="391"/>
      <c r="C1496" s="292"/>
      <c r="D1496" s="304"/>
      <c r="E1496" s="304"/>
      <c r="F1496" s="48">
        <f t="shared" si="37"/>
        <v>10332644</v>
      </c>
      <c r="G1496" s="397" t="s">
        <v>10757</v>
      </c>
    </row>
    <row r="1497" spans="1:7" x14ac:dyDescent="0.25">
      <c r="A1497" s="292"/>
      <c r="B1497" s="391"/>
      <c r="C1497" s="292"/>
      <c r="D1497" s="304"/>
      <c r="E1497" s="304"/>
      <c r="F1497" s="48">
        <f t="shared" si="37"/>
        <v>10332644</v>
      </c>
      <c r="G1497" s="397" t="s">
        <v>10757</v>
      </c>
    </row>
    <row r="1498" spans="1:7" x14ac:dyDescent="0.25">
      <c r="A1498" s="292"/>
      <c r="B1498" s="391"/>
      <c r="C1498" s="292"/>
      <c r="D1498" s="304"/>
      <c r="E1498" s="304"/>
      <c r="F1498" s="48">
        <f t="shared" si="37"/>
        <v>10332644</v>
      </c>
      <c r="G1498" s="397" t="s">
        <v>10757</v>
      </c>
    </row>
    <row r="1499" spans="1:7" x14ac:dyDescent="0.25">
      <c r="A1499" s="292"/>
      <c r="B1499" s="391"/>
      <c r="C1499" s="292"/>
      <c r="D1499" s="304"/>
      <c r="E1499" s="304"/>
      <c r="F1499" s="48">
        <f t="shared" si="37"/>
        <v>10332644</v>
      </c>
      <c r="G1499" s="397" t="s">
        <v>10757</v>
      </c>
    </row>
    <row r="1500" spans="1:7" x14ac:dyDescent="0.25">
      <c r="A1500" s="292"/>
      <c r="B1500" s="391"/>
      <c r="C1500" s="292"/>
      <c r="D1500" s="304"/>
      <c r="E1500" s="304"/>
      <c r="F1500" s="48">
        <f t="shared" si="37"/>
        <v>10332644</v>
      </c>
      <c r="G1500" s="397" t="s">
        <v>10757</v>
      </c>
    </row>
    <row r="1501" spans="1:7" x14ac:dyDescent="0.25">
      <c r="A1501" s="292"/>
      <c r="B1501" s="391"/>
      <c r="C1501" s="292"/>
      <c r="D1501" s="304"/>
      <c r="E1501" s="304"/>
      <c r="F1501" s="48">
        <f t="shared" si="37"/>
        <v>10332644</v>
      </c>
      <c r="G1501" s="397" t="s">
        <v>10757</v>
      </c>
    </row>
    <row r="1502" spans="1:7" x14ac:dyDescent="0.25">
      <c r="A1502" s="292"/>
      <c r="B1502" s="391"/>
      <c r="C1502" s="292"/>
      <c r="D1502" s="304"/>
      <c r="E1502" s="304"/>
      <c r="F1502" s="48">
        <f t="shared" si="37"/>
        <v>10332644</v>
      </c>
      <c r="G1502" s="397" t="s">
        <v>10757</v>
      </c>
    </row>
    <row r="1503" spans="1:7" x14ac:dyDescent="0.25">
      <c r="A1503" s="292"/>
      <c r="B1503" s="391"/>
      <c r="C1503" s="292"/>
      <c r="D1503" s="304"/>
      <c r="E1503" s="304"/>
      <c r="F1503" s="48">
        <f t="shared" si="37"/>
        <v>10332644</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D14" sqref="D14:E1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31" t="s">
        <v>6974</v>
      </c>
      <c r="B2" s="732"/>
      <c r="C2" s="732"/>
      <c r="D2" s="732"/>
      <c r="E2" s="733"/>
      <c r="I2" s="441"/>
      <c r="J2" s="441"/>
      <c r="K2" s="441"/>
      <c r="L2" s="442"/>
      <c r="M2" s="442"/>
      <c r="N2" s="442"/>
    </row>
    <row r="3" spans="1:19 16384:16384" ht="32.25" thickBot="1" x14ac:dyDescent="0.55000000000000004">
      <c r="A3" s="734" t="s">
        <v>862</v>
      </c>
      <c r="B3" s="735"/>
      <c r="C3" s="735"/>
      <c r="D3" s="735"/>
      <c r="E3" s="736"/>
      <c r="I3" s="443"/>
      <c r="J3" s="443">
        <f ca="1">SUM(J5:J471)</f>
        <v>127983521</v>
      </c>
      <c r="K3" s="443">
        <f>SUM(K5:K471)</f>
        <v>-6938266</v>
      </c>
      <c r="L3" s="444"/>
      <c r="M3" s="473">
        <v>44928</v>
      </c>
      <c r="N3" s="443">
        <f>SUM(N5:N473)</f>
        <v>-74287941.75999999</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37" t="s">
        <v>8178</v>
      </c>
      <c r="B5" s="738"/>
      <c r="C5" s="739"/>
      <c r="D5" s="729">
        <f>DIB!H2</f>
        <v>1983735</v>
      </c>
      <c r="E5" s="730"/>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99999.99560290575</v>
      </c>
      <c r="N5" s="445"/>
      <c r="O5" s="445"/>
      <c r="Q5" s="449"/>
      <c r="R5" s="308"/>
      <c r="S5" s="308"/>
    </row>
    <row r="6" spans="1:19 16384:16384" ht="26.25" x14ac:dyDescent="0.25">
      <c r="A6" s="727" t="s">
        <v>8179</v>
      </c>
      <c r="B6" s="728"/>
      <c r="C6" s="728"/>
      <c r="D6" s="729">
        <f>MCB!H2</f>
        <v>43969715.75120002</v>
      </c>
      <c r="E6" s="730"/>
      <c r="I6" s="712" t="s">
        <v>9892</v>
      </c>
      <c r="J6" s="712"/>
      <c r="K6" s="712"/>
      <c r="L6" s="450"/>
      <c r="M6" s="712" t="s">
        <v>9892</v>
      </c>
      <c r="N6" s="712"/>
      <c r="O6" s="712"/>
      <c r="Q6" s="449" t="s">
        <v>13720</v>
      </c>
      <c r="R6" s="308">
        <v>750000</v>
      </c>
      <c r="S6" s="308"/>
    </row>
    <row r="7" spans="1:19 16384:16384" ht="26.25" x14ac:dyDescent="0.25">
      <c r="A7" s="727" t="s">
        <v>8180</v>
      </c>
      <c r="B7" s="728"/>
      <c r="C7" s="728"/>
      <c r="D7" s="729">
        <f>'PES MCB'!H2</f>
        <v>1043202</v>
      </c>
      <c r="E7" s="730"/>
      <c r="I7" s="713" t="s">
        <v>9750</v>
      </c>
      <c r="J7" s="714"/>
      <c r="K7" s="715"/>
      <c r="L7" s="450"/>
      <c r="M7" s="713" t="s">
        <v>6977</v>
      </c>
      <c r="N7" s="714"/>
      <c r="O7" s="715"/>
      <c r="Q7" s="304" t="s">
        <v>13754</v>
      </c>
      <c r="R7" s="304">
        <v>670318</v>
      </c>
      <c r="S7" s="304"/>
    </row>
    <row r="8" spans="1:19 16384:16384" ht="30" x14ac:dyDescent="0.25">
      <c r="A8" s="721" t="s">
        <v>9221</v>
      </c>
      <c r="B8" s="722"/>
      <c r="C8" s="722"/>
      <c r="D8" s="723">
        <f>'Bilal bhai'!F1503</f>
        <v>10332644</v>
      </c>
      <c r="E8" s="724"/>
      <c r="I8" s="447" t="s">
        <v>3</v>
      </c>
      <c r="J8" s="448" t="s">
        <v>9893</v>
      </c>
      <c r="K8" s="448" t="s">
        <v>10131</v>
      </c>
      <c r="L8" s="451"/>
      <c r="M8" s="447" t="s">
        <v>3</v>
      </c>
      <c r="N8" s="448" t="s">
        <v>10132</v>
      </c>
      <c r="O8" s="448" t="s">
        <v>10133</v>
      </c>
      <c r="Q8" s="304" t="s">
        <v>13779</v>
      </c>
      <c r="R8" s="304">
        <v>7214580</v>
      </c>
      <c r="S8" s="304"/>
    </row>
    <row r="9" spans="1:19 16384:16384" ht="26.25" x14ac:dyDescent="0.25">
      <c r="A9" s="721" t="s">
        <v>9222</v>
      </c>
      <c r="B9" s="722"/>
      <c r="C9" s="722"/>
      <c r="D9" s="723">
        <f>'Nadeem bhai'!F2009</f>
        <v>1174801</v>
      </c>
      <c r="E9" s="724"/>
      <c r="I9" s="449" t="s">
        <v>9566</v>
      </c>
      <c r="J9" s="504">
        <f ca="1">SUMIF(Cash!H:H,cb!I9,Cash!E1:E35783)</f>
        <v>167110</v>
      </c>
      <c r="K9" s="449"/>
      <c r="L9" s="450"/>
      <c r="M9" s="449" t="s">
        <v>12188</v>
      </c>
      <c r="N9" s="449">
        <f>S54</f>
        <v>-74287941.75999999</v>
      </c>
      <c r="O9" s="449"/>
      <c r="Q9" s="304" t="s">
        <v>13954</v>
      </c>
      <c r="R9" s="304">
        <v>6619389</v>
      </c>
      <c r="S9" s="304"/>
    </row>
    <row r="10" spans="1:19 16384:16384" ht="26.25" x14ac:dyDescent="0.25">
      <c r="A10" s="706" t="s">
        <v>9223</v>
      </c>
      <c r="B10" s="707"/>
      <c r="C10" s="707"/>
      <c r="D10" s="708">
        <f>Cash!G11669</f>
        <v>5045.0854653317947</v>
      </c>
      <c r="E10" s="709"/>
      <c r="I10" s="449" t="s">
        <v>4989</v>
      </c>
      <c r="J10" s="504"/>
      <c r="K10" s="449"/>
      <c r="L10" s="450"/>
      <c r="M10" s="449"/>
      <c r="N10" s="308"/>
      <c r="O10" s="304">
        <v>78000</v>
      </c>
      <c r="Q10" s="304"/>
      <c r="R10" s="304"/>
      <c r="S10" s="304"/>
    </row>
    <row r="11" spans="1:19 16384:16384" ht="26.25" x14ac:dyDescent="0.25">
      <c r="A11" s="706" t="s">
        <v>9293</v>
      </c>
      <c r="B11" s="707"/>
      <c r="C11" s="707"/>
      <c r="D11" s="708">
        <f ca="1">staff!M523</f>
        <v>409095</v>
      </c>
      <c r="E11" s="709"/>
      <c r="I11" s="449" t="s">
        <v>1449</v>
      </c>
      <c r="J11" s="504">
        <f>SUMIF(Cash!C5392:C35785,cb!I11,Cash!E5392:E35785)+2000+1000+16500+1000+1000+7500+5000+10500+4000+5000+2000+2000+2000+500-60000+1000+500+30000+15000+1000+9000+40000+5000+6000+19000+500+2000+3000+5000+10000+1000+500+10000+7000</f>
        <v>2304500</v>
      </c>
      <c r="K11" s="449"/>
      <c r="L11" s="450"/>
      <c r="M11" s="449"/>
      <c r="N11" s="308"/>
      <c r="O11" s="304">
        <v>12000</v>
      </c>
      <c r="Q11" s="304" t="s">
        <v>13946</v>
      </c>
      <c r="R11" s="304">
        <v>1421846</v>
      </c>
      <c r="S11" s="304"/>
    </row>
    <row r="12" spans="1:19 16384:16384" ht="26.25" x14ac:dyDescent="0.25">
      <c r="A12" s="706" t="s">
        <v>10899</v>
      </c>
      <c r="B12" s="707"/>
      <c r="C12" s="707"/>
      <c r="D12" s="708">
        <v>300000</v>
      </c>
      <c r="E12" s="709"/>
      <c r="I12" s="449" t="s">
        <v>12540</v>
      </c>
      <c r="J12" s="504">
        <f>SUM(H21:H1000)</f>
        <v>437370</v>
      </c>
      <c r="K12" s="449"/>
      <c r="L12" s="450"/>
      <c r="M12" s="304"/>
      <c r="N12" s="304"/>
      <c r="O12" s="304">
        <v>13300</v>
      </c>
      <c r="Q12" s="304" t="s">
        <v>13948</v>
      </c>
      <c r="R12" s="304">
        <v>10400000</v>
      </c>
      <c r="S12" s="304"/>
    </row>
    <row r="13" spans="1:19 16384:16384" ht="23.25" x14ac:dyDescent="0.25">
      <c r="A13" s="725" t="s">
        <v>12895</v>
      </c>
      <c r="B13" s="726"/>
      <c r="C13" s="726"/>
      <c r="D13" s="708">
        <v>100000</v>
      </c>
      <c r="E13" s="709"/>
      <c r="I13" s="304" t="s">
        <v>10972</v>
      </c>
      <c r="J13" s="504">
        <f>'[3]Zakat 2020-21'!$L$23+'[3]Zakat 2020-21'!$C$23</f>
        <v>896655</v>
      </c>
      <c r="K13" s="449"/>
      <c r="L13" s="450"/>
      <c r="M13" s="304"/>
      <c r="N13" s="304"/>
      <c r="O13" s="449"/>
      <c r="P13" s="277"/>
      <c r="Q13" s="449" t="s">
        <v>13945</v>
      </c>
      <c r="R13" s="308">
        <v>2497821</v>
      </c>
      <c r="S13" s="308"/>
    </row>
    <row r="14" spans="1:19 16384:16384" ht="29.25" thickBot="1" x14ac:dyDescent="0.5">
      <c r="A14" s="716" t="s">
        <v>6976</v>
      </c>
      <c r="B14" s="717"/>
      <c r="C14" s="718"/>
      <c r="D14" s="719">
        <f ca="1">SUM(D5:E13)</f>
        <v>59318237.836665355</v>
      </c>
      <c r="E14" s="720"/>
      <c r="I14" s="449"/>
      <c r="J14" s="449"/>
      <c r="K14" s="449"/>
      <c r="L14" s="451"/>
      <c r="M14" s="304"/>
      <c r="N14" s="304"/>
      <c r="O14" s="449"/>
      <c r="Q14" s="304" t="s">
        <v>14023</v>
      </c>
      <c r="R14" s="308">
        <v>1793332</v>
      </c>
      <c r="S14" s="308"/>
      <c r="XFD14" s="277">
        <f>SUM(F14:XFC14)</f>
        <v>1793332</v>
      </c>
    </row>
    <row r="15" spans="1:19 16384:16384" x14ac:dyDescent="0.25">
      <c r="I15" s="449"/>
      <c r="J15" s="449"/>
      <c r="K15" s="449">
        <v>642</v>
      </c>
      <c r="L15" s="451"/>
      <c r="M15" s="304"/>
      <c r="N15" s="304"/>
      <c r="O15" s="449"/>
      <c r="P15" s="277"/>
      <c r="Q15" s="304" t="s">
        <v>14131</v>
      </c>
      <c r="R15" s="308">
        <v>2500000</v>
      </c>
      <c r="S15" s="308"/>
    </row>
    <row r="16" spans="1:19 16384:16384" x14ac:dyDescent="0.25">
      <c r="I16" s="449"/>
      <c r="J16" s="449"/>
      <c r="K16" s="304">
        <v>25</v>
      </c>
      <c r="L16" s="450"/>
      <c r="M16" s="449"/>
      <c r="N16" s="308"/>
      <c r="O16" s="449"/>
      <c r="Q16" s="304" t="s">
        <v>14131</v>
      </c>
      <c r="R16" s="308">
        <v>926500</v>
      </c>
      <c r="S16" s="308"/>
    </row>
    <row r="17" spans="1:21" ht="26.25" x14ac:dyDescent="0.25">
      <c r="A17" s="706" t="s">
        <v>14241</v>
      </c>
      <c r="B17" s="707"/>
      <c r="C17" s="707"/>
      <c r="D17" s="708">
        <f>E29</f>
        <v>-1421019</v>
      </c>
      <c r="E17" s="709"/>
      <c r="H17" s="277"/>
      <c r="I17" s="449"/>
      <c r="J17" s="449">
        <v>650000</v>
      </c>
      <c r="K17" s="304">
        <v>50000</v>
      </c>
      <c r="L17" s="450"/>
      <c r="M17" s="449"/>
      <c r="N17" s="308"/>
      <c r="O17" s="449"/>
      <c r="P17" s="308"/>
      <c r="Q17" s="304" t="s">
        <v>14131</v>
      </c>
      <c r="R17" s="308">
        <v>2000000</v>
      </c>
      <c r="S17" s="308"/>
    </row>
    <row r="18" spans="1:21" ht="26.25" x14ac:dyDescent="0.25">
      <c r="A18" s="706" t="s">
        <v>14242</v>
      </c>
      <c r="B18" s="707"/>
      <c r="C18" s="707"/>
      <c r="D18" s="708">
        <f>E30</f>
        <v>3307869.9100000113</v>
      </c>
      <c r="E18" s="709"/>
      <c r="I18" s="449"/>
      <c r="J18" s="449">
        <v>541200</v>
      </c>
      <c r="K18" s="304">
        <v>50000</v>
      </c>
      <c r="L18" s="452"/>
      <c r="M18" s="449"/>
      <c r="N18" s="308"/>
      <c r="O18" s="304"/>
      <c r="P18" s="308"/>
      <c r="Q18" s="449" t="s">
        <v>13945</v>
      </c>
      <c r="R18" s="308">
        <v>1958338</v>
      </c>
      <c r="S18" s="308"/>
    </row>
    <row r="19" spans="1:21" ht="26.25" x14ac:dyDescent="0.25">
      <c r="A19" s="706" t="s">
        <v>14243</v>
      </c>
      <c r="B19" s="707"/>
      <c r="C19" s="707"/>
      <c r="D19" s="708">
        <f>'PES MCB'!J21</f>
        <v>2393849</v>
      </c>
      <c r="E19" s="709"/>
      <c r="I19" s="449"/>
      <c r="J19" s="449">
        <v>40000</v>
      </c>
      <c r="K19" s="304"/>
      <c r="L19" s="452"/>
      <c r="M19" s="449"/>
      <c r="N19" s="308"/>
      <c r="O19" s="304"/>
      <c r="P19" s="2"/>
      <c r="Q19" s="304" t="s">
        <v>14131</v>
      </c>
      <c r="R19" s="308">
        <v>3000000</v>
      </c>
      <c r="S19" s="308"/>
    </row>
    <row r="20" spans="1:21" ht="18.75" x14ac:dyDescent="0.3">
      <c r="G20" s="710" t="s">
        <v>12540</v>
      </c>
      <c r="H20" s="711"/>
      <c r="I20" s="449"/>
      <c r="J20" s="449"/>
      <c r="K20" s="304"/>
      <c r="L20" s="452"/>
      <c r="M20" s="304"/>
      <c r="N20" s="304"/>
      <c r="O20" s="304"/>
      <c r="P20" s="2"/>
      <c r="Q20" s="304" t="s">
        <v>14131</v>
      </c>
      <c r="R20" s="308">
        <v>6709743</v>
      </c>
      <c r="S20" s="308"/>
    </row>
    <row r="21" spans="1:21" ht="28.5" x14ac:dyDescent="0.25">
      <c r="A21" s="702" t="s">
        <v>6976</v>
      </c>
      <c r="B21" s="703"/>
      <c r="C21" s="703"/>
      <c r="D21" s="704">
        <f ca="1">D19+D18+D17+D14</f>
        <v>63598937.746665366</v>
      </c>
      <c r="E21" s="705"/>
      <c r="G21" t="s">
        <v>12626</v>
      </c>
      <c r="H21" s="2">
        <v>7000</v>
      </c>
      <c r="I21" s="449"/>
      <c r="J21" s="449"/>
      <c r="K21" s="304"/>
      <c r="L21" s="452"/>
      <c r="M21" s="304"/>
      <c r="N21" s="304"/>
      <c r="O21" s="304"/>
      <c r="Q21" s="304" t="s">
        <v>14326</v>
      </c>
      <c r="R21" s="308">
        <v>3725071</v>
      </c>
      <c r="S21" s="308"/>
      <c r="U21" s="277"/>
    </row>
    <row r="22" spans="1:21" x14ac:dyDescent="0.25">
      <c r="G22" t="s">
        <v>12704</v>
      </c>
      <c r="H22" s="2">
        <v>50000</v>
      </c>
      <c r="I22" s="449"/>
      <c r="J22" s="449"/>
      <c r="K22" s="304"/>
      <c r="L22" s="452"/>
      <c r="M22" s="304"/>
      <c r="N22" s="304"/>
      <c r="O22" s="304"/>
      <c r="Q22" s="304" t="s">
        <v>14131</v>
      </c>
      <c r="R22" s="308">
        <v>1884105</v>
      </c>
      <c r="S22" s="308"/>
      <c r="U22" s="277">
        <f>SUM(S44:S51)</f>
        <v>0</v>
      </c>
    </row>
    <row r="23" spans="1:21" x14ac:dyDescent="0.25">
      <c r="G23" t="s">
        <v>6959</v>
      </c>
      <c r="H23" s="594">
        <v>1000</v>
      </c>
      <c r="I23" s="304"/>
      <c r="J23" s="304"/>
      <c r="K23" s="302"/>
      <c r="L23" s="452"/>
      <c r="M23" s="304"/>
      <c r="N23" s="304"/>
      <c r="O23" s="304"/>
      <c r="Q23" s="304" t="s">
        <v>14131</v>
      </c>
      <c r="R23" s="308">
        <v>1560000</v>
      </c>
      <c r="S23" s="308"/>
    </row>
    <row r="24" spans="1:21" x14ac:dyDescent="0.25">
      <c r="G24" t="s">
        <v>12740</v>
      </c>
      <c r="H24" s="302">
        <v>500</v>
      </c>
      <c r="I24" s="304"/>
      <c r="J24" s="304"/>
      <c r="K24" s="302"/>
      <c r="L24" s="452"/>
      <c r="M24" s="304"/>
      <c r="N24" s="449"/>
      <c r="O24" s="304"/>
      <c r="Q24" s="304" t="s">
        <v>14474</v>
      </c>
      <c r="R24" s="308">
        <v>6001008</v>
      </c>
      <c r="S24" s="308"/>
    </row>
    <row r="25" spans="1:21" x14ac:dyDescent="0.25">
      <c r="G25" t="s">
        <v>12626</v>
      </c>
      <c r="H25" s="2">
        <v>7000</v>
      </c>
      <c r="I25" s="304"/>
      <c r="J25" s="304"/>
      <c r="K25" s="302"/>
      <c r="L25" s="452"/>
      <c r="M25" s="304"/>
      <c r="N25" s="304"/>
      <c r="O25" s="304"/>
      <c r="Q25" s="304" t="s">
        <v>14131</v>
      </c>
      <c r="R25" s="308">
        <v>508849</v>
      </c>
      <c r="S25" s="308"/>
    </row>
    <row r="26" spans="1:21" x14ac:dyDescent="0.25">
      <c r="G26" t="s">
        <v>12926</v>
      </c>
      <c r="H26" s="2">
        <v>1000</v>
      </c>
      <c r="I26" s="304"/>
      <c r="J26" s="449"/>
      <c r="K26" s="302"/>
      <c r="L26" s="452"/>
      <c r="M26" s="304"/>
      <c r="N26" s="304"/>
      <c r="O26" s="302"/>
      <c r="Q26" s="304" t="s">
        <v>14131</v>
      </c>
      <c r="R26" s="308">
        <v>547332</v>
      </c>
      <c r="S26" s="308"/>
    </row>
    <row r="27" spans="1:21" x14ac:dyDescent="0.25">
      <c r="D27" s="2" t="s">
        <v>14070</v>
      </c>
      <c r="E27" s="2">
        <f ca="1">D14</f>
        <v>59318237.836665355</v>
      </c>
      <c r="G27" t="s">
        <v>13082</v>
      </c>
      <c r="H27" s="614">
        <v>7000</v>
      </c>
      <c r="I27" s="449"/>
      <c r="J27" s="449"/>
      <c r="K27" s="302"/>
      <c r="L27" s="433"/>
      <c r="M27" s="302"/>
      <c r="N27" s="302"/>
      <c r="O27" s="302"/>
      <c r="Q27" s="304" t="s">
        <v>14628</v>
      </c>
      <c r="R27" s="308">
        <v>850004</v>
      </c>
      <c r="S27" s="308"/>
    </row>
    <row r="28" spans="1:21" x14ac:dyDescent="0.25">
      <c r="G28" t="s">
        <v>13103</v>
      </c>
      <c r="H28" s="2">
        <v>4000</v>
      </c>
      <c r="I28" s="449"/>
      <c r="J28" s="449"/>
      <c r="K28" s="302"/>
      <c r="L28" s="433"/>
      <c r="M28" s="302"/>
      <c r="N28" s="302"/>
      <c r="O28" s="302"/>
      <c r="Q28" s="304" t="s">
        <v>14627</v>
      </c>
      <c r="R28" s="308">
        <v>850090</v>
      </c>
      <c r="S28" s="308"/>
    </row>
    <row r="29" spans="1:21" x14ac:dyDescent="0.25">
      <c r="D29" s="2" t="s">
        <v>14071</v>
      </c>
      <c r="E29" s="2">
        <f>'[4]Al madina'!$P$11</f>
        <v>-1421019</v>
      </c>
      <c r="G29" t="s">
        <v>13106</v>
      </c>
      <c r="H29" s="614">
        <v>1000</v>
      </c>
      <c r="I29" s="449"/>
      <c r="J29" s="449"/>
      <c r="K29" s="302"/>
      <c r="L29" s="433"/>
      <c r="M29" s="302"/>
      <c r="N29" s="302"/>
      <c r="O29" s="302"/>
      <c r="Q29" s="304" t="s">
        <v>14626</v>
      </c>
      <c r="R29" s="308">
        <v>1407239</v>
      </c>
      <c r="S29" s="308"/>
    </row>
    <row r="30" spans="1:21" x14ac:dyDescent="0.25">
      <c r="D30" s="2" t="s">
        <v>14072</v>
      </c>
      <c r="E30" s="2">
        <f>'[4]Al madina'!$Q$11</f>
        <v>3307869.9100000113</v>
      </c>
      <c r="G30" t="s">
        <v>13124</v>
      </c>
      <c r="H30">
        <f>5000+4000</f>
        <v>9000</v>
      </c>
      <c r="I30" s="304"/>
      <c r="J30" s="304"/>
      <c r="K30" s="302"/>
      <c r="L30" s="433"/>
      <c r="M30" s="302"/>
      <c r="N30" s="302"/>
      <c r="O30" s="302"/>
      <c r="Q30" s="304" t="s">
        <v>14670</v>
      </c>
      <c r="R30" s="308">
        <v>2415764</v>
      </c>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63598937.746665366</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14073</v>
      </c>
      <c r="E36" s="2">
        <f>[2]Profit!$J$29+[2]Profit!$I$29+[2]Profit!$H$29+[2]Profit!$E$29+[2]Profit!$D$29+[2]Profit!$C$29</f>
        <v>63416303.225697599</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14074</v>
      </c>
      <c r="E38" s="2">
        <f ca="1">E34-E36</f>
        <v>182634.52096776664</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-74287941.75999999</v>
      </c>
    </row>
    <row r="55" spans="7:19" ht="18.75" x14ac:dyDescent="0.25">
      <c r="G55" t="s">
        <v>13774</v>
      </c>
      <c r="H55">
        <v>5000</v>
      </c>
      <c r="I55" s="302"/>
      <c r="J55" s="302"/>
      <c r="K55" s="302"/>
      <c r="L55" s="433"/>
      <c r="M55" s="302"/>
      <c r="N55" s="302"/>
      <c r="O55" s="302"/>
      <c r="Q55" s="28" t="s">
        <v>9746</v>
      </c>
      <c r="R55" s="28">
        <f>SUM(R4:R54)</f>
        <v>68211329</v>
      </c>
    </row>
    <row r="56" spans="7:19" ht="18.75" x14ac:dyDescent="0.25">
      <c r="G56" t="s">
        <v>13983</v>
      </c>
      <c r="H56">
        <v>10000</v>
      </c>
      <c r="I56" s="302"/>
      <c r="J56" s="302"/>
      <c r="K56" s="302"/>
      <c r="L56" s="433"/>
      <c r="M56" s="302"/>
      <c r="N56" s="302"/>
      <c r="O56" s="302"/>
      <c r="Q56" s="28" t="s">
        <v>12187</v>
      </c>
      <c r="R56" s="28"/>
    </row>
    <row r="57" spans="7:19" x14ac:dyDescent="0.25">
      <c r="G57" t="s">
        <v>13984</v>
      </c>
      <c r="H57">
        <v>15000</v>
      </c>
      <c r="I57" s="302"/>
      <c r="J57" s="302"/>
      <c r="K57" s="302"/>
      <c r="L57" s="433"/>
      <c r="M57" s="302"/>
      <c r="N57" s="302"/>
      <c r="O57" s="302"/>
      <c r="R57" s="2"/>
    </row>
    <row r="58" spans="7:19" x14ac:dyDescent="0.25">
      <c r="G58" t="s">
        <v>14091</v>
      </c>
      <c r="H58">
        <v>50000</v>
      </c>
      <c r="I58" s="302"/>
      <c r="J58" s="302"/>
      <c r="K58" s="302"/>
      <c r="L58" s="433"/>
      <c r="M58" s="302"/>
      <c r="N58" s="302"/>
      <c r="O58" s="302"/>
      <c r="R58" s="2"/>
    </row>
    <row r="59" spans="7:19" x14ac:dyDescent="0.25">
      <c r="G59" t="s">
        <v>14180</v>
      </c>
      <c r="H59">
        <v>20000</v>
      </c>
      <c r="I59" s="302"/>
      <c r="J59" s="302"/>
      <c r="K59" s="302"/>
      <c r="L59" s="433"/>
      <c r="M59" s="302"/>
      <c r="N59" s="302"/>
      <c r="O59" s="302"/>
    </row>
    <row r="60" spans="7:19" x14ac:dyDescent="0.25">
      <c r="G60" t="s">
        <v>14255</v>
      </c>
      <c r="H60">
        <v>5000</v>
      </c>
      <c r="I60" s="302"/>
      <c r="J60" s="302"/>
      <c r="K60" s="302"/>
      <c r="L60" s="433"/>
      <c r="M60" s="302"/>
      <c r="N60" s="302"/>
      <c r="O60" s="302"/>
    </row>
    <row r="61" spans="7:19" x14ac:dyDescent="0.25">
      <c r="G61" t="s">
        <v>14390</v>
      </c>
      <c r="H61">
        <v>15000</v>
      </c>
      <c r="I61" s="302"/>
      <c r="J61" s="302"/>
      <c r="K61" s="302"/>
      <c r="L61" s="433"/>
      <c r="M61" s="302"/>
      <c r="N61" s="302"/>
      <c r="O61" s="302"/>
    </row>
    <row r="62" spans="7:19" x14ac:dyDescent="0.25">
      <c r="G62" t="s">
        <v>14391</v>
      </c>
      <c r="H62">
        <v>5000</v>
      </c>
      <c r="I62" s="302"/>
      <c r="J62" s="302"/>
      <c r="K62" s="302"/>
      <c r="L62" s="433"/>
      <c r="M62" s="302"/>
      <c r="N62" s="302"/>
      <c r="O62" s="302"/>
      <c r="R62" s="2"/>
    </row>
    <row r="63" spans="7:19" x14ac:dyDescent="0.25">
      <c r="G63" t="s">
        <v>14468</v>
      </c>
      <c r="H63">
        <v>4870</v>
      </c>
      <c r="I63" s="302"/>
      <c r="J63" s="302"/>
      <c r="K63" s="302"/>
      <c r="L63" s="433"/>
      <c r="M63" s="302"/>
      <c r="N63" s="302"/>
      <c r="O63" s="302"/>
    </row>
    <row r="64" spans="7:19" x14ac:dyDescent="0.25">
      <c r="G64" t="s">
        <v>14603</v>
      </c>
      <c r="H64">
        <v>1500</v>
      </c>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B23" sqref="B23"/>
    </sheetView>
  </sheetViews>
  <sheetFormatPr defaultRowHeight="15" x14ac:dyDescent="0.25"/>
  <cols>
    <col min="1" max="1" width="41" customWidth="1"/>
    <col min="2" max="2" width="21.140625" customWidth="1"/>
    <col min="3" max="3" width="21.28515625" customWidth="1"/>
  </cols>
  <sheetData>
    <row r="1" spans="1:8" ht="36" x14ac:dyDescent="0.55000000000000004">
      <c r="A1" s="740" t="s">
        <v>12118</v>
      </c>
      <c r="B1" s="740"/>
      <c r="C1" s="740"/>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0"/>
      <c r="G4" s="700"/>
      <c r="H4" s="640"/>
    </row>
    <row r="5" spans="1:8" s="354" customFormat="1" ht="26.25" x14ac:dyDescent="0.25">
      <c r="A5" s="654" t="s">
        <v>12070</v>
      </c>
      <c r="B5" s="653" t="s">
        <v>55</v>
      </c>
      <c r="C5" s="656">
        <v>10000</v>
      </c>
      <c r="E5" s="639"/>
      <c r="F5" s="700"/>
      <c r="G5" s="700"/>
      <c r="H5" s="640"/>
    </row>
    <row r="6" spans="1:8" s="354" customFormat="1" ht="26.25" x14ac:dyDescent="0.25">
      <c r="A6" s="654" t="s">
        <v>13209</v>
      </c>
      <c r="B6" s="653" t="s">
        <v>55</v>
      </c>
      <c r="C6" s="656">
        <v>5000</v>
      </c>
      <c r="E6" s="639"/>
      <c r="F6" s="700"/>
      <c r="G6" s="700"/>
      <c r="H6" s="640"/>
    </row>
    <row r="7" spans="1:8" s="354" customFormat="1" ht="26.25" x14ac:dyDescent="0.25">
      <c r="A7" s="654" t="s">
        <v>13400</v>
      </c>
      <c r="B7" s="653" t="s">
        <v>55</v>
      </c>
      <c r="C7" s="656">
        <v>5000</v>
      </c>
      <c r="E7" s="639"/>
      <c r="F7" s="700"/>
      <c r="G7" s="700"/>
      <c r="H7" s="640"/>
    </row>
    <row r="8" spans="1:8" s="354" customFormat="1" ht="26.25" x14ac:dyDescent="0.25">
      <c r="A8" s="654" t="s">
        <v>13406</v>
      </c>
      <c r="B8" s="653" t="s">
        <v>55</v>
      </c>
      <c r="C8" s="656">
        <v>5000</v>
      </c>
      <c r="E8" s="639"/>
      <c r="F8" s="700"/>
      <c r="G8" s="700"/>
      <c r="H8" s="640"/>
    </row>
    <row r="9" spans="1:8" s="354" customFormat="1" ht="26.25" x14ac:dyDescent="0.25">
      <c r="A9" s="654" t="s">
        <v>13479</v>
      </c>
      <c r="B9" s="653" t="s">
        <v>55</v>
      </c>
      <c r="C9" s="656">
        <v>5000</v>
      </c>
      <c r="E9" s="639"/>
      <c r="F9" s="700"/>
      <c r="G9" s="700"/>
      <c r="H9" s="640"/>
    </row>
    <row r="10" spans="1:8" s="354" customFormat="1" ht="26.25" x14ac:dyDescent="0.25">
      <c r="A10" s="654" t="s">
        <v>13475</v>
      </c>
      <c r="B10" s="653" t="s">
        <v>55</v>
      </c>
      <c r="C10" s="656">
        <v>5000</v>
      </c>
      <c r="E10" s="639"/>
      <c r="F10" s="700"/>
      <c r="G10" s="700"/>
      <c r="H10" s="640"/>
    </row>
    <row r="11" spans="1:8" s="354" customFormat="1" ht="26.25" x14ac:dyDescent="0.25">
      <c r="A11" s="654" t="s">
        <v>13738</v>
      </c>
      <c r="B11" s="653" t="s">
        <v>55</v>
      </c>
      <c r="C11" s="656">
        <v>10000</v>
      </c>
      <c r="E11" s="639"/>
      <c r="F11" s="700"/>
      <c r="G11" s="700"/>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1"/>
      <c r="F13" s="701"/>
      <c r="G13" s="701"/>
      <c r="H13" s="641"/>
    </row>
    <row r="14" spans="1:8" s="354" customFormat="1" ht="26.25" x14ac:dyDescent="0.25">
      <c r="A14" s="654" t="s">
        <v>13849</v>
      </c>
      <c r="B14" s="653" t="s">
        <v>55</v>
      </c>
      <c r="C14" s="656">
        <v>10000</v>
      </c>
      <c r="E14" s="639"/>
      <c r="F14" s="700"/>
      <c r="G14" s="700"/>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14068</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13957</v>
      </c>
      <c r="B19" s="653" t="s">
        <v>55</v>
      </c>
      <c r="C19" s="656">
        <v>10000</v>
      </c>
      <c r="E19" s="517"/>
      <c r="G19" s="376"/>
    </row>
    <row r="20" spans="1:7" s="354" customFormat="1" ht="26.25" x14ac:dyDescent="0.25">
      <c r="A20" s="654" t="s">
        <v>14147</v>
      </c>
      <c r="B20" s="653" t="s">
        <v>55</v>
      </c>
      <c r="C20" s="656">
        <v>5000</v>
      </c>
      <c r="G20" s="376"/>
    </row>
    <row r="21" spans="1:7" s="354" customFormat="1" ht="26.25" x14ac:dyDescent="0.25">
      <c r="A21" s="654" t="s">
        <v>14067</v>
      </c>
      <c r="B21" s="653" t="s">
        <v>55</v>
      </c>
      <c r="C21" s="656">
        <v>10000</v>
      </c>
      <c r="E21" s="517"/>
      <c r="G21" s="376"/>
    </row>
    <row r="22" spans="1:7" s="644" customFormat="1" ht="19.5" customHeight="1" x14ac:dyDescent="0.25">
      <c r="A22" s="654" t="s">
        <v>14663</v>
      </c>
      <c r="B22" s="653" t="s">
        <v>55</v>
      </c>
      <c r="C22" s="656">
        <v>10000</v>
      </c>
    </row>
    <row r="23" spans="1:7" ht="26.25" x14ac:dyDescent="0.25">
      <c r="A23" s="654" t="s">
        <v>14664</v>
      </c>
      <c r="B23" s="653" t="s">
        <v>55</v>
      </c>
      <c r="C23" s="656">
        <v>10000</v>
      </c>
    </row>
    <row r="24" spans="1:7" ht="26.25" x14ac:dyDescent="0.25">
      <c r="A24" s="654" t="s">
        <v>14665</v>
      </c>
      <c r="B24" s="653" t="s">
        <v>13854</v>
      </c>
      <c r="C24" s="656">
        <v>10000</v>
      </c>
    </row>
    <row r="25" spans="1:7" ht="26.25" x14ac:dyDescent="0.25">
      <c r="A25" s="654"/>
      <c r="B25" s="653"/>
      <c r="C25" s="656"/>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T35"/>
  <sheetViews>
    <sheetView topLeftCell="A4" zoomScale="73" zoomScaleNormal="73" workbookViewId="0">
      <selection activeCell="F13" sqref="F13"/>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9" max="19" width="11.42578125" bestFit="1" customWidth="1"/>
  </cols>
  <sheetData>
    <row r="1" spans="1:20" ht="26.25" x14ac:dyDescent="0.25">
      <c r="A1" s="650" t="s">
        <v>1</v>
      </c>
      <c r="B1" s="650" t="s">
        <v>14153</v>
      </c>
      <c r="C1" s="650" t="s">
        <v>14163</v>
      </c>
      <c r="D1" s="650" t="s">
        <v>14164</v>
      </c>
      <c r="E1" s="650" t="s">
        <v>11311</v>
      </c>
      <c r="F1" s="650" t="s">
        <v>55</v>
      </c>
      <c r="G1" s="650"/>
      <c r="H1" s="650" t="s">
        <v>1</v>
      </c>
      <c r="I1" s="650" t="s">
        <v>14153</v>
      </c>
      <c r="J1" s="650" t="s">
        <v>14163</v>
      </c>
      <c r="K1" s="650" t="s">
        <v>14164</v>
      </c>
      <c r="L1" s="650" t="s">
        <v>11311</v>
      </c>
      <c r="M1" s="650" t="s">
        <v>55</v>
      </c>
    </row>
    <row r="2" spans="1:20" ht="23.25" x14ac:dyDescent="0.35">
      <c r="A2" s="666">
        <v>45566</v>
      </c>
      <c r="B2" s="651">
        <v>6351</v>
      </c>
      <c r="C2" s="651">
        <v>6450</v>
      </c>
      <c r="D2" s="651">
        <f t="shared" ref="D2" si="0">C2-B2</f>
        <v>99</v>
      </c>
      <c r="E2" s="686">
        <f>D2/30*248</f>
        <v>818.4</v>
      </c>
      <c r="F2" s="651">
        <v>1300</v>
      </c>
      <c r="G2" s="651"/>
      <c r="H2" s="666">
        <v>45536</v>
      </c>
      <c r="I2" s="651"/>
      <c r="J2" s="651"/>
      <c r="K2" s="651"/>
      <c r="L2" s="651"/>
      <c r="M2" s="651"/>
    </row>
    <row r="3" spans="1:20" ht="23.25" x14ac:dyDescent="0.35">
      <c r="A3" s="666">
        <v>45567</v>
      </c>
      <c r="B3" s="651">
        <v>6499</v>
      </c>
      <c r="C3" s="651">
        <v>6595</v>
      </c>
      <c r="D3" s="651">
        <f t="shared" ref="D3:D7" si="1">C3-B3</f>
        <v>96</v>
      </c>
      <c r="E3" s="686">
        <f t="shared" ref="E3:E7" si="2">D3/30*270</f>
        <v>864</v>
      </c>
      <c r="F3" s="651">
        <v>1000</v>
      </c>
      <c r="G3" s="651"/>
      <c r="H3" s="666">
        <v>45537</v>
      </c>
      <c r="I3" s="651">
        <v>3489</v>
      </c>
      <c r="J3" s="651">
        <v>3560</v>
      </c>
      <c r="K3" s="651">
        <f t="shared" ref="K3:K7" si="3">J3-I3</f>
        <v>71</v>
      </c>
      <c r="L3" s="686">
        <f t="shared" ref="L3:L7" si="4">K3/30*270</f>
        <v>639</v>
      </c>
      <c r="M3" s="651">
        <v>700</v>
      </c>
    </row>
    <row r="4" spans="1:20" ht="23.25" x14ac:dyDescent="0.35">
      <c r="A4" s="666">
        <v>45568</v>
      </c>
      <c r="B4" s="651">
        <v>6616</v>
      </c>
      <c r="C4" s="651">
        <v>6711</v>
      </c>
      <c r="D4" s="651">
        <f t="shared" si="1"/>
        <v>95</v>
      </c>
      <c r="E4" s="686">
        <f t="shared" si="2"/>
        <v>855</v>
      </c>
      <c r="F4" s="651"/>
      <c r="G4" s="651"/>
      <c r="H4" s="666">
        <v>45538</v>
      </c>
      <c r="I4" s="651">
        <v>3572</v>
      </c>
      <c r="J4" s="651">
        <v>3623</v>
      </c>
      <c r="K4" s="651">
        <f t="shared" si="3"/>
        <v>51</v>
      </c>
      <c r="L4" s="686">
        <f t="shared" si="4"/>
        <v>459</v>
      </c>
      <c r="M4" s="651">
        <v>500</v>
      </c>
      <c r="S4" s="670">
        <v>639</v>
      </c>
      <c r="T4">
        <v>700</v>
      </c>
    </row>
    <row r="5" spans="1:20" ht="23.25" x14ac:dyDescent="0.35">
      <c r="A5" s="666">
        <v>45569</v>
      </c>
      <c r="B5" s="651">
        <v>6730</v>
      </c>
      <c r="C5" s="651">
        <v>6796</v>
      </c>
      <c r="D5" s="651">
        <f t="shared" si="1"/>
        <v>66</v>
      </c>
      <c r="E5" s="686">
        <f t="shared" si="2"/>
        <v>594</v>
      </c>
      <c r="F5" s="651">
        <v>1500</v>
      </c>
      <c r="G5" s="651"/>
      <c r="H5" s="666">
        <v>45539</v>
      </c>
      <c r="I5" s="651">
        <v>3645</v>
      </c>
      <c r="J5" s="651">
        <v>3723</v>
      </c>
      <c r="K5" s="651">
        <f t="shared" si="3"/>
        <v>78</v>
      </c>
      <c r="L5" s="686">
        <f t="shared" si="4"/>
        <v>702</v>
      </c>
      <c r="M5" s="651">
        <v>350</v>
      </c>
      <c r="O5">
        <v>702</v>
      </c>
      <c r="S5" s="670">
        <v>459</v>
      </c>
      <c r="T5">
        <v>500</v>
      </c>
    </row>
    <row r="6" spans="1:20" ht="23.25" x14ac:dyDescent="0.35">
      <c r="A6" s="666">
        <v>45570</v>
      </c>
      <c r="B6" s="651">
        <v>6813</v>
      </c>
      <c r="C6" s="651">
        <v>6953</v>
      </c>
      <c r="D6" s="651">
        <f t="shared" si="1"/>
        <v>140</v>
      </c>
      <c r="E6" s="686">
        <f t="shared" si="2"/>
        <v>1260</v>
      </c>
      <c r="F6" s="651"/>
      <c r="G6" s="651"/>
      <c r="H6" s="666">
        <v>45540</v>
      </c>
      <c r="I6" s="651">
        <v>3755</v>
      </c>
      <c r="J6" s="651">
        <v>3894</v>
      </c>
      <c r="K6" s="651">
        <f t="shared" si="3"/>
        <v>139</v>
      </c>
      <c r="L6" s="686">
        <f t="shared" si="4"/>
        <v>1251</v>
      </c>
      <c r="M6" s="651">
        <v>1500</v>
      </c>
      <c r="O6">
        <v>350</v>
      </c>
      <c r="S6" s="670">
        <v>702</v>
      </c>
      <c r="T6">
        <v>350</v>
      </c>
    </row>
    <row r="7" spans="1:20" ht="23.25" x14ac:dyDescent="0.35">
      <c r="A7" s="666">
        <v>45571</v>
      </c>
      <c r="B7" s="651"/>
      <c r="C7" s="651"/>
      <c r="D7" s="651">
        <f t="shared" si="1"/>
        <v>0</v>
      </c>
      <c r="E7" s="686">
        <f t="shared" si="2"/>
        <v>0</v>
      </c>
      <c r="F7" s="651"/>
      <c r="G7" s="651"/>
      <c r="H7" s="666">
        <v>45541</v>
      </c>
      <c r="I7" s="651">
        <v>3916</v>
      </c>
      <c r="J7" s="651">
        <v>3991</v>
      </c>
      <c r="K7" s="651">
        <f t="shared" si="3"/>
        <v>75</v>
      </c>
      <c r="L7" s="686">
        <f t="shared" si="4"/>
        <v>675</v>
      </c>
      <c r="M7" s="651"/>
      <c r="O7">
        <f>O5-O6</f>
        <v>352</v>
      </c>
      <c r="S7" s="670">
        <v>1251</v>
      </c>
      <c r="T7">
        <v>1500</v>
      </c>
    </row>
    <row r="8" spans="1:20" ht="23.25" x14ac:dyDescent="0.35">
      <c r="A8" s="666">
        <v>45572</v>
      </c>
      <c r="B8" s="651">
        <v>7002</v>
      </c>
      <c r="C8" s="651">
        <v>7147</v>
      </c>
      <c r="D8" s="651">
        <f>C8-B8</f>
        <v>145</v>
      </c>
      <c r="E8" s="686">
        <f>D8/30*270</f>
        <v>1305</v>
      </c>
      <c r="F8" s="651">
        <v>1000</v>
      </c>
      <c r="G8" s="651"/>
      <c r="H8" s="666">
        <v>45542</v>
      </c>
      <c r="I8" s="651">
        <v>4012</v>
      </c>
      <c r="J8" s="651">
        <v>4072</v>
      </c>
      <c r="K8" s="651">
        <f>J8-I8</f>
        <v>60</v>
      </c>
      <c r="L8" s="686">
        <f>K8/30*270</f>
        <v>540</v>
      </c>
      <c r="M8" s="651">
        <v>1000</v>
      </c>
      <c r="O8">
        <v>41</v>
      </c>
      <c r="S8" s="670">
        <v>676</v>
      </c>
      <c r="T8">
        <f>SUM(T4:T7)</f>
        <v>3050</v>
      </c>
    </row>
    <row r="9" spans="1:20" ht="23.25" x14ac:dyDescent="0.35">
      <c r="A9" s="666">
        <v>45573</v>
      </c>
      <c r="B9" s="651">
        <v>7164</v>
      </c>
      <c r="C9" s="651">
        <v>7228</v>
      </c>
      <c r="D9" s="651">
        <f t="shared" ref="D9:D31" si="5">C9-B9</f>
        <v>64</v>
      </c>
      <c r="E9" s="686">
        <f t="shared" ref="E9:E19" si="6">D9/30*270</f>
        <v>576</v>
      </c>
      <c r="F9" s="651">
        <v>1000</v>
      </c>
      <c r="G9" s="651"/>
      <c r="H9" s="666">
        <v>45543</v>
      </c>
      <c r="I9" s="651"/>
      <c r="J9" s="651"/>
      <c r="K9" s="651">
        <f t="shared" ref="K9:K31" si="7">J9-I9</f>
        <v>0</v>
      </c>
      <c r="L9" s="686">
        <f t="shared" ref="L9:L19" si="8">K9/30*270</f>
        <v>0</v>
      </c>
      <c r="M9" s="651"/>
      <c r="O9">
        <f>O7-O8</f>
        <v>311</v>
      </c>
      <c r="S9" s="670">
        <f>SUM(S4:S8)</f>
        <v>3727</v>
      </c>
      <c r="T9" s="277">
        <f>S9-T8</f>
        <v>677</v>
      </c>
    </row>
    <row r="10" spans="1:20" ht="23.25" x14ac:dyDescent="0.35">
      <c r="A10" s="666">
        <v>45574</v>
      </c>
      <c r="B10" s="651">
        <v>7260</v>
      </c>
      <c r="C10" s="651">
        <v>7317</v>
      </c>
      <c r="D10" s="651">
        <f t="shared" si="5"/>
        <v>57</v>
      </c>
      <c r="E10" s="686">
        <f t="shared" si="6"/>
        <v>513</v>
      </c>
      <c r="F10" s="651"/>
      <c r="G10" s="651"/>
      <c r="H10" s="666">
        <v>45544</v>
      </c>
      <c r="I10" s="651">
        <v>4192</v>
      </c>
      <c r="J10" s="651">
        <v>4270</v>
      </c>
      <c r="K10" s="651">
        <f t="shared" si="7"/>
        <v>78</v>
      </c>
      <c r="L10" s="686">
        <f t="shared" si="8"/>
        <v>702</v>
      </c>
      <c r="M10" s="651"/>
      <c r="S10" s="670"/>
    </row>
    <row r="11" spans="1:20" ht="23.25" x14ac:dyDescent="0.35">
      <c r="A11" s="666">
        <v>45575</v>
      </c>
      <c r="B11" s="651">
        <v>7395</v>
      </c>
      <c r="C11" s="651">
        <v>7503</v>
      </c>
      <c r="D11" s="651">
        <f t="shared" si="5"/>
        <v>108</v>
      </c>
      <c r="E11" s="686">
        <f t="shared" si="6"/>
        <v>972</v>
      </c>
      <c r="F11" s="651">
        <v>2400</v>
      </c>
      <c r="G11" s="651"/>
      <c r="H11" s="666">
        <v>45545</v>
      </c>
      <c r="I11" s="651">
        <v>4294</v>
      </c>
      <c r="J11" s="651">
        <v>4370</v>
      </c>
      <c r="K11" s="651">
        <f t="shared" si="7"/>
        <v>76</v>
      </c>
      <c r="L11" s="686">
        <f t="shared" si="8"/>
        <v>684</v>
      </c>
      <c r="M11" s="651">
        <v>2000</v>
      </c>
      <c r="S11" s="670"/>
    </row>
    <row r="12" spans="1:20" ht="23.25" x14ac:dyDescent="0.35">
      <c r="A12" s="666">
        <v>45576</v>
      </c>
      <c r="B12" s="651"/>
      <c r="C12" s="651"/>
      <c r="D12" s="651">
        <f t="shared" si="5"/>
        <v>0</v>
      </c>
      <c r="E12" s="686">
        <f t="shared" si="6"/>
        <v>0</v>
      </c>
      <c r="F12" s="651">
        <v>500</v>
      </c>
      <c r="G12" s="651" t="s">
        <v>14776</v>
      </c>
      <c r="H12" s="666">
        <v>45546</v>
      </c>
      <c r="I12" s="651"/>
      <c r="J12" s="651"/>
      <c r="K12" s="651">
        <f t="shared" si="7"/>
        <v>0</v>
      </c>
      <c r="L12" s="686">
        <f t="shared" si="8"/>
        <v>0</v>
      </c>
      <c r="M12" s="651"/>
    </row>
    <row r="13" spans="1:20" ht="23.25" x14ac:dyDescent="0.35">
      <c r="A13" s="666">
        <v>45577</v>
      </c>
      <c r="B13" s="651"/>
      <c r="C13" s="651"/>
      <c r="D13" s="651">
        <f t="shared" si="5"/>
        <v>0</v>
      </c>
      <c r="E13" s="686">
        <f t="shared" si="6"/>
        <v>0</v>
      </c>
      <c r="F13" s="651">
        <v>1000</v>
      </c>
      <c r="G13" s="651" t="s">
        <v>12217</v>
      </c>
      <c r="H13" s="666">
        <v>45547</v>
      </c>
      <c r="I13" s="651">
        <v>4439</v>
      </c>
      <c r="J13" s="651">
        <v>4524</v>
      </c>
      <c r="K13" s="651">
        <f t="shared" si="7"/>
        <v>85</v>
      </c>
      <c r="L13" s="686">
        <f t="shared" si="8"/>
        <v>765</v>
      </c>
      <c r="M13" s="651">
        <v>2000</v>
      </c>
    </row>
    <row r="14" spans="1:20" ht="23.25" x14ac:dyDescent="0.35">
      <c r="A14" s="666">
        <v>45578</v>
      </c>
      <c r="B14" s="651"/>
      <c r="C14" s="651"/>
      <c r="D14" s="651">
        <f t="shared" si="5"/>
        <v>0</v>
      </c>
      <c r="E14" s="686">
        <f t="shared" si="6"/>
        <v>0</v>
      </c>
      <c r="F14" s="651"/>
      <c r="G14" s="651"/>
      <c r="H14" s="666">
        <v>45548</v>
      </c>
      <c r="I14" s="651">
        <v>4540</v>
      </c>
      <c r="J14" s="651">
        <v>4635</v>
      </c>
      <c r="K14" s="651">
        <f t="shared" si="7"/>
        <v>95</v>
      </c>
      <c r="L14" s="686">
        <f t="shared" si="8"/>
        <v>855</v>
      </c>
      <c r="M14" s="651"/>
    </row>
    <row r="15" spans="1:20" ht="23.25" x14ac:dyDescent="0.35">
      <c r="A15" s="666">
        <v>45579</v>
      </c>
      <c r="B15" s="651"/>
      <c r="C15" s="651"/>
      <c r="D15" s="651">
        <f t="shared" si="5"/>
        <v>0</v>
      </c>
      <c r="E15" s="686">
        <f t="shared" si="6"/>
        <v>0</v>
      </c>
      <c r="F15" s="651"/>
      <c r="G15" s="651"/>
      <c r="H15" s="666">
        <v>45549</v>
      </c>
      <c r="I15" s="651">
        <v>4658</v>
      </c>
      <c r="J15" s="651">
        <v>4728</v>
      </c>
      <c r="K15" s="651">
        <f t="shared" si="7"/>
        <v>70</v>
      </c>
      <c r="L15" s="686">
        <f t="shared" si="8"/>
        <v>630</v>
      </c>
      <c r="M15" s="651"/>
    </row>
    <row r="16" spans="1:20" ht="23.25" x14ac:dyDescent="0.35">
      <c r="A16" s="666">
        <v>45580</v>
      </c>
      <c r="B16" s="651"/>
      <c r="C16" s="651"/>
      <c r="D16" s="651">
        <f t="shared" si="5"/>
        <v>0</v>
      </c>
      <c r="E16" s="686">
        <f t="shared" si="6"/>
        <v>0</v>
      </c>
      <c r="F16" s="651"/>
      <c r="G16" s="651"/>
      <c r="H16" s="666">
        <v>45550</v>
      </c>
      <c r="I16" s="651"/>
      <c r="J16" s="651"/>
      <c r="K16" s="651">
        <f t="shared" si="7"/>
        <v>0</v>
      </c>
      <c r="L16" s="686">
        <f t="shared" si="8"/>
        <v>0</v>
      </c>
      <c r="M16" s="651"/>
    </row>
    <row r="17" spans="1:15" ht="23.25" x14ac:dyDescent="0.35">
      <c r="A17" s="666">
        <v>45581</v>
      </c>
      <c r="B17" s="651"/>
      <c r="C17" s="651"/>
      <c r="D17" s="651">
        <f t="shared" si="5"/>
        <v>0</v>
      </c>
      <c r="E17" s="686">
        <f t="shared" si="6"/>
        <v>0</v>
      </c>
      <c r="F17" s="651"/>
      <c r="G17" s="651"/>
      <c r="H17" s="666">
        <v>45551</v>
      </c>
      <c r="I17" s="651"/>
      <c r="J17" s="651"/>
      <c r="K17" s="651">
        <f t="shared" si="7"/>
        <v>0</v>
      </c>
      <c r="L17" s="686">
        <f t="shared" si="8"/>
        <v>0</v>
      </c>
      <c r="M17" s="651"/>
    </row>
    <row r="18" spans="1:15" ht="23.25" x14ac:dyDescent="0.35">
      <c r="A18" s="666">
        <v>45582</v>
      </c>
      <c r="B18" s="651"/>
      <c r="C18" s="651"/>
      <c r="D18" s="651">
        <f t="shared" si="5"/>
        <v>0</v>
      </c>
      <c r="E18" s="686">
        <f t="shared" si="6"/>
        <v>0</v>
      </c>
      <c r="F18" s="651"/>
      <c r="G18" s="651"/>
      <c r="H18" s="666">
        <v>45552</v>
      </c>
      <c r="I18" s="651"/>
      <c r="J18" s="651"/>
      <c r="K18" s="651">
        <f t="shared" si="7"/>
        <v>0</v>
      </c>
      <c r="L18" s="686">
        <f t="shared" si="8"/>
        <v>0</v>
      </c>
      <c r="M18" s="651"/>
    </row>
    <row r="19" spans="1:15" ht="23.25" x14ac:dyDescent="0.35">
      <c r="A19" s="666">
        <v>45583</v>
      </c>
      <c r="B19" s="651"/>
      <c r="C19" s="651"/>
      <c r="D19" s="651">
        <f t="shared" si="5"/>
        <v>0</v>
      </c>
      <c r="E19" s="686">
        <f t="shared" si="6"/>
        <v>0</v>
      </c>
      <c r="F19" s="651"/>
      <c r="G19" s="651"/>
      <c r="H19" s="666">
        <v>45553</v>
      </c>
      <c r="I19" s="651"/>
      <c r="J19" s="651"/>
      <c r="K19" s="651">
        <f t="shared" si="7"/>
        <v>0</v>
      </c>
      <c r="L19" s="686">
        <f t="shared" si="8"/>
        <v>0</v>
      </c>
      <c r="M19" s="651"/>
    </row>
    <row r="20" spans="1:15" ht="23.25" x14ac:dyDescent="0.35">
      <c r="A20" s="666">
        <v>45584</v>
      </c>
      <c r="B20" s="651"/>
      <c r="C20" s="651"/>
      <c r="D20" s="651">
        <f t="shared" si="5"/>
        <v>0</v>
      </c>
      <c r="E20" s="686">
        <f>D20/30*250</f>
        <v>0</v>
      </c>
      <c r="F20" s="651"/>
      <c r="G20" s="651"/>
      <c r="H20" s="666">
        <v>45554</v>
      </c>
      <c r="I20" s="651">
        <v>4937</v>
      </c>
      <c r="J20" s="651">
        <v>5020</v>
      </c>
      <c r="K20" s="651">
        <f t="shared" si="7"/>
        <v>83</v>
      </c>
      <c r="L20" s="686">
        <f>K20/30*250</f>
        <v>691.66666666666663</v>
      </c>
      <c r="M20" s="651">
        <v>2000</v>
      </c>
    </row>
    <row r="21" spans="1:15" ht="23.25" x14ac:dyDescent="0.35">
      <c r="A21" s="666">
        <v>45585</v>
      </c>
      <c r="B21" s="651"/>
      <c r="C21" s="651"/>
      <c r="D21" s="651">
        <f t="shared" si="5"/>
        <v>0</v>
      </c>
      <c r="E21" s="686">
        <f t="shared" ref="E21:E31" si="9">D21/30*250</f>
        <v>0</v>
      </c>
      <c r="F21" s="651"/>
      <c r="G21" s="651"/>
      <c r="H21" s="666">
        <v>45555</v>
      </c>
      <c r="I21" s="651">
        <v>5051</v>
      </c>
      <c r="J21" s="651">
        <v>5138</v>
      </c>
      <c r="K21" s="651">
        <f t="shared" si="7"/>
        <v>87</v>
      </c>
      <c r="L21" s="686">
        <f t="shared" ref="L21:L31" si="10">K21/30*250</f>
        <v>725</v>
      </c>
      <c r="M21" s="651"/>
    </row>
    <row r="22" spans="1:15" ht="23.25" x14ac:dyDescent="0.35">
      <c r="A22" s="666">
        <v>45586</v>
      </c>
      <c r="B22" s="651"/>
      <c r="C22" s="651"/>
      <c r="D22" s="651">
        <f t="shared" si="5"/>
        <v>0</v>
      </c>
      <c r="E22" s="686">
        <f t="shared" si="9"/>
        <v>0</v>
      </c>
      <c r="F22" s="651"/>
      <c r="G22" s="651"/>
      <c r="H22" s="666">
        <v>45556</v>
      </c>
      <c r="I22" s="651">
        <v>5169</v>
      </c>
      <c r="J22" s="651">
        <v>5298</v>
      </c>
      <c r="K22" s="651">
        <f t="shared" si="7"/>
        <v>129</v>
      </c>
      <c r="L22" s="686">
        <f t="shared" si="10"/>
        <v>1075</v>
      </c>
      <c r="M22" s="651">
        <v>900</v>
      </c>
    </row>
    <row r="23" spans="1:15" ht="23.25" x14ac:dyDescent="0.35">
      <c r="A23" s="666">
        <v>45587</v>
      </c>
      <c r="B23" s="651"/>
      <c r="C23" s="651"/>
      <c r="D23" s="651">
        <f t="shared" si="5"/>
        <v>0</v>
      </c>
      <c r="E23" s="686">
        <f t="shared" si="9"/>
        <v>0</v>
      </c>
      <c r="F23" s="651"/>
      <c r="G23" s="651"/>
      <c r="H23" s="666">
        <v>45557</v>
      </c>
      <c r="I23" s="651"/>
      <c r="J23" s="651"/>
      <c r="K23" s="651">
        <f t="shared" si="7"/>
        <v>0</v>
      </c>
      <c r="L23" s="686">
        <f t="shared" si="10"/>
        <v>0</v>
      </c>
      <c r="M23" s="651">
        <v>450</v>
      </c>
    </row>
    <row r="24" spans="1:15" ht="23.25" x14ac:dyDescent="0.35">
      <c r="A24" s="666">
        <v>45588</v>
      </c>
      <c r="B24" s="651"/>
      <c r="C24" s="651"/>
      <c r="D24" s="651">
        <f t="shared" si="5"/>
        <v>0</v>
      </c>
      <c r="E24" s="686">
        <f t="shared" si="9"/>
        <v>0</v>
      </c>
      <c r="F24" s="651"/>
      <c r="G24" s="651"/>
      <c r="H24" s="666">
        <v>45558</v>
      </c>
      <c r="I24" s="651">
        <v>5404</v>
      </c>
      <c r="J24" s="651">
        <v>5517</v>
      </c>
      <c r="K24" s="651">
        <f t="shared" si="7"/>
        <v>113</v>
      </c>
      <c r="L24" s="686">
        <f t="shared" si="10"/>
        <v>941.66666666666663</v>
      </c>
      <c r="M24" s="651"/>
    </row>
    <row r="25" spans="1:15" ht="23.25" x14ac:dyDescent="0.35">
      <c r="A25" s="666">
        <v>45589</v>
      </c>
      <c r="B25" s="651"/>
      <c r="C25" s="651"/>
      <c r="D25" s="651">
        <f t="shared" si="5"/>
        <v>0</v>
      </c>
      <c r="E25" s="686">
        <f t="shared" si="9"/>
        <v>0</v>
      </c>
      <c r="F25" s="651"/>
      <c r="G25" s="651"/>
      <c r="H25" s="666">
        <v>45559</v>
      </c>
      <c r="I25" s="651">
        <v>5535</v>
      </c>
      <c r="J25" s="651">
        <v>5633</v>
      </c>
      <c r="K25" s="651">
        <f t="shared" si="7"/>
        <v>98</v>
      </c>
      <c r="L25" s="686">
        <f t="shared" si="10"/>
        <v>816.66666666666663</v>
      </c>
      <c r="M25" s="651">
        <v>1500</v>
      </c>
      <c r="O25">
        <v>5535</v>
      </c>
    </row>
    <row r="26" spans="1:15" ht="23.25" x14ac:dyDescent="0.35">
      <c r="A26" s="666">
        <v>45590</v>
      </c>
      <c r="B26" s="651"/>
      <c r="C26" s="651"/>
      <c r="D26" s="651">
        <f t="shared" si="5"/>
        <v>0</v>
      </c>
      <c r="E26" s="686">
        <f t="shared" si="9"/>
        <v>0</v>
      </c>
      <c r="F26" s="651"/>
      <c r="G26" s="651"/>
      <c r="H26" s="666">
        <v>45560</v>
      </c>
      <c r="I26" s="651">
        <v>5644</v>
      </c>
      <c r="J26" s="651">
        <v>5758</v>
      </c>
      <c r="K26" s="651">
        <f t="shared" si="7"/>
        <v>114</v>
      </c>
      <c r="L26" s="686">
        <f t="shared" si="10"/>
        <v>950</v>
      </c>
      <c r="M26" s="651">
        <v>50</v>
      </c>
    </row>
    <row r="27" spans="1:15" ht="23.25" x14ac:dyDescent="0.35">
      <c r="A27" s="666">
        <v>45591</v>
      </c>
      <c r="B27" s="651"/>
      <c r="C27" s="651"/>
      <c r="D27" s="651">
        <f t="shared" si="5"/>
        <v>0</v>
      </c>
      <c r="E27" s="686">
        <f t="shared" si="9"/>
        <v>0</v>
      </c>
      <c r="F27" s="651"/>
      <c r="G27" s="651"/>
      <c r="H27" s="666">
        <v>45561</v>
      </c>
      <c r="I27" s="651">
        <v>5778</v>
      </c>
      <c r="J27" s="651">
        <v>5876</v>
      </c>
      <c r="K27" s="651">
        <f t="shared" si="7"/>
        <v>98</v>
      </c>
      <c r="L27" s="686">
        <f t="shared" si="10"/>
        <v>816.66666666666663</v>
      </c>
      <c r="M27" s="651">
        <v>1000</v>
      </c>
    </row>
    <row r="28" spans="1:15" ht="23.25" x14ac:dyDescent="0.35">
      <c r="A28" s="666">
        <v>45592</v>
      </c>
      <c r="B28" s="651"/>
      <c r="C28" s="651"/>
      <c r="D28" s="651">
        <f t="shared" si="5"/>
        <v>0</v>
      </c>
      <c r="E28" s="686">
        <f t="shared" si="9"/>
        <v>0</v>
      </c>
      <c r="F28" s="651"/>
      <c r="G28" s="651"/>
      <c r="H28" s="666">
        <v>45562</v>
      </c>
      <c r="I28" s="651">
        <v>5907</v>
      </c>
      <c r="J28" s="651">
        <v>5982</v>
      </c>
      <c r="K28" s="651">
        <f t="shared" si="7"/>
        <v>75</v>
      </c>
      <c r="L28" s="686">
        <f t="shared" si="10"/>
        <v>625</v>
      </c>
      <c r="M28" s="651">
        <v>1200</v>
      </c>
    </row>
    <row r="29" spans="1:15" ht="23.25" x14ac:dyDescent="0.35">
      <c r="A29" s="666">
        <v>45593</v>
      </c>
      <c r="B29" s="651"/>
      <c r="C29" s="651"/>
      <c r="D29" s="651">
        <f t="shared" si="5"/>
        <v>0</v>
      </c>
      <c r="E29" s="686">
        <f t="shared" si="9"/>
        <v>0</v>
      </c>
      <c r="F29" s="651"/>
      <c r="G29" s="651"/>
      <c r="H29" s="666">
        <v>45563</v>
      </c>
      <c r="I29" s="651">
        <v>6055</v>
      </c>
      <c r="J29" s="651">
        <v>6091</v>
      </c>
      <c r="K29" s="651">
        <f t="shared" si="7"/>
        <v>36</v>
      </c>
      <c r="L29" s="686">
        <f t="shared" si="10"/>
        <v>300</v>
      </c>
      <c r="M29" s="651"/>
    </row>
    <row r="30" spans="1:15" ht="23.25" x14ac:dyDescent="0.35">
      <c r="A30" s="666">
        <v>45594</v>
      </c>
      <c r="B30" s="651"/>
      <c r="C30" s="651"/>
      <c r="D30" s="651">
        <f t="shared" si="5"/>
        <v>0</v>
      </c>
      <c r="E30" s="686">
        <f t="shared" si="9"/>
        <v>0</v>
      </c>
      <c r="F30" s="651"/>
      <c r="G30" s="651"/>
      <c r="H30" s="666">
        <v>45564</v>
      </c>
      <c r="I30" s="651"/>
      <c r="J30" s="651"/>
      <c r="K30" s="651">
        <f t="shared" si="7"/>
        <v>0</v>
      </c>
      <c r="L30" s="686">
        <f t="shared" si="10"/>
        <v>0</v>
      </c>
      <c r="M30" s="651"/>
    </row>
    <row r="31" spans="1:15" ht="23.25" x14ac:dyDescent="0.35">
      <c r="A31" s="666">
        <v>45595</v>
      </c>
      <c r="B31" s="651"/>
      <c r="C31" s="651"/>
      <c r="D31" s="651">
        <f t="shared" si="5"/>
        <v>0</v>
      </c>
      <c r="E31" s="686">
        <f t="shared" si="9"/>
        <v>0</v>
      </c>
      <c r="F31" s="651"/>
      <c r="G31" s="651"/>
      <c r="H31" s="666">
        <v>45565</v>
      </c>
      <c r="I31" s="651">
        <v>6212</v>
      </c>
      <c r="J31" s="651">
        <v>6332</v>
      </c>
      <c r="K31" s="651">
        <f t="shared" si="7"/>
        <v>120</v>
      </c>
      <c r="L31" s="686">
        <f t="shared" si="10"/>
        <v>1000</v>
      </c>
      <c r="M31" s="651">
        <v>2000</v>
      </c>
    </row>
    <row r="32" spans="1:15" ht="28.5" x14ac:dyDescent="0.45">
      <c r="A32" s="666">
        <v>45596</v>
      </c>
      <c r="B32" s="651"/>
      <c r="C32" s="651"/>
      <c r="D32" s="651"/>
      <c r="E32" s="686"/>
      <c r="F32" s="651"/>
      <c r="G32" s="651"/>
      <c r="H32" s="666"/>
      <c r="I32" s="651"/>
      <c r="J32" s="651"/>
      <c r="K32" s="671"/>
      <c r="L32" s="673">
        <f>SUM(L3:L31)</f>
        <v>15843.666666666664</v>
      </c>
      <c r="M32" s="673">
        <f>SUM(M3:M31)</f>
        <v>17150</v>
      </c>
    </row>
    <row r="33" spans="1:13" ht="28.5" x14ac:dyDescent="0.45">
      <c r="A33" s="666"/>
      <c r="B33" s="651"/>
      <c r="C33" s="651"/>
      <c r="D33" s="671"/>
      <c r="E33" s="673">
        <f>SUM(E2:E32)</f>
        <v>7757.4</v>
      </c>
      <c r="F33" s="673">
        <f>SUM(F2:F32)</f>
        <v>9700</v>
      </c>
      <c r="G33" s="673"/>
    </row>
    <row r="34" spans="1:13" ht="23.25" x14ac:dyDescent="0.35">
      <c r="M34" s="672">
        <f>M32-L32</f>
        <v>1306.3333333333358</v>
      </c>
    </row>
    <row r="35" spans="1:13" ht="23.25" x14ac:dyDescent="0.35">
      <c r="F35" s="672">
        <f>F33-E33</f>
        <v>1942.6000000000004</v>
      </c>
      <c r="G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1" t="s">
        <v>11426</v>
      </c>
      <c r="B1" s="741"/>
      <c r="C1" s="741"/>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0"/>
      <c r="G4" s="700"/>
      <c r="H4" s="640"/>
    </row>
    <row r="5" spans="1:8" s="354" customFormat="1" x14ac:dyDescent="0.25">
      <c r="A5" s="440">
        <v>45405</v>
      </c>
      <c r="B5" s="307" t="s">
        <v>13616</v>
      </c>
      <c r="C5" s="308">
        <v>800000</v>
      </c>
      <c r="E5" s="639"/>
      <c r="F5" s="700"/>
      <c r="G5" s="700"/>
      <c r="H5" s="640"/>
    </row>
    <row r="6" spans="1:8" s="354" customFormat="1" x14ac:dyDescent="0.25">
      <c r="A6" s="440">
        <v>45405</v>
      </c>
      <c r="B6" s="307" t="s">
        <v>13617</v>
      </c>
      <c r="C6" s="308">
        <v>463000</v>
      </c>
      <c r="E6" s="639"/>
      <c r="F6" s="700"/>
      <c r="G6" s="700"/>
      <c r="H6" s="640"/>
    </row>
    <row r="7" spans="1:8" s="354" customFormat="1" x14ac:dyDescent="0.25">
      <c r="A7" s="440">
        <v>45405</v>
      </c>
      <c r="B7" s="307" t="s">
        <v>13616</v>
      </c>
      <c r="C7" s="308">
        <v>537000</v>
      </c>
      <c r="E7" s="639"/>
      <c r="F7" s="700"/>
      <c r="G7" s="700"/>
      <c r="H7" s="640"/>
    </row>
    <row r="8" spans="1:8" s="354" customFormat="1" x14ac:dyDescent="0.25">
      <c r="A8" s="440">
        <v>45406</v>
      </c>
      <c r="B8" s="307" t="s">
        <v>13620</v>
      </c>
      <c r="C8" s="308">
        <v>800000</v>
      </c>
      <c r="E8" s="639"/>
      <c r="F8" s="700"/>
      <c r="G8" s="700"/>
      <c r="H8" s="640"/>
    </row>
    <row r="9" spans="1:8" s="354" customFormat="1" x14ac:dyDescent="0.25">
      <c r="A9" s="440">
        <v>45406</v>
      </c>
      <c r="B9" s="307" t="s">
        <v>13620</v>
      </c>
      <c r="C9" s="308">
        <v>700000</v>
      </c>
      <c r="E9" s="639"/>
      <c r="F9" s="700"/>
      <c r="G9" s="700"/>
      <c r="H9" s="640"/>
    </row>
    <row r="10" spans="1:8" s="354" customFormat="1" x14ac:dyDescent="0.25">
      <c r="A10" s="440">
        <v>45411</v>
      </c>
      <c r="B10" s="307" t="s">
        <v>13616</v>
      </c>
      <c r="C10" s="308">
        <v>300000</v>
      </c>
      <c r="E10" s="639"/>
      <c r="F10" s="700"/>
      <c r="G10" s="700"/>
      <c r="H10" s="640"/>
    </row>
    <row r="11" spans="1:8" s="354" customFormat="1" x14ac:dyDescent="0.25">
      <c r="A11" s="440">
        <v>45408</v>
      </c>
      <c r="B11" s="307" t="s">
        <v>13621</v>
      </c>
      <c r="C11" s="304">
        <v>250000</v>
      </c>
      <c r="E11" s="639"/>
      <c r="F11" s="700"/>
      <c r="G11" s="700"/>
      <c r="H11" s="640"/>
    </row>
    <row r="12" spans="1:8" s="354" customFormat="1" ht="15.75" x14ac:dyDescent="0.25">
      <c r="A12" s="440">
        <v>45406</v>
      </c>
      <c r="B12" s="307" t="s">
        <v>13619</v>
      </c>
      <c r="C12" s="304">
        <v>355000</v>
      </c>
      <c r="E12" s="701"/>
      <c r="F12" s="701"/>
      <c r="G12" s="701"/>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48" t="s">
        <v>14139</v>
      </c>
      <c r="B1" s="748"/>
      <c r="C1" s="748"/>
      <c r="D1" s="748"/>
      <c r="E1" s="748"/>
      <c r="F1" s="748"/>
      <c r="G1" s="748"/>
      <c r="H1" s="748"/>
      <c r="I1" s="748"/>
      <c r="J1" s="748"/>
      <c r="K1" s="748"/>
      <c r="L1" s="748"/>
      <c r="M1" s="748"/>
      <c r="N1" s="748"/>
      <c r="O1" s="748"/>
    </row>
    <row r="2" spans="1:15" ht="22.9" customHeight="1" x14ac:dyDescent="0.25">
      <c r="A2" s="749" t="s">
        <v>14140</v>
      </c>
      <c r="B2" s="749" t="s">
        <v>14141</v>
      </c>
      <c r="C2" s="749"/>
      <c r="D2" s="749" t="s">
        <v>9551</v>
      </c>
      <c r="E2" s="749"/>
      <c r="F2" s="749" t="s">
        <v>354</v>
      </c>
      <c r="G2" s="749"/>
      <c r="H2" s="749" t="s">
        <v>11159</v>
      </c>
      <c r="I2" s="749"/>
      <c r="J2" s="749" t="s">
        <v>53</v>
      </c>
      <c r="K2" s="749"/>
      <c r="L2" s="749" t="s">
        <v>9552</v>
      </c>
      <c r="M2" s="749"/>
      <c r="N2" s="749" t="s">
        <v>14142</v>
      </c>
      <c r="O2" s="749"/>
    </row>
    <row r="3" spans="1:15" ht="22.9" customHeight="1" x14ac:dyDescent="0.25">
      <c r="A3" s="749"/>
      <c r="B3" s="664" t="s">
        <v>14143</v>
      </c>
      <c r="C3" s="664" t="s">
        <v>14144</v>
      </c>
      <c r="D3" s="664" t="s">
        <v>14143</v>
      </c>
      <c r="E3" s="664" t="s">
        <v>14144</v>
      </c>
      <c r="F3" s="664" t="s">
        <v>14143</v>
      </c>
      <c r="G3" s="664" t="s">
        <v>14144</v>
      </c>
      <c r="H3" s="664" t="s">
        <v>14143</v>
      </c>
      <c r="I3" s="664" t="s">
        <v>14144</v>
      </c>
      <c r="J3" s="664" t="s">
        <v>14143</v>
      </c>
      <c r="K3" s="664" t="s">
        <v>14144</v>
      </c>
      <c r="L3" s="664" t="s">
        <v>14143</v>
      </c>
      <c r="M3" s="664" t="s">
        <v>14144</v>
      </c>
      <c r="N3" s="664" t="s">
        <v>14143</v>
      </c>
      <c r="O3" s="664" t="s">
        <v>14144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42" t="s">
        <v>14145</v>
      </c>
      <c r="C7" s="743"/>
      <c r="D7" s="743"/>
      <c r="E7" s="743"/>
      <c r="F7" s="743"/>
      <c r="G7" s="743"/>
      <c r="H7" s="743"/>
      <c r="I7" s="743"/>
      <c r="J7" s="743"/>
      <c r="K7" s="743"/>
      <c r="L7" s="743"/>
      <c r="M7" s="743"/>
      <c r="N7" s="743"/>
      <c r="O7" s="744"/>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42" t="s">
        <v>14145</v>
      </c>
      <c r="C14" s="743"/>
      <c r="D14" s="743"/>
      <c r="E14" s="743"/>
      <c r="F14" s="743"/>
      <c r="G14" s="743"/>
      <c r="H14" s="743"/>
      <c r="I14" s="743"/>
      <c r="J14" s="743"/>
      <c r="K14" s="743"/>
      <c r="L14" s="743"/>
      <c r="M14" s="743"/>
      <c r="N14" s="743"/>
      <c r="O14" s="744"/>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45" t="s">
        <v>14146</v>
      </c>
      <c r="C17" s="746"/>
      <c r="D17" s="746"/>
      <c r="E17" s="746"/>
      <c r="F17" s="746"/>
      <c r="G17" s="746"/>
      <c r="H17" s="746"/>
      <c r="I17" s="746"/>
      <c r="J17" s="746"/>
      <c r="K17" s="746"/>
      <c r="L17" s="746"/>
      <c r="M17" s="746"/>
      <c r="N17" s="746"/>
      <c r="O17" s="747"/>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42" t="s">
        <v>14145</v>
      </c>
      <c r="C21" s="743"/>
      <c r="D21" s="743"/>
      <c r="E21" s="743"/>
      <c r="F21" s="743"/>
      <c r="G21" s="743"/>
      <c r="H21" s="743"/>
      <c r="I21" s="743"/>
      <c r="J21" s="743"/>
      <c r="K21" s="743"/>
      <c r="L21" s="743"/>
      <c r="M21" s="743"/>
      <c r="N21" s="743"/>
      <c r="O21" s="744"/>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42" t="s">
        <v>14145</v>
      </c>
      <c r="C28" s="743"/>
      <c r="D28" s="743"/>
      <c r="E28" s="743"/>
      <c r="F28" s="743"/>
      <c r="G28" s="743"/>
      <c r="H28" s="743"/>
      <c r="I28" s="743"/>
      <c r="J28" s="743"/>
      <c r="K28" s="743"/>
      <c r="L28" s="743"/>
      <c r="M28" s="743"/>
      <c r="N28" s="743"/>
      <c r="O28" s="744"/>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5" t="s">
        <v>7053</v>
      </c>
      <c r="B1" s="755"/>
      <c r="C1" s="30" t="s">
        <v>7054</v>
      </c>
      <c r="D1" s="3"/>
      <c r="E1" s="3"/>
      <c r="F1" s="3"/>
      <c r="G1" s="279" t="s">
        <v>7047</v>
      </c>
      <c r="H1" s="31">
        <f ca="1">TODAY()</f>
        <v>45577</v>
      </c>
    </row>
    <row r="2" spans="1:10" ht="21" x14ac:dyDescent="0.3">
      <c r="A2" s="756" t="s">
        <v>4329</v>
      </c>
      <c r="B2" s="757"/>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14035</v>
      </c>
      <c r="G214" s="261" t="s">
        <v>14038</v>
      </c>
      <c r="H214" s="8"/>
      <c r="J214" s="322"/>
    </row>
    <row r="215" spans="1:12" s="18" customFormat="1" ht="15.75" x14ac:dyDescent="0.25">
      <c r="A215" s="259"/>
      <c r="B215" s="284"/>
      <c r="C215" s="19"/>
      <c r="D215" s="34"/>
      <c r="E215" s="262"/>
      <c r="F215" s="270" t="s">
        <v>14036</v>
      </c>
      <c r="G215" s="261" t="s">
        <v>14038</v>
      </c>
      <c r="H215" s="8"/>
      <c r="J215" s="322"/>
    </row>
    <row r="216" spans="1:12" s="18" customFormat="1" ht="15.75" x14ac:dyDescent="0.25">
      <c r="A216" s="259"/>
      <c r="B216" s="284"/>
      <c r="C216" s="19"/>
      <c r="D216" s="34"/>
      <c r="E216" s="13">
        <v>45457</v>
      </c>
      <c r="F216" s="270" t="s">
        <v>14037</v>
      </c>
      <c r="G216" s="261" t="s">
        <v>8733</v>
      </c>
      <c r="H216" s="8">
        <v>98000</v>
      </c>
      <c r="J216" s="322"/>
    </row>
    <row r="217" spans="1:12" s="18" customFormat="1" ht="15.75" x14ac:dyDescent="0.25">
      <c r="A217" s="259"/>
      <c r="B217" s="284"/>
      <c r="C217" s="19"/>
      <c r="D217" s="34"/>
      <c r="E217" s="13">
        <v>45567</v>
      </c>
      <c r="F217" s="270" t="s">
        <v>14675</v>
      </c>
      <c r="G217" s="261" t="s">
        <v>7636</v>
      </c>
      <c r="H217" s="8">
        <v>0</v>
      </c>
      <c r="J217" s="322"/>
    </row>
    <row r="218" spans="1:12" s="18" customFormat="1" ht="15.75" x14ac:dyDescent="0.25">
      <c r="A218" s="259"/>
      <c r="B218" s="284"/>
      <c r="C218" s="19"/>
      <c r="D218" s="34"/>
      <c r="E218" s="13">
        <v>45567</v>
      </c>
      <c r="F218" s="270" t="s">
        <v>14676</v>
      </c>
      <c r="G218" s="261" t="s">
        <v>5328</v>
      </c>
      <c r="H218" s="8">
        <v>300000</v>
      </c>
      <c r="J218" s="322"/>
    </row>
    <row r="219" spans="1:12" s="18" customFormat="1" ht="18.75" x14ac:dyDescent="0.3">
      <c r="A219" s="280" t="s">
        <v>7001</v>
      </c>
      <c r="B219" s="281"/>
      <c r="C219" s="26">
        <f>SUM(C6:C139)</f>
        <v>20858744</v>
      </c>
      <c r="D219" s="34"/>
      <c r="E219" s="752" t="s">
        <v>7001</v>
      </c>
      <c r="F219" s="753"/>
      <c r="G219" s="754"/>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52"/>
  <sheetViews>
    <sheetView workbookViewId="0">
      <pane ySplit="2" topLeftCell="A715" activePane="bottomLeft" state="frozen"/>
      <selection pane="bottomLeft" activeCell="C747" sqref="C74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5" t="s">
        <v>7053</v>
      </c>
      <c r="B1" s="755"/>
      <c r="C1" s="30" t="s">
        <v>7054</v>
      </c>
      <c r="D1" s="3"/>
      <c r="E1" s="3"/>
      <c r="F1" s="3"/>
      <c r="G1" s="279" t="s">
        <v>7047</v>
      </c>
      <c r="H1" s="31">
        <f ca="1">TODAY()</f>
        <v>45577</v>
      </c>
    </row>
    <row r="2" spans="1:8" ht="21" x14ac:dyDescent="0.25">
      <c r="A2" s="756" t="s">
        <v>861</v>
      </c>
      <c r="B2" s="757"/>
      <c r="C2" s="28">
        <v>3551000</v>
      </c>
      <c r="D2" s="3"/>
      <c r="E2" s="3"/>
      <c r="F2" s="3"/>
      <c r="G2" s="27" t="s">
        <v>861</v>
      </c>
      <c r="H2" s="288">
        <f>C2+C747-H747</f>
        <v>43969715.75120002</v>
      </c>
    </row>
    <row r="3" spans="1:8" ht="8.25" customHeight="1" thickBot="1" x14ac:dyDescent="0.3">
      <c r="B3" s="3"/>
      <c r="C3" s="3"/>
      <c r="D3" s="3"/>
      <c r="E3" s="3"/>
      <c r="F3" s="3"/>
      <c r="G3" s="3"/>
      <c r="H3" s="3"/>
    </row>
    <row r="4" spans="1:8" ht="26.25" x14ac:dyDescent="0.4">
      <c r="A4" s="760" t="s">
        <v>5057</v>
      </c>
      <c r="B4" s="750"/>
      <c r="C4" s="750"/>
      <c r="D4" s="20"/>
      <c r="E4" s="750" t="s">
        <v>6975</v>
      </c>
      <c r="F4" s="750"/>
      <c r="G4" s="750"/>
      <c r="H4" s="75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44449715.75120002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13907</v>
      </c>
      <c r="C642" s="19">
        <v>359992</v>
      </c>
      <c r="D642" s="34"/>
      <c r="E642" s="13">
        <v>45300</v>
      </c>
      <c r="F642" s="352">
        <v>1973738860</v>
      </c>
      <c r="G642" s="261" t="s">
        <v>13084</v>
      </c>
      <c r="H642" s="8">
        <v>100000</v>
      </c>
      <c r="J642" s="322"/>
    </row>
    <row r="643" spans="1:10" s="18" customFormat="1" ht="15.75" x14ac:dyDescent="0.25">
      <c r="A643" s="13">
        <v>45470</v>
      </c>
      <c r="B643" s="260" t="s">
        <v>13932</v>
      </c>
      <c r="C643" s="19">
        <v>246087</v>
      </c>
      <c r="D643" s="34"/>
      <c r="E643" s="13">
        <v>45300</v>
      </c>
      <c r="F643" s="352">
        <v>1973738861</v>
      </c>
      <c r="G643" s="261" t="s">
        <v>13239</v>
      </c>
      <c r="H643" s="8">
        <v>7831493</v>
      </c>
      <c r="J643" s="322"/>
    </row>
    <row r="644" spans="1:10" s="18" customFormat="1" ht="15.75" x14ac:dyDescent="0.25">
      <c r="A644" s="13">
        <v>45470</v>
      </c>
      <c r="B644" s="260" t="s">
        <v>13947</v>
      </c>
      <c r="C644" s="19">
        <v>1402277</v>
      </c>
      <c r="D644" s="34"/>
      <c r="E644" s="13">
        <v>45318</v>
      </c>
      <c r="F644" s="352">
        <v>1973738862</v>
      </c>
      <c r="G644" s="261" t="s">
        <v>3554</v>
      </c>
      <c r="H644" s="8">
        <v>100000</v>
      </c>
      <c r="J644" s="322"/>
    </row>
    <row r="645" spans="1:10" s="18" customFormat="1" ht="15.75" x14ac:dyDescent="0.25">
      <c r="A645" s="13">
        <v>45470</v>
      </c>
      <c r="B645" s="260" t="s">
        <v>13955</v>
      </c>
      <c r="C645" s="19">
        <v>1904728.8212000001</v>
      </c>
      <c r="D645" s="34"/>
      <c r="E645" s="13">
        <v>45328</v>
      </c>
      <c r="F645" s="352">
        <v>1973738863</v>
      </c>
      <c r="G645" s="261" t="s">
        <v>13240</v>
      </c>
      <c r="H645" s="8">
        <v>330000</v>
      </c>
      <c r="J645" s="322"/>
    </row>
    <row r="646" spans="1:10" s="18" customFormat="1" ht="15.75" x14ac:dyDescent="0.25">
      <c r="A646" s="13">
        <v>45479</v>
      </c>
      <c r="B646" s="595" t="s">
        <v>14013</v>
      </c>
      <c r="C646" s="8">
        <v>333522</v>
      </c>
      <c r="D646" s="34"/>
      <c r="E646" s="13">
        <v>45328</v>
      </c>
      <c r="F646" s="352">
        <v>1973738864</v>
      </c>
      <c r="G646" s="261" t="s">
        <v>13241</v>
      </c>
      <c r="H646" s="8">
        <v>81000</v>
      </c>
      <c r="J646" s="322"/>
    </row>
    <row r="647" spans="1:10" s="18" customFormat="1" ht="15.75" x14ac:dyDescent="0.25">
      <c r="A647" s="13">
        <v>45479</v>
      </c>
      <c r="B647" s="595" t="s">
        <v>14014</v>
      </c>
      <c r="C647" s="8">
        <v>333522</v>
      </c>
      <c r="D647" s="34"/>
      <c r="E647" s="13">
        <v>45328</v>
      </c>
      <c r="F647" s="352">
        <v>1973738865</v>
      </c>
      <c r="G647" s="261" t="s">
        <v>29</v>
      </c>
      <c r="H647" s="8">
        <v>200000</v>
      </c>
      <c r="J647" s="322"/>
    </row>
    <row r="648" spans="1:10" s="18" customFormat="1" ht="15.75" x14ac:dyDescent="0.25">
      <c r="A648" s="13">
        <v>45479</v>
      </c>
      <c r="B648" s="260" t="s">
        <v>14020</v>
      </c>
      <c r="C648" s="19">
        <v>359992</v>
      </c>
      <c r="D648" s="34"/>
      <c r="E648" s="13">
        <v>45328</v>
      </c>
      <c r="F648" s="352">
        <v>1973738866</v>
      </c>
      <c r="G648" s="261" t="s">
        <v>5328</v>
      </c>
      <c r="H648" s="8">
        <v>350000</v>
      </c>
      <c r="J648" s="322"/>
    </row>
    <row r="649" spans="1:10" s="18" customFormat="1" ht="15.75" x14ac:dyDescent="0.25">
      <c r="A649" s="13">
        <v>45492</v>
      </c>
      <c r="B649" s="260" t="s">
        <v>14066</v>
      </c>
      <c r="C649" s="19">
        <v>1920212</v>
      </c>
      <c r="D649" s="34"/>
      <c r="E649" s="13">
        <v>45335</v>
      </c>
      <c r="F649" s="352">
        <v>1973738867</v>
      </c>
      <c r="G649" s="261" t="s">
        <v>2053</v>
      </c>
      <c r="H649" s="8">
        <v>722265</v>
      </c>
      <c r="J649" s="322"/>
    </row>
    <row r="650" spans="1:10" s="18" customFormat="1" ht="15.75" x14ac:dyDescent="0.25">
      <c r="A650" s="13">
        <v>45497</v>
      </c>
      <c r="B650" s="260" t="s">
        <v>14101</v>
      </c>
      <c r="C650" s="19">
        <v>825741</v>
      </c>
      <c r="D650" s="34"/>
      <c r="E650" s="13">
        <v>45335</v>
      </c>
      <c r="F650" s="352">
        <v>1973738868</v>
      </c>
      <c r="G650" s="261" t="s">
        <v>11711</v>
      </c>
      <c r="H650" s="8">
        <v>653892</v>
      </c>
      <c r="J650" s="322"/>
    </row>
    <row r="651" spans="1:10" s="18" customFormat="1" ht="15.75" x14ac:dyDescent="0.25">
      <c r="A651" s="13">
        <v>45509</v>
      </c>
      <c r="B651" s="260" t="s">
        <v>14204</v>
      </c>
      <c r="C651" s="19">
        <v>399735</v>
      </c>
      <c r="D651" s="34"/>
      <c r="E651" s="13">
        <v>45341</v>
      </c>
      <c r="F651" s="352">
        <v>1973738869</v>
      </c>
      <c r="G651" s="261" t="s">
        <v>13321</v>
      </c>
      <c r="H651" s="8">
        <v>100000</v>
      </c>
      <c r="J651" s="322"/>
    </row>
    <row r="652" spans="1:10" s="18" customFormat="1" ht="15.75" x14ac:dyDescent="0.25">
      <c r="A652" s="13">
        <v>45509</v>
      </c>
      <c r="B652" s="260" t="s">
        <v>14205</v>
      </c>
      <c r="C652" s="19">
        <v>97660</v>
      </c>
      <c r="D652" s="34"/>
      <c r="E652" s="13">
        <v>45341</v>
      </c>
      <c r="F652" s="352">
        <v>1973738870</v>
      </c>
      <c r="G652" s="261" t="s">
        <v>13322</v>
      </c>
      <c r="H652" s="8">
        <v>90000</v>
      </c>
      <c r="J652" s="322"/>
    </row>
    <row r="653" spans="1:10" s="18" customFormat="1" ht="15.75" x14ac:dyDescent="0.25">
      <c r="A653" s="13">
        <v>45512</v>
      </c>
      <c r="B653" s="595" t="s">
        <v>14220</v>
      </c>
      <c r="C653" s="8">
        <v>333522</v>
      </c>
      <c r="D653" s="34"/>
      <c r="E653" s="13">
        <v>45342</v>
      </c>
      <c r="F653" s="352">
        <v>1973738871</v>
      </c>
      <c r="G653" s="261" t="s">
        <v>9075</v>
      </c>
      <c r="H653" s="8">
        <v>100000</v>
      </c>
      <c r="J653" s="322"/>
    </row>
    <row r="654" spans="1:10" s="18" customFormat="1" ht="15.75" x14ac:dyDescent="0.25">
      <c r="A654" s="13">
        <v>45517</v>
      </c>
      <c r="B654" s="260" t="s">
        <v>14258</v>
      </c>
      <c r="C654" s="19">
        <v>365160</v>
      </c>
      <c r="D654" s="34"/>
      <c r="E654" s="13">
        <v>45342</v>
      </c>
      <c r="F654" s="352">
        <v>1973738872</v>
      </c>
      <c r="G654" s="261" t="s">
        <v>9075</v>
      </c>
      <c r="H654" s="8">
        <v>145000</v>
      </c>
      <c r="J654" s="322"/>
    </row>
    <row r="655" spans="1:10" s="18" customFormat="1" ht="15.75" x14ac:dyDescent="0.25">
      <c r="A655" s="13">
        <v>45524</v>
      </c>
      <c r="B655" s="260" t="s">
        <v>14289</v>
      </c>
      <c r="C655" s="19">
        <v>246087</v>
      </c>
      <c r="D655" s="34"/>
      <c r="E655" s="13">
        <v>45342</v>
      </c>
      <c r="F655" s="352">
        <v>1973738873</v>
      </c>
      <c r="G655" s="261" t="s">
        <v>5328</v>
      </c>
      <c r="H655" s="8">
        <v>100000</v>
      </c>
      <c r="J655" s="322"/>
    </row>
    <row r="656" spans="1:10" s="18" customFormat="1" ht="15.75" x14ac:dyDescent="0.25">
      <c r="A656" s="13">
        <v>45526</v>
      </c>
      <c r="B656" s="260" t="s">
        <v>14322</v>
      </c>
      <c r="C656" s="19">
        <v>1947260</v>
      </c>
      <c r="D656" s="34"/>
      <c r="E656" s="13">
        <v>45343</v>
      </c>
      <c r="F656" s="352">
        <v>1973738874</v>
      </c>
      <c r="G656" s="261" t="s">
        <v>9937</v>
      </c>
      <c r="H656" s="8">
        <v>50000</v>
      </c>
      <c r="J656" s="322"/>
    </row>
    <row r="657" spans="1:10" s="18" customFormat="1" ht="15.75" x14ac:dyDescent="0.25">
      <c r="A657" s="13">
        <v>45534</v>
      </c>
      <c r="B657" s="260" t="s">
        <v>14367</v>
      </c>
      <c r="C657" s="19">
        <v>419296</v>
      </c>
      <c r="D657" s="34"/>
      <c r="E657" s="13">
        <v>45343</v>
      </c>
      <c r="F657" s="352">
        <v>1973738875</v>
      </c>
      <c r="G657" s="261" t="s">
        <v>13321</v>
      </c>
      <c r="H657" s="8">
        <v>150000</v>
      </c>
      <c r="J657" s="322"/>
    </row>
    <row r="658" spans="1:10" s="18" customFormat="1" ht="15.75" x14ac:dyDescent="0.25">
      <c r="A658" s="13">
        <v>45534</v>
      </c>
      <c r="B658" s="260" t="s">
        <v>14368</v>
      </c>
      <c r="C658" s="19">
        <v>495359</v>
      </c>
      <c r="D658" s="34"/>
      <c r="E658" s="13">
        <v>45343</v>
      </c>
      <c r="F658" s="352">
        <v>1973738876</v>
      </c>
      <c r="G658" s="261"/>
      <c r="H658" s="8"/>
      <c r="J658" s="322"/>
    </row>
    <row r="659" spans="1:10" s="18" customFormat="1" ht="15.75" x14ac:dyDescent="0.25">
      <c r="A659" s="13">
        <v>45541</v>
      </c>
      <c r="B659" s="260" t="s">
        <v>14419</v>
      </c>
      <c r="C659" s="19">
        <v>280434</v>
      </c>
      <c r="D659" s="34"/>
      <c r="E659" s="13">
        <v>45348</v>
      </c>
      <c r="F659" s="352">
        <v>1973738877</v>
      </c>
      <c r="G659" s="261" t="s">
        <v>13327</v>
      </c>
      <c r="H659" s="8">
        <v>35400</v>
      </c>
      <c r="J659" s="322"/>
    </row>
    <row r="660" spans="1:10" s="18" customFormat="1" ht="15.75" x14ac:dyDescent="0.25">
      <c r="A660" s="13">
        <v>45546</v>
      </c>
      <c r="B660" s="260" t="s">
        <v>14471</v>
      </c>
      <c r="C660" s="19">
        <v>6497364</v>
      </c>
      <c r="D660" s="34"/>
      <c r="E660" s="13">
        <v>45355</v>
      </c>
      <c r="F660" s="352">
        <v>1973738878</v>
      </c>
      <c r="G660" s="261" t="s">
        <v>29</v>
      </c>
      <c r="H660" s="8">
        <v>200000</v>
      </c>
      <c r="J660" s="322"/>
    </row>
    <row r="661" spans="1:10" s="18" customFormat="1" ht="15.75" x14ac:dyDescent="0.25">
      <c r="A661" s="13">
        <v>45549</v>
      </c>
      <c r="B661" s="260" t="s">
        <v>14494</v>
      </c>
      <c r="C661" s="19">
        <v>365160</v>
      </c>
      <c r="D661" s="34"/>
      <c r="E661" s="13">
        <v>45356</v>
      </c>
      <c r="F661" s="352">
        <v>1973738879</v>
      </c>
      <c r="G661" s="261" t="s">
        <v>8128</v>
      </c>
      <c r="H661" s="8">
        <v>186000</v>
      </c>
      <c r="J661" s="322"/>
    </row>
    <row r="662" spans="1:10" s="18" customFormat="1" ht="15.75" x14ac:dyDescent="0.25">
      <c r="A662" s="13">
        <v>45554</v>
      </c>
      <c r="B662" s="595" t="s">
        <v>14539</v>
      </c>
      <c r="C662" s="8">
        <v>338310</v>
      </c>
      <c r="D662" s="34"/>
      <c r="E662" s="13">
        <v>45357</v>
      </c>
      <c r="F662" s="352">
        <v>1973738880</v>
      </c>
      <c r="G662" s="261" t="s">
        <v>25</v>
      </c>
      <c r="H662" s="8">
        <v>200000</v>
      </c>
      <c r="J662" s="322"/>
    </row>
    <row r="663" spans="1:10" s="18" customFormat="1" ht="15.75" x14ac:dyDescent="0.25">
      <c r="A663" s="13">
        <v>45554</v>
      </c>
      <c r="B663" s="595" t="s">
        <v>14540</v>
      </c>
      <c r="C663" s="8">
        <v>338310</v>
      </c>
      <c r="D663" s="34"/>
      <c r="E663" s="13">
        <v>45364</v>
      </c>
      <c r="F663" s="352">
        <v>1973738881</v>
      </c>
      <c r="G663" s="261" t="s">
        <v>13413</v>
      </c>
      <c r="H663" s="8">
        <v>95489</v>
      </c>
      <c r="J663" s="322"/>
    </row>
    <row r="664" spans="1:10" s="18" customFormat="1" ht="15.75" x14ac:dyDescent="0.25">
      <c r="A664" s="13">
        <v>45568</v>
      </c>
      <c r="B664" s="260" t="s">
        <v>14693</v>
      </c>
      <c r="C664" s="19">
        <v>500000</v>
      </c>
      <c r="D664" s="34">
        <v>500000</v>
      </c>
      <c r="E664" s="13">
        <v>45382</v>
      </c>
      <c r="F664" s="352">
        <v>1973738882</v>
      </c>
      <c r="G664" s="261" t="s">
        <v>13526</v>
      </c>
      <c r="H664" s="8">
        <v>50000</v>
      </c>
      <c r="J664" s="322"/>
    </row>
    <row r="665" spans="1:10" s="18" customFormat="1" ht="15.75" x14ac:dyDescent="0.25">
      <c r="A665" s="13">
        <v>45568</v>
      </c>
      <c r="B665" s="260" t="s">
        <v>14690</v>
      </c>
      <c r="C665" s="19">
        <v>287787</v>
      </c>
      <c r="D665" s="34"/>
      <c r="E665" s="13">
        <v>45382</v>
      </c>
      <c r="F665" s="352">
        <v>1973738883</v>
      </c>
      <c r="G665" s="261" t="s">
        <v>13527</v>
      </c>
      <c r="H665" s="8">
        <v>50000</v>
      </c>
      <c r="J665" s="322"/>
    </row>
    <row r="666" spans="1:10" s="18" customFormat="1" ht="15.75" x14ac:dyDescent="0.25">
      <c r="A666" s="13">
        <v>45568</v>
      </c>
      <c r="B666" s="260" t="s">
        <v>14691</v>
      </c>
      <c r="C666" s="19">
        <v>280434</v>
      </c>
      <c r="D666" s="34"/>
      <c r="E666" s="13">
        <v>45382</v>
      </c>
      <c r="F666" s="352">
        <v>1973738884</v>
      </c>
      <c r="G666" s="261" t="s">
        <v>13528</v>
      </c>
      <c r="H666" s="8">
        <v>50000</v>
      </c>
      <c r="J666" s="322"/>
    </row>
    <row r="667" spans="1:10" s="18" customFormat="1" ht="15.75" x14ac:dyDescent="0.25">
      <c r="A667" s="13">
        <v>45568</v>
      </c>
      <c r="B667" s="260" t="s">
        <v>14692</v>
      </c>
      <c r="C667" s="19">
        <v>920000</v>
      </c>
      <c r="D667" s="34"/>
      <c r="E667" s="13">
        <v>45356</v>
      </c>
      <c r="F667" s="352">
        <v>1973738885</v>
      </c>
      <c r="G667" s="261" t="s">
        <v>13239</v>
      </c>
      <c r="H667" s="8">
        <v>2778135</v>
      </c>
      <c r="J667" s="322"/>
    </row>
    <row r="668" spans="1:10" s="18" customFormat="1" ht="15.75" x14ac:dyDescent="0.25">
      <c r="A668" s="13">
        <v>45568</v>
      </c>
      <c r="B668" s="260" t="s">
        <v>14692</v>
      </c>
      <c r="C668" s="19">
        <v>920000</v>
      </c>
      <c r="D668" s="34"/>
      <c r="E668" s="13">
        <v>45356</v>
      </c>
      <c r="F668" s="352">
        <v>1973738886</v>
      </c>
      <c r="G668" s="261" t="s">
        <v>13529</v>
      </c>
      <c r="H668" s="8">
        <v>310000</v>
      </c>
      <c r="J668" s="322"/>
    </row>
    <row r="669" spans="1:10" s="18" customFormat="1" ht="15.75" x14ac:dyDescent="0.25">
      <c r="A669" s="13">
        <v>45568</v>
      </c>
      <c r="B669" s="260" t="s">
        <v>14692</v>
      </c>
      <c r="C669" s="19">
        <v>996829</v>
      </c>
      <c r="D669" s="34"/>
      <c r="E669" s="13">
        <v>45407</v>
      </c>
      <c r="F669" s="352">
        <v>1973738887</v>
      </c>
      <c r="G669" s="261" t="s">
        <v>8608</v>
      </c>
      <c r="H669" s="8">
        <v>100000</v>
      </c>
      <c r="J669" s="322"/>
    </row>
    <row r="670" spans="1:10" s="18" customFormat="1" ht="15.75" x14ac:dyDescent="0.25">
      <c r="A670" s="13">
        <v>45570</v>
      </c>
      <c r="B670" s="260" t="s">
        <v>14721</v>
      </c>
      <c r="C670" s="19">
        <v>1947260</v>
      </c>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13855</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13856</v>
      </c>
      <c r="H689" s="8">
        <v>40000</v>
      </c>
      <c r="J689" s="322"/>
    </row>
    <row r="690" spans="1:10" s="18" customFormat="1" ht="15.75" x14ac:dyDescent="0.25">
      <c r="A690" s="259"/>
      <c r="B690" s="260"/>
      <c r="C690" s="19"/>
      <c r="D690" s="34"/>
      <c r="E690" s="13">
        <v>45453</v>
      </c>
      <c r="F690" s="352">
        <v>1973738908</v>
      </c>
      <c r="G690" s="261" t="s">
        <v>13857</v>
      </c>
      <c r="H690" s="8">
        <v>247325</v>
      </c>
      <c r="J690" s="322"/>
    </row>
    <row r="691" spans="1:10" s="18" customFormat="1" ht="15.75" x14ac:dyDescent="0.25">
      <c r="A691" s="259"/>
      <c r="B691" s="260"/>
      <c r="C691" s="19"/>
      <c r="D691" s="34"/>
      <c r="E691" s="13">
        <v>45453</v>
      </c>
      <c r="F691" s="352">
        <v>1973738909</v>
      </c>
      <c r="G691" s="261" t="s">
        <v>13857</v>
      </c>
      <c r="H691" s="8">
        <v>288500</v>
      </c>
      <c r="J691" s="322"/>
    </row>
    <row r="692" spans="1:10" s="18" customFormat="1" ht="15.75" x14ac:dyDescent="0.25">
      <c r="A692" s="259"/>
      <c r="B692" s="260"/>
      <c r="C692" s="19"/>
      <c r="D692" s="34"/>
      <c r="E692" s="13">
        <v>45463</v>
      </c>
      <c r="F692" s="352">
        <v>1973738910</v>
      </c>
      <c r="G692" s="261" t="s">
        <v>13899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13944</v>
      </c>
      <c r="H695" s="8">
        <v>2497821</v>
      </c>
      <c r="J695" s="322"/>
    </row>
    <row r="696" spans="1:10" s="18" customFormat="1" ht="15.75" x14ac:dyDescent="0.25">
      <c r="A696" s="259"/>
      <c r="B696" s="260"/>
      <c r="C696" s="19"/>
      <c r="D696" s="34"/>
      <c r="E696" s="13">
        <v>45469</v>
      </c>
      <c r="F696" s="352">
        <v>1973738914</v>
      </c>
      <c r="G696" s="261" t="s">
        <v>13953</v>
      </c>
      <c r="H696" s="8">
        <v>177832</v>
      </c>
      <c r="J696" s="322"/>
    </row>
    <row r="697" spans="1:10" s="18" customFormat="1" ht="15.75" x14ac:dyDescent="0.25">
      <c r="A697" s="259"/>
      <c r="B697" s="260"/>
      <c r="C697" s="19"/>
      <c r="D697" s="34"/>
      <c r="E697" s="13">
        <v>45469</v>
      </c>
      <c r="F697" s="352">
        <v>1973738915</v>
      </c>
      <c r="G697" s="261" t="s">
        <v>13952</v>
      </c>
      <c r="H697" s="8">
        <v>385878</v>
      </c>
      <c r="J697" s="322"/>
    </row>
    <row r="698" spans="1:10" s="18" customFormat="1" ht="15.75" x14ac:dyDescent="0.25">
      <c r="A698" s="259"/>
      <c r="B698" s="260"/>
      <c r="C698" s="19"/>
      <c r="D698" s="34"/>
      <c r="E698" s="13">
        <v>45471</v>
      </c>
      <c r="F698" s="352">
        <v>1973738916</v>
      </c>
      <c r="G698" s="261" t="s">
        <v>14024</v>
      </c>
      <c r="H698" s="8">
        <v>1910384</v>
      </c>
      <c r="J698" s="322"/>
    </row>
    <row r="699" spans="1:10" s="18" customFormat="1" ht="15.75" x14ac:dyDescent="0.25">
      <c r="A699" s="259"/>
      <c r="B699" s="260"/>
      <c r="C699" s="19"/>
      <c r="D699" s="34"/>
      <c r="E699" s="13">
        <v>45450</v>
      </c>
      <c r="F699" s="352">
        <v>1973738917</v>
      </c>
      <c r="G699" s="261" t="s">
        <v>14025</v>
      </c>
      <c r="H699" s="8">
        <v>683778</v>
      </c>
      <c r="J699" s="322"/>
    </row>
    <row r="700" spans="1:10" s="18" customFormat="1" ht="15.75" x14ac:dyDescent="0.25">
      <c r="A700" s="259"/>
      <c r="B700" s="260"/>
      <c r="C700" s="19"/>
      <c r="D700" s="34"/>
      <c r="E700" s="13">
        <v>45451</v>
      </c>
      <c r="F700" s="352">
        <v>1973738918</v>
      </c>
      <c r="G700" s="261" t="s">
        <v>14026</v>
      </c>
      <c r="H700" s="8">
        <v>1793332</v>
      </c>
      <c r="J700" s="322"/>
    </row>
    <row r="701" spans="1:10" s="18" customFormat="1" ht="15.75" x14ac:dyDescent="0.25">
      <c r="A701" s="259"/>
      <c r="B701" s="260"/>
      <c r="C701" s="19"/>
      <c r="D701" s="34"/>
      <c r="E701" s="13">
        <v>45451</v>
      </c>
      <c r="F701" s="352">
        <v>1973738919</v>
      </c>
      <c r="G701" s="261" t="s">
        <v>14027</v>
      </c>
      <c r="H701" s="8">
        <v>200000</v>
      </c>
      <c r="J701" s="322"/>
    </row>
    <row r="702" spans="1:10" s="18" customFormat="1" ht="15.75" x14ac:dyDescent="0.25">
      <c r="A702" s="259"/>
      <c r="B702" s="260"/>
      <c r="C702" s="19"/>
      <c r="D702" s="34"/>
      <c r="E702" s="13">
        <v>45458</v>
      </c>
      <c r="F702" s="352">
        <v>1973738920</v>
      </c>
      <c r="G702" s="261" t="s">
        <v>14052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14053</v>
      </c>
      <c r="H704" s="8">
        <v>107000</v>
      </c>
      <c r="J704" s="322"/>
    </row>
    <row r="705" spans="1:10" s="18" customFormat="1" ht="15.75" x14ac:dyDescent="0.25">
      <c r="A705" s="259"/>
      <c r="B705" s="260"/>
      <c r="C705" s="19"/>
      <c r="D705" s="34"/>
      <c r="E705" s="13">
        <v>45461</v>
      </c>
      <c r="F705" s="352">
        <v>1973738923</v>
      </c>
      <c r="G705" s="261" t="s">
        <v>14061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14026</v>
      </c>
      <c r="H711" s="8">
        <v>1958338</v>
      </c>
      <c r="J711" s="322"/>
    </row>
    <row r="712" spans="1:10" s="18" customFormat="1" ht="15.75" x14ac:dyDescent="0.25">
      <c r="A712" s="259"/>
      <c r="B712" s="260"/>
      <c r="C712" s="19"/>
      <c r="D712" s="34"/>
      <c r="E712" s="13">
        <v>45511</v>
      </c>
      <c r="F712" s="352">
        <v>1973738930</v>
      </c>
      <c r="G712" s="261" t="s">
        <v>14052</v>
      </c>
      <c r="H712" s="8">
        <v>150000</v>
      </c>
      <c r="J712" s="322"/>
    </row>
    <row r="713" spans="1:10" s="18" customFormat="1" ht="15.75" x14ac:dyDescent="0.25">
      <c r="A713" s="259"/>
      <c r="B713" s="260"/>
      <c r="C713" s="19"/>
      <c r="D713" s="34"/>
      <c r="E713" s="13">
        <v>45511</v>
      </c>
      <c r="F713" s="352">
        <v>1973738931</v>
      </c>
      <c r="G713" s="261" t="s">
        <v>14213</v>
      </c>
      <c r="H713" s="8">
        <v>75000</v>
      </c>
      <c r="J713" s="322"/>
    </row>
    <row r="714" spans="1:10" s="18" customFormat="1" ht="15.75" x14ac:dyDescent="0.25">
      <c r="A714" s="259"/>
      <c r="B714" s="260"/>
      <c r="C714" s="19"/>
      <c r="D714" s="34"/>
      <c r="E714" s="13">
        <v>45513</v>
      </c>
      <c r="F714" s="352">
        <v>1973738932</v>
      </c>
      <c r="G714" s="261" t="s">
        <v>14238</v>
      </c>
      <c r="H714" s="8">
        <v>249704</v>
      </c>
      <c r="J714" s="322"/>
    </row>
    <row r="715" spans="1:10" s="18" customFormat="1" ht="15.75" x14ac:dyDescent="0.25">
      <c r="A715" s="259"/>
      <c r="B715" s="260"/>
      <c r="C715" s="19"/>
      <c r="D715" s="34"/>
      <c r="E715" s="13">
        <v>45513</v>
      </c>
      <c r="F715" s="352">
        <v>1973738933</v>
      </c>
      <c r="G715" s="261" t="s">
        <v>14239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14316</v>
      </c>
      <c r="H719" s="8">
        <v>597559</v>
      </c>
      <c r="J719" s="322"/>
    </row>
    <row r="720" spans="1:10" s="18" customFormat="1" ht="15.75" x14ac:dyDescent="0.25">
      <c r="A720" s="259"/>
      <c r="B720" s="260"/>
      <c r="C720" s="19"/>
      <c r="D720" s="34"/>
      <c r="E720" s="13">
        <v>45533</v>
      </c>
      <c r="F720" s="352">
        <v>1973738938</v>
      </c>
      <c r="G720" s="261" t="s">
        <v>14354</v>
      </c>
      <c r="H720" s="8">
        <v>200000</v>
      </c>
      <c r="J720" s="322"/>
    </row>
    <row r="721" spans="1:10" s="18" customFormat="1" ht="15.75" x14ac:dyDescent="0.25">
      <c r="A721" s="259"/>
      <c r="B721" s="260"/>
      <c r="C721" s="19"/>
      <c r="D721" s="34"/>
      <c r="E721" s="13">
        <v>45533</v>
      </c>
      <c r="F721" s="352">
        <v>1973738939</v>
      </c>
      <c r="G721" s="261" t="s">
        <v>14354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14213</v>
      </c>
      <c r="H723" s="8">
        <v>70000</v>
      </c>
      <c r="J723" s="322"/>
    </row>
    <row r="724" spans="1:10" s="18" customFormat="1" ht="15.75" x14ac:dyDescent="0.25">
      <c r="A724" s="259"/>
      <c r="B724" s="260"/>
      <c r="C724" s="19"/>
      <c r="D724" s="34"/>
      <c r="E724" s="13">
        <v>45551</v>
      </c>
      <c r="F724" s="352">
        <v>1973738942</v>
      </c>
      <c r="G724" s="261" t="s">
        <v>14535</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14538</v>
      </c>
      <c r="H726" s="8">
        <v>92470</v>
      </c>
      <c r="I726" s="18" t="s">
        <v>9431</v>
      </c>
      <c r="J726" s="322"/>
    </row>
    <row r="727" spans="1:10" s="18" customFormat="1" ht="15.75" x14ac:dyDescent="0.25">
      <c r="A727" s="259"/>
      <c r="B727" s="260"/>
      <c r="C727" s="19"/>
      <c r="D727" s="34"/>
      <c r="E727" s="13">
        <v>45555</v>
      </c>
      <c r="F727" s="352">
        <v>2007570351</v>
      </c>
      <c r="G727" s="261" t="s">
        <v>14552</v>
      </c>
      <c r="H727" s="8">
        <v>0</v>
      </c>
      <c r="J727" s="322"/>
    </row>
    <row r="728" spans="1:10" s="18" customFormat="1" ht="15.75" x14ac:dyDescent="0.25">
      <c r="A728" s="259"/>
      <c r="B728" s="260"/>
      <c r="C728" s="19"/>
      <c r="D728" s="34"/>
      <c r="E728" s="13">
        <v>45555</v>
      </c>
      <c r="F728" s="352">
        <v>2007570352</v>
      </c>
      <c r="G728" s="261" t="s">
        <v>14553</v>
      </c>
      <c r="H728" s="8">
        <v>443500</v>
      </c>
      <c r="J728" s="322"/>
    </row>
    <row r="729" spans="1:10" s="18" customFormat="1" ht="15.75" x14ac:dyDescent="0.25">
      <c r="A729" s="259"/>
      <c r="B729" s="260"/>
      <c r="C729" s="19"/>
      <c r="D729" s="34"/>
      <c r="E729" s="13">
        <v>45555</v>
      </c>
      <c r="F729" s="352">
        <v>2007570353</v>
      </c>
      <c r="G729" s="261" t="s">
        <v>14554</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14589</v>
      </c>
      <c r="H732" s="8">
        <v>350000</v>
      </c>
      <c r="J732" s="322"/>
    </row>
    <row r="733" spans="1:10" s="18" customFormat="1" ht="15.75" x14ac:dyDescent="0.25">
      <c r="A733" s="259"/>
      <c r="B733" s="260"/>
      <c r="C733" s="19"/>
      <c r="D733" s="34"/>
      <c r="E733" s="13">
        <v>45561</v>
      </c>
      <c r="F733" s="352">
        <v>2007570357</v>
      </c>
      <c r="G733" s="261" t="s">
        <v>14760</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14026</v>
      </c>
      <c r="H737" s="8">
        <v>2415764</v>
      </c>
      <c r="J737" s="322"/>
    </row>
    <row r="738" spans="1:10" s="18" customFormat="1" ht="15.75" x14ac:dyDescent="0.25">
      <c r="A738" s="259"/>
      <c r="B738" s="260"/>
      <c r="C738" s="19"/>
      <c r="D738" s="34"/>
      <c r="E738" s="13">
        <v>45567</v>
      </c>
      <c r="F738" s="352">
        <v>2007570362</v>
      </c>
      <c r="G738" s="261" t="s">
        <v>14213</v>
      </c>
      <c r="H738" s="8">
        <v>70000</v>
      </c>
      <c r="J738" s="322"/>
    </row>
    <row r="739" spans="1:10" s="18" customFormat="1" ht="15.75" x14ac:dyDescent="0.25">
      <c r="A739" s="259"/>
      <c r="B739" s="260"/>
      <c r="C739" s="19"/>
      <c r="D739" s="34"/>
      <c r="E739" s="13">
        <v>45572</v>
      </c>
      <c r="F739" s="352">
        <v>2007570363</v>
      </c>
      <c r="G739" s="261" t="s">
        <v>14758</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14759</v>
      </c>
      <c r="H742" s="8">
        <v>872837</v>
      </c>
      <c r="J742" s="322"/>
    </row>
    <row r="743" spans="1:10" s="18" customFormat="1" ht="15.75" x14ac:dyDescent="0.25">
      <c r="A743" s="259"/>
      <c r="B743" s="260"/>
      <c r="C743" s="19"/>
      <c r="D743" s="34"/>
      <c r="E743" s="13">
        <v>45575</v>
      </c>
      <c r="F743" s="352">
        <v>2007570367</v>
      </c>
      <c r="G743" s="261" t="s">
        <v>14760</v>
      </c>
      <c r="H743" s="8">
        <v>141000</v>
      </c>
      <c r="J743" s="322"/>
    </row>
    <row r="744" spans="1:10" s="18" customFormat="1" ht="15.75" x14ac:dyDescent="0.25">
      <c r="A744" s="259"/>
      <c r="B744" s="260"/>
      <c r="C744" s="19"/>
      <c r="D744" s="34"/>
      <c r="E744" s="262"/>
      <c r="F744" s="352">
        <v>2007570368</v>
      </c>
      <c r="G744" s="261"/>
      <c r="H744" s="8"/>
      <c r="J744" s="322"/>
    </row>
    <row r="745" spans="1:10" s="18" customFormat="1" ht="15.75" x14ac:dyDescent="0.25">
      <c r="A745" s="259"/>
      <c r="B745" s="260"/>
      <c r="C745" s="19"/>
      <c r="D745" s="34"/>
      <c r="E745" s="262"/>
      <c r="F745" s="352">
        <v>2007570369</v>
      </c>
      <c r="G745" s="261"/>
      <c r="H745" s="8"/>
      <c r="J745" s="322"/>
    </row>
    <row r="746" spans="1:10" s="18" customFormat="1" ht="15.75" x14ac:dyDescent="0.25">
      <c r="A746" s="259"/>
      <c r="B746" s="260"/>
      <c r="C746" s="19"/>
      <c r="D746" s="34"/>
      <c r="E746" s="262"/>
      <c r="F746" s="352">
        <v>2007570370</v>
      </c>
      <c r="G746" s="261"/>
      <c r="H746" s="8"/>
      <c r="J746" s="322"/>
    </row>
    <row r="747" spans="1:10" s="18" customFormat="1" ht="18.75" x14ac:dyDescent="0.3">
      <c r="A747" s="758" t="s">
        <v>7001</v>
      </c>
      <c r="B747" s="759"/>
      <c r="C747" s="26">
        <f>SUM(C6:C746)</f>
        <v>227244157.75120002</v>
      </c>
      <c r="D747" s="34"/>
      <c r="E747" s="752" t="s">
        <v>7001</v>
      </c>
      <c r="F747" s="753"/>
      <c r="G747" s="754"/>
      <c r="H747" s="26">
        <f>SUM(H6:H746)</f>
        <v>186825442</v>
      </c>
      <c r="J747" s="18">
        <v>1500000</v>
      </c>
    </row>
    <row r="748" spans="1:10" s="18" customFormat="1" ht="15.75" x14ac:dyDescent="0.25">
      <c r="A748"/>
      <c r="B748" s="2"/>
      <c r="C748" s="2"/>
      <c r="D748" s="34"/>
      <c r="E748" s="2"/>
      <c r="F748" s="2"/>
      <c r="G748" s="2"/>
      <c r="H748" s="2"/>
      <c r="J748" s="322">
        <f>J747+J421</f>
        <v>45949715.75120002</v>
      </c>
    </row>
    <row r="749" spans="1:10" s="18" customFormat="1" ht="15.75" x14ac:dyDescent="0.25">
      <c r="A749"/>
      <c r="B749" s="2"/>
      <c r="C749" s="2"/>
      <c r="D749" s="34"/>
      <c r="E749" s="2"/>
      <c r="F749" s="2"/>
      <c r="G749" s="2"/>
      <c r="H749" s="2"/>
    </row>
    <row r="750" spans="1:10" s="18" customFormat="1" ht="15.75" x14ac:dyDescent="0.25">
      <c r="A750"/>
      <c r="B750" s="2"/>
      <c r="C750" s="2"/>
      <c r="D750" s="34"/>
      <c r="E750" s="2"/>
      <c r="F750" s="2"/>
      <c r="G750" s="2"/>
      <c r="H750" s="2"/>
    </row>
    <row r="751" spans="1:10" s="18" customFormat="1" ht="15.75" x14ac:dyDescent="0.25">
      <c r="A751"/>
      <c r="B751" s="2"/>
      <c r="C751" s="2"/>
      <c r="D751" s="34"/>
      <c r="E751" s="2"/>
      <c r="F751" s="2"/>
      <c r="G751" s="2"/>
      <c r="H751" s="2"/>
    </row>
    <row r="752" spans="1:10" s="18" customFormat="1" ht="15.75" x14ac:dyDescent="0.25">
      <c r="A752"/>
      <c r="B752" s="2"/>
      <c r="C752" s="2"/>
      <c r="D752" s="25"/>
      <c r="E752" s="2"/>
      <c r="F752" s="2"/>
      <c r="G752" s="2"/>
      <c r="H752" s="2"/>
    </row>
  </sheetData>
  <mergeCells count="6">
    <mergeCell ref="A747:B747"/>
    <mergeCell ref="A4:C4"/>
    <mergeCell ref="E4:H4"/>
    <mergeCell ref="E747:G747"/>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5" t="s">
        <v>7053</v>
      </c>
      <c r="B1" s="755"/>
      <c r="C1" s="30" t="s">
        <v>8284</v>
      </c>
      <c r="D1" s="3"/>
      <c r="E1" s="3"/>
      <c r="F1" s="3"/>
      <c r="G1" s="279" t="s">
        <v>7047</v>
      </c>
      <c r="H1" s="31">
        <f ca="1">TODAY()</f>
        <v>45577</v>
      </c>
    </row>
    <row r="2" spans="1:10" ht="21" x14ac:dyDescent="0.3">
      <c r="A2" s="756" t="s">
        <v>861</v>
      </c>
      <c r="B2" s="75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2" t="s">
        <v>7001</v>
      </c>
      <c r="F15" s="753"/>
      <c r="G15" s="75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64" t="s">
        <v>2</v>
      </c>
      <c r="B2" s="765"/>
      <c r="C2" s="765"/>
      <c r="D2" s="765"/>
      <c r="E2" s="766"/>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7" t="s">
        <v>148</v>
      </c>
      <c r="C44" s="76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7" t="s">
        <v>339</v>
      </c>
      <c r="C169" s="768"/>
      <c r="D169" s="71"/>
      <c r="E169" s="72">
        <v>200000</v>
      </c>
      <c r="F169" s="43" t="e">
        <f t="shared" si="2"/>
        <v>#N/A</v>
      </c>
      <c r="G169" s="65"/>
    </row>
    <row r="170" spans="1:7" x14ac:dyDescent="0.3">
      <c r="A170" s="70">
        <v>42577</v>
      </c>
      <c r="B170" s="767" t="s">
        <v>237</v>
      </c>
      <c r="C170" s="76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7" t="s">
        <v>271</v>
      </c>
      <c r="C214" s="76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7" t="s">
        <v>271</v>
      </c>
      <c r="C280" s="76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1"/>
      <c r="J309" s="741"/>
      <c r="K309" s="741"/>
    </row>
    <row r="310" spans="1:11" x14ac:dyDescent="0.3">
      <c r="A310" s="79">
        <v>42593</v>
      </c>
      <c r="B310" s="5" t="s">
        <v>120</v>
      </c>
      <c r="C310" s="5" t="s">
        <v>377</v>
      </c>
      <c r="D310" s="43">
        <v>1000</v>
      </c>
      <c r="E310" s="43"/>
      <c r="F310" s="43" t="e">
        <f t="shared" si="4"/>
        <v>#N/A</v>
      </c>
      <c r="G310" s="43"/>
      <c r="I310" s="761"/>
      <c r="J310" s="762"/>
      <c r="K310" s="5"/>
    </row>
    <row r="311" spans="1:11" x14ac:dyDescent="0.3">
      <c r="A311" s="79">
        <v>42593</v>
      </c>
      <c r="B311" s="5" t="s">
        <v>53</v>
      </c>
      <c r="C311" s="5" t="s">
        <v>376</v>
      </c>
      <c r="D311" s="43">
        <v>2030</v>
      </c>
      <c r="E311" s="43"/>
      <c r="F311" s="43" t="e">
        <f t="shared" si="4"/>
        <v>#N/A</v>
      </c>
      <c r="G311" s="43"/>
      <c r="I311" s="761"/>
      <c r="J311" s="762"/>
      <c r="K311" s="43"/>
    </row>
    <row r="312" spans="1:11" ht="37.5" x14ac:dyDescent="0.3">
      <c r="A312" s="79">
        <v>42593</v>
      </c>
      <c r="B312" s="5" t="s">
        <v>120</v>
      </c>
      <c r="C312" s="92" t="s">
        <v>365</v>
      </c>
      <c r="D312" s="43">
        <v>1500</v>
      </c>
      <c r="E312" s="43"/>
      <c r="F312" s="43" t="e">
        <f t="shared" si="4"/>
        <v>#N/A</v>
      </c>
      <c r="G312" s="43"/>
      <c r="I312" s="763"/>
      <c r="J312" s="763"/>
      <c r="K312" s="43"/>
    </row>
    <row r="313" spans="1:11" x14ac:dyDescent="0.3">
      <c r="A313" s="79">
        <v>42593</v>
      </c>
      <c r="B313" s="5" t="s">
        <v>25</v>
      </c>
      <c r="C313" s="5" t="s">
        <v>366</v>
      </c>
      <c r="D313" s="43">
        <v>120</v>
      </c>
      <c r="E313" s="43"/>
      <c r="F313" s="43" t="e">
        <f t="shared" si="4"/>
        <v>#N/A</v>
      </c>
      <c r="G313" s="43"/>
      <c r="I313" s="763"/>
      <c r="J313" s="76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3"/>
      <c r="J319" s="76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7" t="s">
        <v>413</v>
      </c>
      <c r="C359" s="76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7" t="s">
        <v>448</v>
      </c>
      <c r="C386" s="76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7" t="s">
        <v>457</v>
      </c>
      <c r="C407" s="76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7" t="s">
        <v>464</v>
      </c>
      <c r="C431" s="76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7" t="s">
        <v>498</v>
      </c>
      <c r="C444" s="76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7" t="s">
        <v>503</v>
      </c>
      <c r="C476" s="76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7" t="s">
        <v>522</v>
      </c>
      <c r="C503" s="76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7" t="s">
        <v>503</v>
      </c>
      <c r="C509" s="76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7" t="s">
        <v>535</v>
      </c>
      <c r="C519" s="76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7" t="s">
        <v>545</v>
      </c>
      <c r="C539" s="76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7" t="s">
        <v>559</v>
      </c>
      <c r="C552" s="76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7" t="s">
        <v>570</v>
      </c>
      <c r="C566" s="76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7" t="s">
        <v>657</v>
      </c>
      <c r="C588" s="76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7" t="s">
        <v>597</v>
      </c>
      <c r="C602" s="76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7" t="s">
        <v>592</v>
      </c>
      <c r="C607" s="76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7" t="s">
        <v>630</v>
      </c>
      <c r="C662" s="76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7" t="s">
        <v>663</v>
      </c>
      <c r="C710" s="76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7" t="s">
        <v>687</v>
      </c>
      <c r="C727" s="76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7" t="s">
        <v>688</v>
      </c>
      <c r="C748" s="76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7" t="s">
        <v>724</v>
      </c>
      <c r="C760" s="76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7" t="s">
        <v>723</v>
      </c>
      <c r="C786" s="76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7" t="s">
        <v>752</v>
      </c>
      <c r="C818" s="76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7" t="s">
        <v>751</v>
      </c>
      <c r="C844" s="76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7" t="s">
        <v>755</v>
      </c>
      <c r="C851" s="76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7" t="s">
        <v>778</v>
      </c>
      <c r="C860" s="76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7" t="s">
        <v>779</v>
      </c>
      <c r="C880" s="76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7" t="s">
        <v>779</v>
      </c>
      <c r="C892" s="76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7" t="s">
        <v>788</v>
      </c>
      <c r="C912" s="76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7" t="s">
        <v>818</v>
      </c>
      <c r="C942" s="76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7" t="s">
        <v>820</v>
      </c>
      <c r="C944" s="76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7" t="s">
        <v>841</v>
      </c>
      <c r="C957" s="76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7" t="s">
        <v>830</v>
      </c>
      <c r="C964" s="76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7" t="s">
        <v>838</v>
      </c>
      <c r="C975" s="76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7" t="s">
        <v>841</v>
      </c>
      <c r="C984" s="76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7" t="s">
        <v>997</v>
      </c>
      <c r="C1001" s="76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7" t="s">
        <v>841</v>
      </c>
      <c r="C1009" s="768"/>
      <c r="D1009" s="71"/>
      <c r="E1009" s="72">
        <v>25000</v>
      </c>
      <c r="F1009" s="43" t="e">
        <f t="shared" si="15"/>
        <v>#N/A</v>
      </c>
      <c r="G1009" s="43"/>
      <c r="I1009" s="113"/>
    </row>
    <row r="1010" spans="1:10" x14ac:dyDescent="0.3">
      <c r="A1010" s="79">
        <v>42692</v>
      </c>
      <c r="B1010" s="767" t="s">
        <v>841</v>
      </c>
      <c r="C1010" s="76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7" t="s">
        <v>882</v>
      </c>
      <c r="C1021" s="76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7" t="s">
        <v>895</v>
      </c>
      <c r="C1060" s="76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7" t="s">
        <v>919</v>
      </c>
      <c r="C1075" s="76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7" t="s">
        <v>918</v>
      </c>
      <c r="C1090" s="76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7" t="s">
        <v>935</v>
      </c>
      <c r="C1121" s="76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7" t="s">
        <v>950</v>
      </c>
      <c r="C1131" s="76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7" t="s">
        <v>968</v>
      </c>
      <c r="C1158" s="76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7" t="s">
        <v>967</v>
      </c>
      <c r="C1169" s="76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7" t="s">
        <v>998</v>
      </c>
      <c r="C1195" s="76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7" t="s">
        <v>1021</v>
      </c>
      <c r="C1210" s="76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7" t="s">
        <v>1013</v>
      </c>
      <c r="C1218" s="76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7" t="s">
        <v>1139</v>
      </c>
      <c r="C1229" s="76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7" t="s">
        <v>1025</v>
      </c>
      <c r="C1234" s="76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7" t="s">
        <v>1025</v>
      </c>
      <c r="C1258" s="76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7" t="s">
        <v>1025</v>
      </c>
      <c r="C1273" s="76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7" t="s">
        <v>1025</v>
      </c>
      <c r="C1285" s="76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7" t="s">
        <v>1025</v>
      </c>
      <c r="C1297" s="76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7" t="s">
        <v>1025</v>
      </c>
      <c r="C1312" s="76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7" t="s">
        <v>1097</v>
      </c>
      <c r="C1321" s="76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7" t="s">
        <v>1098</v>
      </c>
      <c r="C1345" s="76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7" t="s">
        <v>1119</v>
      </c>
      <c r="C1366" s="76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7" t="s">
        <v>1127</v>
      </c>
      <c r="C1379" s="76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7" t="s">
        <v>1127</v>
      </c>
      <c r="C1389" s="76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7" t="s">
        <v>1143</v>
      </c>
      <c r="C1404" s="76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7" t="s">
        <v>1150</v>
      </c>
      <c r="C1414" s="76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7" t="s">
        <v>1179</v>
      </c>
      <c r="C1432" s="76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7" t="s">
        <v>1180</v>
      </c>
      <c r="C1453" s="76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9" t="s">
        <v>1194</v>
      </c>
      <c r="C1463" s="77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7" t="s">
        <v>1188</v>
      </c>
      <c r="C1467" s="76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7" t="s">
        <v>1188</v>
      </c>
      <c r="C1483" s="76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7" t="s">
        <v>1188</v>
      </c>
      <c r="C1492" s="76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7" t="s">
        <v>1188</v>
      </c>
      <c r="C1500" s="76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9" t="s">
        <v>1215</v>
      </c>
      <c r="C1510" s="77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7" t="s">
        <v>1188</v>
      </c>
      <c r="C1519" s="76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7" t="s">
        <v>1188</v>
      </c>
      <c r="C1534" s="76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7" t="s">
        <v>1188</v>
      </c>
      <c r="C1551" s="76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7" t="s">
        <v>1188</v>
      </c>
      <c r="C1570" s="76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7" t="s">
        <v>1188</v>
      </c>
      <c r="C1584" s="76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7" t="s">
        <v>1285</v>
      </c>
      <c r="C1598" s="76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7" t="s">
        <v>1289</v>
      </c>
      <c r="C1612" s="76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7" t="s">
        <v>1295</v>
      </c>
      <c r="C1618" s="76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7" t="s">
        <v>1295</v>
      </c>
      <c r="C1630" s="768"/>
      <c r="D1630" s="71"/>
      <c r="E1630" s="72">
        <v>25000</v>
      </c>
      <c r="F1630" s="43" t="e">
        <f t="shared" si="25"/>
        <v>#N/A</v>
      </c>
      <c r="G1630" s="43"/>
    </row>
    <row r="1631" spans="1:7" x14ac:dyDescent="0.3">
      <c r="A1631" s="79">
        <v>42783</v>
      </c>
      <c r="B1631" s="767" t="s">
        <v>1295</v>
      </c>
      <c r="C1631" s="76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7" t="s">
        <v>1295</v>
      </c>
      <c r="C1642" s="76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7" t="s">
        <v>1310</v>
      </c>
      <c r="C1650" s="76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7" t="s">
        <v>1295</v>
      </c>
      <c r="C1666" s="76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7" t="s">
        <v>1295</v>
      </c>
      <c r="C1675" s="76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7" t="s">
        <v>1295</v>
      </c>
      <c r="C1683" s="76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7" t="s">
        <v>1295</v>
      </c>
      <c r="C1695" s="76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7" t="s">
        <v>1295</v>
      </c>
      <c r="C1708" s="76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7" t="s">
        <v>1295</v>
      </c>
      <c r="C1718" s="76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7" t="s">
        <v>1295</v>
      </c>
      <c r="C1742" s="76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7" t="s">
        <v>1295</v>
      </c>
      <c r="C1746" s="76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7" t="s">
        <v>1295</v>
      </c>
      <c r="C1756" s="76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7" t="s">
        <v>1295</v>
      </c>
      <c r="C1766" s="76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7" t="s">
        <v>1295</v>
      </c>
      <c r="C1777" s="768"/>
      <c r="D1777" s="71"/>
      <c r="E1777" s="72">
        <v>50000</v>
      </c>
      <c r="F1777" s="43" t="e">
        <f t="shared" si="27"/>
        <v>#N/A</v>
      </c>
      <c r="G1777" s="43"/>
    </row>
    <row r="1778" spans="1:7" x14ac:dyDescent="0.3">
      <c r="A1778" s="45">
        <v>42802</v>
      </c>
      <c r="B1778" s="767" t="s">
        <v>1295</v>
      </c>
      <c r="C1778" s="76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7" t="s">
        <v>1295</v>
      </c>
      <c r="C1798" s="76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7" t="s">
        <v>1422</v>
      </c>
      <c r="C1807" s="76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7" t="s">
        <v>1295</v>
      </c>
      <c r="C1827" s="76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7" t="s">
        <v>1441</v>
      </c>
      <c r="C1836" s="76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7" t="s">
        <v>1446</v>
      </c>
      <c r="C1842" s="76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7" t="s">
        <v>1481</v>
      </c>
      <c r="C1871" s="76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7" t="s">
        <v>1482</v>
      </c>
      <c r="C1882" s="76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7" t="s">
        <v>1483</v>
      </c>
      <c r="C1891" s="76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7" t="s">
        <v>1484</v>
      </c>
      <c r="C1904" s="76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7" t="s">
        <v>1487</v>
      </c>
      <c r="C1912" s="76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7" t="s">
        <v>1500</v>
      </c>
      <c r="C1924" s="76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7" t="s">
        <v>1511</v>
      </c>
      <c r="C1932" s="76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7" t="s">
        <v>1516</v>
      </c>
      <c r="C1944" s="76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7" t="s">
        <v>1521</v>
      </c>
      <c r="C1953" s="76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7" t="s">
        <v>1534</v>
      </c>
      <c r="C1962" s="76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7" t="s">
        <v>1484</v>
      </c>
      <c r="C1965" s="76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7" t="s">
        <v>1536</v>
      </c>
      <c r="C1974" s="76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7" t="s">
        <v>1565</v>
      </c>
      <c r="C2005" s="76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7" t="s">
        <v>1565</v>
      </c>
      <c r="C2016" s="76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7" t="s">
        <v>1588</v>
      </c>
      <c r="C2019" s="76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7" t="s">
        <v>1577</v>
      </c>
      <c r="C2025" s="76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7" t="s">
        <v>1597</v>
      </c>
      <c r="C2043" s="76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7" t="s">
        <v>1601</v>
      </c>
      <c r="C2048" s="76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7" t="s">
        <v>1605</v>
      </c>
      <c r="C2053" s="76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7" t="s">
        <v>1597</v>
      </c>
      <c r="C2069" s="76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7" t="s">
        <v>1623</v>
      </c>
      <c r="C2084" s="76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7" t="s">
        <v>1640</v>
      </c>
      <c r="C2111" s="76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7" t="s">
        <v>1651</v>
      </c>
      <c r="C2120" s="76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7" t="s">
        <v>1670</v>
      </c>
      <c r="C2141" s="76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7" t="s">
        <v>1678</v>
      </c>
      <c r="C2155" s="76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7" t="s">
        <v>1696</v>
      </c>
      <c r="C2172" s="76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7" t="s">
        <v>1706</v>
      </c>
      <c r="C2192" s="76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7" t="s">
        <v>1696</v>
      </c>
      <c r="C2200" s="76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7" t="s">
        <v>1696</v>
      </c>
      <c r="C2220" s="76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7" t="s">
        <v>1696</v>
      </c>
      <c r="C2232" s="76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7" t="s">
        <v>1767</v>
      </c>
      <c r="C2286" s="76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7" t="s">
        <v>1818</v>
      </c>
      <c r="C2307" s="76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7" t="s">
        <v>1817</v>
      </c>
      <c r="C2322" s="76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7" t="s">
        <v>1800</v>
      </c>
      <c r="C2331" s="76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7" t="s">
        <v>1696</v>
      </c>
      <c r="C2361" s="76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7" t="s">
        <v>1696</v>
      </c>
      <c r="C2377" s="76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7" t="s">
        <v>1851</v>
      </c>
      <c r="C2396" s="76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7" t="s">
        <v>1851</v>
      </c>
      <c r="C2408" s="768"/>
      <c r="D2408" s="71"/>
      <c r="E2408" s="72">
        <v>50000</v>
      </c>
      <c r="F2408" s="43" t="e">
        <f t="shared" si="37"/>
        <v>#N/A</v>
      </c>
      <c r="G2408" s="43"/>
    </row>
    <row r="2409" spans="1:7" x14ac:dyDescent="0.3">
      <c r="A2409" s="45">
        <v>42886</v>
      </c>
      <c r="B2409" s="767" t="s">
        <v>1859</v>
      </c>
      <c r="C2409" s="76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7" t="s">
        <v>1851</v>
      </c>
      <c r="C2422" s="76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7" t="s">
        <v>1877</v>
      </c>
      <c r="C2426" s="76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7" t="s">
        <v>1899</v>
      </c>
      <c r="C2451" s="768"/>
      <c r="D2451" s="71"/>
      <c r="E2451" s="72">
        <v>27500</v>
      </c>
      <c r="F2451" s="43" t="e">
        <f t="shared" si="38"/>
        <v>#N/A</v>
      </c>
      <c r="G2451" s="65"/>
      <c r="H2451" s="102"/>
      <c r="I2451" s="102"/>
      <c r="J2451" s="102"/>
    </row>
    <row r="2452" spans="1:10" x14ac:dyDescent="0.3">
      <c r="A2452" s="45">
        <v>42892</v>
      </c>
      <c r="B2452" s="767" t="s">
        <v>1900</v>
      </c>
      <c r="C2452" s="76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1" t="s">
        <v>1859</v>
      </c>
      <c r="C2475" s="77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1" t="s">
        <v>1926</v>
      </c>
      <c r="C2495" s="77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3" t="s">
        <v>1961</v>
      </c>
      <c r="C2527" s="77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7" t="s">
        <v>1966</v>
      </c>
      <c r="C2560" s="76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9" t="s">
        <v>1979</v>
      </c>
      <c r="C2570" s="770"/>
      <c r="D2570" s="71"/>
      <c r="E2570" s="72">
        <v>14968</v>
      </c>
      <c r="F2570" s="43" t="e">
        <f t="shared" si="40"/>
        <v>#N/A</v>
      </c>
      <c r="G2570" s="43"/>
    </row>
    <row r="2571" spans="1:7" ht="24.75" customHeight="1" x14ac:dyDescent="0.3">
      <c r="A2571" s="45">
        <v>42908</v>
      </c>
      <c r="B2571" s="767" t="s">
        <v>1981</v>
      </c>
      <c r="C2571" s="76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7" t="s">
        <v>1998</v>
      </c>
      <c r="C2583" s="76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7" t="s">
        <v>1981</v>
      </c>
      <c r="C2593" s="76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2" t="s">
        <v>2015</v>
      </c>
      <c r="C2611" s="772"/>
      <c r="D2611" s="148"/>
      <c r="E2611" s="149">
        <v>200000</v>
      </c>
      <c r="F2611" s="77">
        <v>200000</v>
      </c>
      <c r="G2611" s="298"/>
    </row>
    <row r="2612" spans="1:9" x14ac:dyDescent="0.3">
      <c r="A2612" s="45">
        <v>42920</v>
      </c>
      <c r="B2612" s="771" t="s">
        <v>2016</v>
      </c>
      <c r="C2612" s="77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1" t="s">
        <v>94</v>
      </c>
      <c r="C2671" s="77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1" t="s">
        <v>2085</v>
      </c>
      <c r="C2703" s="77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1" t="s">
        <v>2101</v>
      </c>
      <c r="C2716" s="771"/>
      <c r="D2716" s="71"/>
      <c r="E2716" s="72">
        <v>8000</v>
      </c>
      <c r="F2716" s="43">
        <f t="shared" si="42"/>
        <v>13751</v>
      </c>
      <c r="G2716" s="43"/>
    </row>
    <row r="2717" spans="1:7" x14ac:dyDescent="0.3">
      <c r="A2717" s="45">
        <v>42933</v>
      </c>
      <c r="B2717" s="771" t="s">
        <v>2085</v>
      </c>
      <c r="C2717" s="77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1" t="s">
        <v>2085</v>
      </c>
      <c r="C2733" s="77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1" t="s">
        <v>2118</v>
      </c>
      <c r="C2747" s="77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1" t="s">
        <v>2123</v>
      </c>
      <c r="C2751" s="77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1" t="s">
        <v>2085</v>
      </c>
      <c r="C2768" s="77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1" t="s">
        <v>2085</v>
      </c>
      <c r="C2779" s="77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1" t="s">
        <v>2085</v>
      </c>
      <c r="C2798" s="77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1" t="s">
        <v>2162</v>
      </c>
      <c r="C2810" s="77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1" t="s">
        <v>2178</v>
      </c>
      <c r="C2827" s="77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1" t="s">
        <v>2192</v>
      </c>
      <c r="C2837" s="77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1" t="s">
        <v>2192</v>
      </c>
      <c r="C2855" s="77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1" t="s">
        <v>2216</v>
      </c>
      <c r="C2875" s="77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1" t="s">
        <v>2267</v>
      </c>
      <c r="C2879" s="77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1" t="s">
        <v>2192</v>
      </c>
      <c r="C2883" s="77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1" t="s">
        <v>2249</v>
      </c>
      <c r="C2917" s="77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1" t="s">
        <v>2192</v>
      </c>
      <c r="C2927" s="771"/>
      <c r="D2927" s="71"/>
      <c r="E2927" s="72">
        <v>200000</v>
      </c>
      <c r="F2927" s="28">
        <f t="shared" si="45"/>
        <v>207740</v>
      </c>
      <c r="G2927" s="43"/>
    </row>
    <row r="2928" spans="1:8" x14ac:dyDescent="0.3">
      <c r="A2928" s="45">
        <v>42965</v>
      </c>
      <c r="B2928" s="771" t="s">
        <v>2192</v>
      </c>
      <c r="C2928" s="77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1" t="s">
        <v>2192</v>
      </c>
      <c r="C2972" s="77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1" t="s">
        <v>2327</v>
      </c>
      <c r="C3027" s="77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1" t="s">
        <v>2085</v>
      </c>
      <c r="C3041" s="77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1" t="s">
        <v>2085</v>
      </c>
      <c r="C3050" s="77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1" t="s">
        <v>2354</v>
      </c>
      <c r="C3067" s="771"/>
      <c r="D3067" s="71"/>
      <c r="E3067" s="72">
        <v>10000</v>
      </c>
      <c r="F3067" s="28">
        <f t="shared" si="48"/>
        <v>24507</v>
      </c>
      <c r="G3067" s="43"/>
    </row>
    <row r="3068" spans="1:7" x14ac:dyDescent="0.3">
      <c r="A3068" s="45">
        <v>43005</v>
      </c>
      <c r="B3068" s="771" t="s">
        <v>2355</v>
      </c>
      <c r="C3068" s="77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1" t="s">
        <v>2085</v>
      </c>
      <c r="C3074" s="77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1" t="s">
        <v>2380</v>
      </c>
      <c r="C3092" s="77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1" t="s">
        <v>2085</v>
      </c>
      <c r="C3114" s="77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1" t="s">
        <v>2417</v>
      </c>
      <c r="C3128" s="77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1" t="s">
        <v>2418</v>
      </c>
      <c r="C3135" s="77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1" t="s">
        <v>2433</v>
      </c>
      <c r="C3145" s="77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1" t="s">
        <v>2432</v>
      </c>
      <c r="C3160" s="77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4" t="s">
        <v>2443</v>
      </c>
      <c r="C3170" s="77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1" t="s">
        <v>2445</v>
      </c>
      <c r="C3174" s="77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1" t="s">
        <v>2445</v>
      </c>
      <c r="C3186" s="77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1" t="s">
        <v>2432</v>
      </c>
      <c r="C3190" s="77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1" t="s">
        <v>2432</v>
      </c>
      <c r="C3201" s="77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1" t="s">
        <v>2471</v>
      </c>
      <c r="C3213" s="77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1" t="s">
        <v>2489</v>
      </c>
      <c r="C3233" s="77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1" t="s">
        <v>2494</v>
      </c>
      <c r="C3246" s="77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1" t="s">
        <v>32</v>
      </c>
      <c r="C3256" s="77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1" t="s">
        <v>2433</v>
      </c>
      <c r="C3261" s="77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1" t="s">
        <v>2512</v>
      </c>
      <c r="C3282" s="77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1" t="s">
        <v>2530</v>
      </c>
      <c r="C3289" s="77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1" t="s">
        <v>2546</v>
      </c>
      <c r="C3305" s="77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1" t="s">
        <v>2557</v>
      </c>
      <c r="C3322" s="77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1" t="s">
        <v>2583</v>
      </c>
      <c r="C3344" s="77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1" t="s">
        <v>2587</v>
      </c>
      <c r="C3347" s="77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1" t="s">
        <v>2617</v>
      </c>
      <c r="C3361" s="77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1" t="s">
        <v>2619</v>
      </c>
      <c r="C3377" s="77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1" t="s">
        <v>2641</v>
      </c>
      <c r="C3391" s="77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1" t="s">
        <v>2665</v>
      </c>
      <c r="C3420" s="77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1" t="s">
        <v>2713</v>
      </c>
      <c r="C3466" s="77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1" t="s">
        <v>2719</v>
      </c>
      <c r="C3484" s="77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1" t="s">
        <v>2733</v>
      </c>
      <c r="C3510" s="77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1" t="s">
        <v>2751</v>
      </c>
      <c r="C3521" s="77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1" t="s">
        <v>2760</v>
      </c>
      <c r="C3536" s="77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1" t="s">
        <v>2768</v>
      </c>
      <c r="C3545" s="77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1" t="s">
        <v>2779</v>
      </c>
      <c r="C3555" s="77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1" t="s">
        <v>2779</v>
      </c>
      <c r="C3567" s="77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1" t="s">
        <v>2665</v>
      </c>
      <c r="C3616" s="77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1" t="s">
        <v>2587</v>
      </c>
      <c r="C3635" s="77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1" t="s">
        <v>2857</v>
      </c>
      <c r="C3655" s="77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1" t="s">
        <v>2866</v>
      </c>
      <c r="C3669" s="77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1" t="s">
        <v>2665</v>
      </c>
      <c r="C3699" s="77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1" t="s">
        <v>2665</v>
      </c>
      <c r="C3717" s="77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1" t="s">
        <v>2433</v>
      </c>
      <c r="C3734" s="77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1" t="s">
        <v>2913</v>
      </c>
      <c r="C3743" s="77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1" t="s">
        <v>2433</v>
      </c>
      <c r="C3773" s="77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1" t="s">
        <v>2960</v>
      </c>
      <c r="C3784" s="77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1" t="s">
        <v>2960</v>
      </c>
      <c r="C3795" s="77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1" t="s">
        <v>2960</v>
      </c>
      <c r="C3811" s="77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1" t="s">
        <v>2665</v>
      </c>
      <c r="C3816" s="77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1" t="s">
        <v>2991</v>
      </c>
      <c r="C3825" s="77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1" t="s">
        <v>2960</v>
      </c>
      <c r="C3828" s="77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1" t="s">
        <v>2665</v>
      </c>
      <c r="C3842" s="77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1" t="s">
        <v>3010</v>
      </c>
      <c r="C3846" s="77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1" t="s">
        <v>3045</v>
      </c>
      <c r="C3879" s="77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1" t="s">
        <v>3046</v>
      </c>
      <c r="C3889" s="77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1" t="s">
        <v>94</v>
      </c>
      <c r="C3897" s="77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1" t="s">
        <v>1981</v>
      </c>
      <c r="C3918" s="77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1" t="s">
        <v>3084</v>
      </c>
      <c r="C3932" s="77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1" t="s">
        <v>3076</v>
      </c>
      <c r="C3942" s="77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1" t="s">
        <v>3084</v>
      </c>
      <c r="C3946" s="77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1" t="s">
        <v>2665</v>
      </c>
      <c r="C3955" s="77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1" t="s">
        <v>3101</v>
      </c>
      <c r="C3970" s="77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1" t="s">
        <v>2665</v>
      </c>
      <c r="C3972" s="77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1" t="s">
        <v>3103</v>
      </c>
      <c r="C3974" s="77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1" t="s">
        <v>1981</v>
      </c>
      <c r="C3991" s="77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1" t="s">
        <v>2665</v>
      </c>
      <c r="C3999" s="77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1" t="s">
        <v>2665</v>
      </c>
      <c r="C4012" s="77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1" t="s">
        <v>2665</v>
      </c>
      <c r="C4022" s="77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1" t="s">
        <v>2665</v>
      </c>
      <c r="C4036" s="77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1" t="s">
        <v>3159</v>
      </c>
      <c r="C4047" s="77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1" t="s">
        <v>2665</v>
      </c>
      <c r="C4064" s="77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1" t="s">
        <v>3185</v>
      </c>
      <c r="C4085" s="77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1" t="s">
        <v>3193</v>
      </c>
      <c r="C4090" s="77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1" t="s">
        <v>3206</v>
      </c>
      <c r="C4118" s="77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1" t="s">
        <v>2665</v>
      </c>
      <c r="C4132" s="77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1" t="s">
        <v>3228</v>
      </c>
      <c r="C4134" s="77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1" t="s">
        <v>3238</v>
      </c>
      <c r="C4154" s="771"/>
      <c r="D4154" s="71"/>
      <c r="E4154" s="72">
        <v>3648</v>
      </c>
      <c r="F4154" s="48">
        <v>3648</v>
      </c>
    </row>
    <row r="4155" spans="1:6" x14ac:dyDescent="0.3">
      <c r="A4155" s="171">
        <v>43143</v>
      </c>
      <c r="B4155" s="771" t="s">
        <v>3235</v>
      </c>
      <c r="C4155" s="77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1" t="s">
        <v>3239</v>
      </c>
      <c r="C4158" s="77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1" t="s">
        <v>1981</v>
      </c>
      <c r="C4160" s="77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1" t="s">
        <v>2665</v>
      </c>
      <c r="C4180" s="77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1" t="s">
        <v>3265</v>
      </c>
      <c r="C4199" s="77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1" t="s">
        <v>1981</v>
      </c>
      <c r="C4212" s="77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1" t="s">
        <v>1981</v>
      </c>
      <c r="C4225" s="77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1" t="s">
        <v>2665</v>
      </c>
      <c r="C4260" s="77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1" t="s">
        <v>2665</v>
      </c>
      <c r="C4270" s="77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1" t="s">
        <v>3321</v>
      </c>
      <c r="C4282" s="77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1" t="s">
        <v>1981</v>
      </c>
      <c r="C4294" s="77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1" t="s">
        <v>2665</v>
      </c>
      <c r="C4320" s="77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1" t="s">
        <v>94</v>
      </c>
      <c r="C4337" s="77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1" t="s">
        <v>3369</v>
      </c>
      <c r="C4340" s="77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1" t="s">
        <v>3368</v>
      </c>
      <c r="C4346" s="77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1" t="s">
        <v>3379</v>
      </c>
      <c r="C4359" s="77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1" t="s">
        <v>1981</v>
      </c>
      <c r="C4362" s="77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1" t="s">
        <v>3379</v>
      </c>
      <c r="C4381" s="77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1" t="s">
        <v>3404</v>
      </c>
      <c r="C4390" s="77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1" t="s">
        <v>2162</v>
      </c>
      <c r="C4396" s="77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1" t="s">
        <v>3421</v>
      </c>
      <c r="C4414" s="77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1" t="s">
        <v>3444</v>
      </c>
      <c r="C4447" s="77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1" t="s">
        <v>3444</v>
      </c>
      <c r="C4453" s="77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1" t="s">
        <v>3369</v>
      </c>
      <c r="C4456" s="77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1" t="s">
        <v>3450</v>
      </c>
      <c r="C4460" s="77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1" t="s">
        <v>3465</v>
      </c>
      <c r="C4474" s="77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1" t="s">
        <v>3444</v>
      </c>
      <c r="C4486" s="771"/>
      <c r="D4486" s="71"/>
      <c r="E4486" s="72">
        <v>50000</v>
      </c>
      <c r="F4486" s="48">
        <f t="shared" si="72"/>
        <v>50438</v>
      </c>
    </row>
    <row r="4487" spans="1:6" x14ac:dyDescent="0.3">
      <c r="A4487" s="171">
        <v>43204</v>
      </c>
      <c r="B4487" s="771" t="s">
        <v>3369</v>
      </c>
      <c r="C4487" s="77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1" t="s">
        <v>2162</v>
      </c>
      <c r="C4492" s="77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1" t="s">
        <v>3444</v>
      </c>
      <c r="C4499" s="77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1" t="s">
        <v>3444</v>
      </c>
      <c r="C4512" s="77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1" t="s">
        <v>3500</v>
      </c>
      <c r="C4519" s="77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1" t="s">
        <v>3502</v>
      </c>
      <c r="C4521" s="77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1" t="s">
        <v>3206</v>
      </c>
      <c r="C4525" s="77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1" t="s">
        <v>3516</v>
      </c>
      <c r="C4528" s="77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1" t="s">
        <v>3523</v>
      </c>
      <c r="C4530" s="771"/>
      <c r="D4530" s="71"/>
      <c r="E4530" s="72">
        <v>2000</v>
      </c>
      <c r="F4530" s="48">
        <f t="shared" si="73"/>
        <v>42193</v>
      </c>
    </row>
    <row r="4531" spans="1:8" x14ac:dyDescent="0.3">
      <c r="A4531" s="171">
        <v>43213</v>
      </c>
      <c r="B4531" s="771" t="s">
        <v>3524</v>
      </c>
      <c r="C4531" s="77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1" t="s">
        <v>3444</v>
      </c>
      <c r="C4533" s="77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1" t="s">
        <v>3533</v>
      </c>
      <c r="C4548" s="77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1" t="s">
        <v>3533</v>
      </c>
      <c r="C4570" s="77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7" t="s">
        <v>3569</v>
      </c>
      <c r="C4597" s="76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1" t="s">
        <v>3588</v>
      </c>
      <c r="C4619" s="77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1" t="s">
        <v>3590</v>
      </c>
      <c r="C4622" s="77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1" t="s">
        <v>3598</v>
      </c>
      <c r="C4630" s="77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1" t="s">
        <v>3444</v>
      </c>
      <c r="C4635" s="771"/>
      <c r="D4635" s="71"/>
      <c r="E4635" s="72">
        <v>50000</v>
      </c>
      <c r="F4635" s="48">
        <f t="shared" si="75"/>
        <v>50678</v>
      </c>
    </row>
    <row r="4636" spans="1:6" x14ac:dyDescent="0.3">
      <c r="A4636" s="171">
        <v>43227</v>
      </c>
      <c r="B4636" s="771" t="s">
        <v>3444</v>
      </c>
      <c r="C4636" s="77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1" t="s">
        <v>3614</v>
      </c>
      <c r="C4655" s="77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1" t="s">
        <v>3444</v>
      </c>
      <c r="C4664" s="77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1" t="s">
        <v>3628</v>
      </c>
      <c r="C4674" s="77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1" t="s">
        <v>3642</v>
      </c>
      <c r="C4691" s="77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1" t="s">
        <v>3444</v>
      </c>
      <c r="C4712" s="77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1" t="s">
        <v>3673</v>
      </c>
      <c r="C4723" s="77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1" t="s">
        <v>3685</v>
      </c>
      <c r="C4738" s="77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1" t="s">
        <v>3444</v>
      </c>
      <c r="C4745" s="77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1" t="s">
        <v>3698</v>
      </c>
      <c r="C4756" s="77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1" t="s">
        <v>3710</v>
      </c>
      <c r="C4770" s="77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1" t="s">
        <v>3717</v>
      </c>
      <c r="C4783" s="77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1" t="s">
        <v>3614</v>
      </c>
      <c r="C4789" s="77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1" t="s">
        <v>3717</v>
      </c>
      <c r="C4799" s="77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1" t="s">
        <v>3740</v>
      </c>
      <c r="C4812" s="771"/>
      <c r="D4812" s="71"/>
      <c r="E4812" s="72">
        <v>12500</v>
      </c>
      <c r="F4812" s="48">
        <f t="shared" si="78"/>
        <v>12853</v>
      </c>
    </row>
    <row r="4813" spans="1:6" x14ac:dyDescent="0.3">
      <c r="A4813" s="45">
        <v>43264</v>
      </c>
      <c r="B4813" s="771" t="s">
        <v>3741</v>
      </c>
      <c r="C4813" s="771"/>
      <c r="D4813" s="71"/>
      <c r="E4813" s="72">
        <v>3000</v>
      </c>
      <c r="F4813" s="48">
        <f t="shared" si="78"/>
        <v>15853</v>
      </c>
    </row>
    <row r="4814" spans="1:6" x14ac:dyDescent="0.3">
      <c r="A4814" s="45">
        <v>43264</v>
      </c>
      <c r="B4814" s="771" t="s">
        <v>3742</v>
      </c>
      <c r="C4814" s="771"/>
      <c r="D4814" s="71"/>
      <c r="E4814" s="72">
        <v>10000</v>
      </c>
      <c r="F4814" s="48">
        <f t="shared" si="78"/>
        <v>25853</v>
      </c>
    </row>
    <row r="4815" spans="1:6" x14ac:dyDescent="0.3">
      <c r="A4815" s="45">
        <v>43264</v>
      </c>
      <c r="B4815" s="771" t="s">
        <v>3743</v>
      </c>
      <c r="C4815" s="77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1" t="s">
        <v>3717</v>
      </c>
      <c r="C4822" s="77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1" t="s">
        <v>3590</v>
      </c>
      <c r="C4843" s="77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1" t="s">
        <v>3717</v>
      </c>
      <c r="C4859" s="77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1" t="s">
        <v>3803</v>
      </c>
      <c r="C4868" s="77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1" t="s">
        <v>3717</v>
      </c>
      <c r="C4876" s="77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1" t="s">
        <v>3717</v>
      </c>
      <c r="C4905" s="77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1" t="s">
        <v>2910</v>
      </c>
      <c r="C4919" s="77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1" t="s">
        <v>1981</v>
      </c>
      <c r="C4924" s="77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1" t="s">
        <v>3717</v>
      </c>
      <c r="C4930" s="77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1" t="s">
        <v>3717</v>
      </c>
      <c r="C4951" s="77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1" t="s">
        <v>3416</v>
      </c>
      <c r="C4955" s="77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1" t="s">
        <v>3717</v>
      </c>
      <c r="C4979" s="77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1" t="s">
        <v>3948</v>
      </c>
      <c r="C4990" s="77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1" t="s">
        <v>3909</v>
      </c>
      <c r="C4996" s="77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1" t="s">
        <v>3960</v>
      </c>
      <c r="C5070" s="77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1" t="s">
        <v>3969</v>
      </c>
      <c r="C5079" s="77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1" t="s">
        <v>3717</v>
      </c>
      <c r="C5087" s="77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1" t="s">
        <v>3717</v>
      </c>
      <c r="C5142" s="77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1" t="s">
        <v>4063</v>
      </c>
      <c r="C5155" s="77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1" t="s">
        <v>4063</v>
      </c>
      <c r="C5168" s="77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1" t="s">
        <v>4064</v>
      </c>
      <c r="C5182" s="77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1" t="s">
        <v>4106</v>
      </c>
      <c r="C5223" s="77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1" t="s">
        <v>4106</v>
      </c>
      <c r="C5233" s="77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1" t="s">
        <v>3444</v>
      </c>
      <c r="C5249" s="77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1" t="s">
        <v>4294</v>
      </c>
      <c r="C5256" s="77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1" t="s">
        <v>4150</v>
      </c>
      <c r="C5266" s="77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1" t="s">
        <v>4163</v>
      </c>
      <c r="C5287" s="77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1" t="s">
        <v>3444</v>
      </c>
      <c r="C5316" s="77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1" t="s">
        <v>3444</v>
      </c>
      <c r="C5323" s="77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1" t="s">
        <v>3444</v>
      </c>
      <c r="C5332" s="77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1" t="s">
        <v>3444</v>
      </c>
      <c r="C5344" s="77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1" t="s">
        <v>4215</v>
      </c>
      <c r="C5360" s="77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7" t="s">
        <v>4223</v>
      </c>
      <c r="C5363" s="76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7" t="s">
        <v>3444</v>
      </c>
      <c r="C5384" s="76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7" t="s">
        <v>3444</v>
      </c>
      <c r="C5392" s="76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7" t="s">
        <v>3444</v>
      </c>
      <c r="C5403" s="76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1" t="s">
        <v>4267</v>
      </c>
      <c r="C5419" s="77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1" t="s">
        <v>4106</v>
      </c>
      <c r="C5421" s="77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1" t="s">
        <v>3590</v>
      </c>
      <c r="C5437" s="77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1" t="s">
        <v>4286</v>
      </c>
      <c r="C5446" s="77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1" t="s">
        <v>4286</v>
      </c>
      <c r="C5451" s="77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1" t="s">
        <v>4299</v>
      </c>
      <c r="C5460" s="771"/>
      <c r="D5460" s="71"/>
      <c r="E5460" s="72">
        <f>76800</f>
        <v>76800</v>
      </c>
      <c r="F5460" s="48">
        <f t="shared" si="88"/>
        <v>77390</v>
      </c>
    </row>
    <row r="5461" spans="1:9" x14ac:dyDescent="0.3">
      <c r="A5461" s="45">
        <v>43370</v>
      </c>
      <c r="B5461" s="771" t="s">
        <v>4300</v>
      </c>
      <c r="C5461" s="77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1" t="s">
        <v>4294</v>
      </c>
      <c r="C5481" s="77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1" t="s">
        <v>4267</v>
      </c>
      <c r="C5485" s="77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1" t="s">
        <v>17</v>
      </c>
      <c r="C5489" s="77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1" t="s">
        <v>4322</v>
      </c>
      <c r="C5496" s="77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1" t="s">
        <v>4329</v>
      </c>
      <c r="C5506" s="771"/>
      <c r="D5506" s="71"/>
      <c r="E5506" s="72">
        <v>40000</v>
      </c>
      <c r="F5506" s="48">
        <f t="shared" si="88"/>
        <v>40001</v>
      </c>
    </row>
    <row r="5507" spans="1:6" x14ac:dyDescent="0.3">
      <c r="A5507" s="45">
        <v>43390</v>
      </c>
      <c r="B5507" s="771" t="s">
        <v>4106</v>
      </c>
      <c r="C5507" s="77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1" t="s">
        <v>4329</v>
      </c>
      <c r="C5526" s="77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1" t="s">
        <v>4329</v>
      </c>
      <c r="C5545" s="77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1" t="s">
        <v>4353</v>
      </c>
      <c r="C5550" s="77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1" t="s">
        <v>3444</v>
      </c>
      <c r="C5554" s="77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1" t="s">
        <v>3444</v>
      </c>
      <c r="C5562" s="77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1" t="s">
        <v>2960</v>
      </c>
      <c r="C5578" s="77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1" t="s">
        <v>4106</v>
      </c>
      <c r="C5581" s="77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1" t="s">
        <v>3444</v>
      </c>
      <c r="C5593" s="77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1" t="s">
        <v>3444</v>
      </c>
      <c r="C5600" s="77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1" t="s">
        <v>3444</v>
      </c>
      <c r="C5609" s="77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1" t="s">
        <v>4415</v>
      </c>
      <c r="C5614" s="77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1" t="s">
        <v>4455</v>
      </c>
      <c r="C5651" s="771"/>
      <c r="D5651" s="71"/>
      <c r="E5651" s="72">
        <v>194</v>
      </c>
      <c r="F5651" s="48">
        <f t="shared" si="91"/>
        <v>842</v>
      </c>
    </row>
    <row r="5652" spans="1:6" x14ac:dyDescent="0.3">
      <c r="A5652" s="45">
        <v>43448</v>
      </c>
      <c r="B5652" s="771" t="s">
        <v>4329</v>
      </c>
      <c r="C5652" s="77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1" t="s">
        <v>4329</v>
      </c>
      <c r="C5657" s="77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1" t="s">
        <v>4329</v>
      </c>
      <c r="C5665" s="77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1" t="s">
        <v>4329</v>
      </c>
      <c r="C5677" s="77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1" t="s">
        <v>4472</v>
      </c>
      <c r="C5684" s="77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1" t="s">
        <v>3444</v>
      </c>
      <c r="C5706" s="77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1" t="s">
        <v>3444</v>
      </c>
      <c r="C5716" s="77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1" t="s">
        <v>4447</v>
      </c>
      <c r="C5729" s="77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1" t="s">
        <v>4106</v>
      </c>
      <c r="C5732" s="77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1" t="s">
        <v>4106</v>
      </c>
      <c r="C5744" s="77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1" t="s">
        <v>4406</v>
      </c>
      <c r="C5754" s="77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1" t="s">
        <v>4406</v>
      </c>
      <c r="C5765" s="77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1" t="s">
        <v>4406</v>
      </c>
      <c r="C5772" s="77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1" t="s">
        <v>4406</v>
      </c>
      <c r="C5780" s="77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1" t="s">
        <v>4406</v>
      </c>
      <c r="C5789" s="77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1" t="s">
        <v>4406</v>
      </c>
      <c r="C5794" s="77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1" t="s">
        <v>4406</v>
      </c>
      <c r="C5810" s="77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1" t="s">
        <v>4574</v>
      </c>
      <c r="C5815" s="77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1" t="s">
        <v>4406</v>
      </c>
      <c r="C5818" s="77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1" t="s">
        <v>2960</v>
      </c>
      <c r="C5827" s="77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1" t="s">
        <v>4406</v>
      </c>
      <c r="C5831" s="77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1" t="s">
        <v>4406</v>
      </c>
      <c r="C5834" s="77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1" t="s">
        <v>4406</v>
      </c>
      <c r="C5841" s="77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1" t="s">
        <v>4406</v>
      </c>
      <c r="C5848" s="77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1" t="s">
        <v>4406</v>
      </c>
      <c r="C5859" s="77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1" t="s">
        <v>4406</v>
      </c>
      <c r="C5865" s="77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1" t="s">
        <v>4627</v>
      </c>
      <c r="C5876" s="77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1" t="s">
        <v>4631</v>
      </c>
      <c r="C5883" s="77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1" t="s">
        <v>4406</v>
      </c>
      <c r="C5886" s="77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1" t="s">
        <v>4632</v>
      </c>
      <c r="C5899" s="77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1" t="s">
        <v>4811</v>
      </c>
      <c r="C5933" s="77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1" t="s">
        <v>2960</v>
      </c>
      <c r="C5948" s="77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1" t="s">
        <v>4675</v>
      </c>
      <c r="C5950" s="77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1" t="s">
        <v>4810</v>
      </c>
      <c r="C5955" s="77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1" t="s">
        <v>4809</v>
      </c>
      <c r="C5965" s="77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1" t="s">
        <v>3444</v>
      </c>
      <c r="C5973" s="77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1" t="s">
        <v>3444</v>
      </c>
      <c r="C5982" s="77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1" t="s">
        <v>3444</v>
      </c>
      <c r="C5988" s="77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1" t="s">
        <v>4809</v>
      </c>
      <c r="C5997" s="77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1" t="s">
        <v>3444</v>
      </c>
      <c r="C6001" s="77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1" t="s">
        <v>4455</v>
      </c>
      <c r="C6026" s="77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1" t="s">
        <v>3444</v>
      </c>
      <c r="C6029" s="77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1" t="s">
        <v>3444</v>
      </c>
      <c r="C6032" s="77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1" t="s">
        <v>4753</v>
      </c>
      <c r="C6045" s="77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1" t="s">
        <v>3444</v>
      </c>
      <c r="C6050" s="77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1" t="s">
        <v>3444</v>
      </c>
      <c r="C6058" s="77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1" t="s">
        <v>3444</v>
      </c>
      <c r="C6072" s="77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1" t="s">
        <v>4808</v>
      </c>
      <c r="C6089" s="77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1" t="s">
        <v>4364</v>
      </c>
      <c r="C6112" s="77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1" t="s">
        <v>4809</v>
      </c>
      <c r="C6123" s="77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1" t="s">
        <v>4846</v>
      </c>
      <c r="C6160" s="771"/>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1" t="s">
        <v>4364</v>
      </c>
      <c r="C6169" s="77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5" t="s">
        <v>5335</v>
      </c>
      <c r="C6795" s="77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7" t="s">
        <v>5229</v>
      </c>
      <c r="C6827" s="777"/>
      <c r="D6827" s="778"/>
      <c r="E6827" s="199">
        <v>500000</v>
      </c>
      <c r="F6827" s="48">
        <f t="shared" si="111"/>
        <v>675437</v>
      </c>
    </row>
    <row r="6828" spans="1:6" x14ac:dyDescent="0.3">
      <c r="A6828" s="45">
        <v>43720</v>
      </c>
      <c r="B6828" s="782" t="s">
        <v>5368</v>
      </c>
      <c r="C6828" s="782"/>
      <c r="D6828" s="783"/>
      <c r="E6828" s="200">
        <v>500000</v>
      </c>
      <c r="F6828" s="48">
        <f t="shared" si="111"/>
        <v>1175437</v>
      </c>
    </row>
    <row r="6829" spans="1:6" x14ac:dyDescent="0.3">
      <c r="A6829" s="45">
        <v>43720</v>
      </c>
      <c r="B6829" s="784" t="s">
        <v>5367</v>
      </c>
      <c r="C6829" s="784"/>
      <c r="D6829" s="78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9" t="s">
        <v>5371</v>
      </c>
      <c r="C6834" s="780"/>
      <c r="D6834" s="78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9" t="s">
        <v>5379</v>
      </c>
      <c r="C6854" s="780"/>
      <c r="D6854" s="781"/>
      <c r="E6854" s="141">
        <v>100000</v>
      </c>
      <c r="F6854" s="48">
        <f t="shared" si="112"/>
        <v>114779</v>
      </c>
    </row>
    <row r="6855" spans="1:6" x14ac:dyDescent="0.3">
      <c r="A6855" s="45">
        <v>43724</v>
      </c>
      <c r="B6855" s="779" t="s">
        <v>5379</v>
      </c>
      <c r="C6855" s="780"/>
      <c r="D6855" s="78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9" t="s">
        <v>5379</v>
      </c>
      <c r="C6860" s="780"/>
      <c r="D6860" s="78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9" t="s">
        <v>5385</v>
      </c>
      <c r="C6862" s="780"/>
      <c r="D6862" s="78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9" t="s">
        <v>5379</v>
      </c>
      <c r="C6868" s="780"/>
      <c r="D6868" s="78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9" t="s">
        <v>5399</v>
      </c>
      <c r="C6875" s="780"/>
      <c r="D6875" s="78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9" t="s">
        <v>3717</v>
      </c>
      <c r="C6877" s="780"/>
      <c r="D6877" s="78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9" t="s">
        <v>3717</v>
      </c>
      <c r="C6886" s="780"/>
      <c r="D6886" s="78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9" t="s">
        <v>861</v>
      </c>
      <c r="C6907" s="780"/>
      <c r="D6907" s="78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9" t="s">
        <v>4329</v>
      </c>
      <c r="C6911" s="780"/>
      <c r="D6911" s="78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9" t="s">
        <v>4329</v>
      </c>
      <c r="C6919" s="780"/>
      <c r="D6919" s="78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7" t="s">
        <v>4329</v>
      </c>
      <c r="C6932" s="787"/>
      <c r="D6932" s="787"/>
      <c r="E6932" s="141">
        <v>75000</v>
      </c>
      <c r="F6932" s="48">
        <f>F6930-D6932+E6932</f>
        <v>94826</v>
      </c>
    </row>
    <row r="6933" spans="1:6" x14ac:dyDescent="0.3">
      <c r="A6933" s="45">
        <v>43739</v>
      </c>
      <c r="B6933" s="787" t="s">
        <v>861</v>
      </c>
      <c r="C6933" s="787"/>
      <c r="D6933" s="78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7" t="s">
        <v>4329</v>
      </c>
      <c r="C6946" s="787"/>
      <c r="D6946" s="78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6" t="s">
        <v>5431</v>
      </c>
      <c r="C6951" s="786"/>
      <c r="D6951" s="78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6" t="s">
        <v>5444</v>
      </c>
      <c r="C6965" s="786"/>
      <c r="D6965" s="78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6" t="s">
        <v>5448</v>
      </c>
      <c r="C6967" s="786"/>
      <c r="D6967" s="78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7" t="s">
        <v>5462</v>
      </c>
      <c r="C6974" s="787"/>
      <c r="D6974" s="78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7" t="s">
        <v>861</v>
      </c>
      <c r="C6977" s="787"/>
      <c r="D6977" s="78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7" t="s">
        <v>861</v>
      </c>
      <c r="C6982" s="787"/>
      <c r="D6982" s="78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7" t="s">
        <v>861</v>
      </c>
      <c r="C6988" s="787"/>
      <c r="D6988" s="78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7" t="s">
        <v>4362</v>
      </c>
      <c r="C6997" s="787"/>
      <c r="D6997" s="78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7" t="s">
        <v>861</v>
      </c>
      <c r="C7000" s="787"/>
      <c r="D7000" s="78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7" t="s">
        <v>4329</v>
      </c>
      <c r="C7004" s="787"/>
      <c r="D7004" s="78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7" t="s">
        <v>4329</v>
      </c>
      <c r="C7015" s="787"/>
      <c r="D7015" s="78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7"/>
      <c r="C7021" s="787"/>
      <c r="D7021" s="78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7" t="s">
        <v>861</v>
      </c>
      <c r="C7024" s="787"/>
      <c r="D7024" s="78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7" t="s">
        <v>861</v>
      </c>
      <c r="C7030" s="787"/>
      <c r="D7030" s="78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7" t="s">
        <v>4329</v>
      </c>
      <c r="C7033" s="787"/>
      <c r="D7033" s="78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7" t="s">
        <v>5499</v>
      </c>
      <c r="C7044" s="787"/>
      <c r="D7044" s="78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7" t="s">
        <v>5511</v>
      </c>
      <c r="C7058" s="787"/>
      <c r="D7058" s="78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7" t="s">
        <v>5527</v>
      </c>
      <c r="C7077" s="787"/>
      <c r="D7077" s="78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7" t="s">
        <v>5527</v>
      </c>
      <c r="C7103" s="787"/>
      <c r="D7103" s="78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7" t="s">
        <v>5559</v>
      </c>
      <c r="C7111" s="787"/>
      <c r="D7111" s="78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7" t="s">
        <v>4329</v>
      </c>
      <c r="C7124" s="787"/>
      <c r="D7124" s="787"/>
      <c r="E7124" s="141">
        <v>30000</v>
      </c>
      <c r="F7124" s="48">
        <f t="shared" si="116"/>
        <v>34780</v>
      </c>
    </row>
    <row r="7125" spans="1:6" x14ac:dyDescent="0.3">
      <c r="A7125" s="45">
        <v>43773</v>
      </c>
      <c r="B7125" s="787" t="s">
        <v>4329</v>
      </c>
      <c r="C7125" s="787"/>
      <c r="D7125" s="78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7" t="s">
        <v>5579</v>
      </c>
      <c r="C7129" s="787"/>
      <c r="D7129" s="787"/>
      <c r="E7129" s="141">
        <v>800000</v>
      </c>
      <c r="F7129" s="48">
        <f t="shared" si="116"/>
        <v>804270</v>
      </c>
    </row>
    <row r="7130" spans="1:6" x14ac:dyDescent="0.3">
      <c r="A7130" s="45">
        <v>43774</v>
      </c>
      <c r="B7130" s="787" t="s">
        <v>5579</v>
      </c>
      <c r="C7130" s="787"/>
      <c r="D7130" s="787"/>
      <c r="E7130" s="141">
        <v>300000</v>
      </c>
      <c r="F7130" s="48">
        <f t="shared" si="116"/>
        <v>1104270</v>
      </c>
    </row>
    <row r="7131" spans="1:6" x14ac:dyDescent="0.3">
      <c r="A7131" s="45">
        <v>43774</v>
      </c>
      <c r="B7131" s="787" t="s">
        <v>5579</v>
      </c>
      <c r="C7131" s="787"/>
      <c r="D7131" s="78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9" t="s">
        <v>5592</v>
      </c>
      <c r="C7137" s="780"/>
      <c r="D7137" s="78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9" t="s">
        <v>5602</v>
      </c>
      <c r="C7168" s="780"/>
      <c r="D7168" s="78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7" t="s">
        <v>5602</v>
      </c>
      <c r="C7187" s="787"/>
      <c r="D7187" s="78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7" t="s">
        <v>5632</v>
      </c>
      <c r="C7200" s="787"/>
      <c r="D7200" s="787"/>
      <c r="E7200" s="43"/>
      <c r="F7200" s="48">
        <v>0</v>
      </c>
    </row>
    <row r="7201" spans="1:11" x14ac:dyDescent="0.3">
      <c r="A7201" s="45">
        <v>43788</v>
      </c>
      <c r="B7201" s="787" t="s">
        <v>5633</v>
      </c>
      <c r="C7201" s="787"/>
      <c r="D7201" s="787"/>
      <c r="E7201" s="43">
        <v>1000000</v>
      </c>
      <c r="F7201" s="48">
        <f>E7201</f>
        <v>1000000</v>
      </c>
    </row>
    <row r="7202" spans="1:11" x14ac:dyDescent="0.3">
      <c r="A7202" s="45">
        <v>43788</v>
      </c>
      <c r="B7202" s="787" t="s">
        <v>5634</v>
      </c>
      <c r="C7202" s="787"/>
      <c r="D7202" s="78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7" t="s">
        <v>5636</v>
      </c>
      <c r="C7209" s="787"/>
      <c r="D7209" s="78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7" t="s">
        <v>5634</v>
      </c>
      <c r="C7219" s="787"/>
      <c r="D7219" s="78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7" t="s">
        <v>5774</v>
      </c>
      <c r="C7229" s="787"/>
      <c r="D7229" s="787"/>
      <c r="E7229" s="43">
        <v>45000</v>
      </c>
      <c r="F7229" s="48">
        <f t="shared" si="118"/>
        <v>51516</v>
      </c>
    </row>
    <row r="7230" spans="1:6" x14ac:dyDescent="0.3">
      <c r="A7230" s="45">
        <v>43810</v>
      </c>
      <c r="B7230" s="787" t="s">
        <v>5653</v>
      </c>
      <c r="C7230" s="787"/>
      <c r="D7230" s="78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7" t="s">
        <v>3717</v>
      </c>
      <c r="C7243" s="787"/>
      <c r="D7243" s="78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7" t="s">
        <v>3717</v>
      </c>
      <c r="C7245" s="787"/>
      <c r="D7245" s="78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7" t="s">
        <v>3717</v>
      </c>
      <c r="C7248" s="787"/>
      <c r="D7248" s="78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7" t="s">
        <v>5672</v>
      </c>
      <c r="C7260" s="787"/>
      <c r="D7260" s="78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7" t="s">
        <v>5672</v>
      </c>
      <c r="C7265" s="787"/>
      <c r="D7265" s="78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7" t="s">
        <v>4329</v>
      </c>
      <c r="C7268" s="787"/>
      <c r="D7268" s="78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7" t="s">
        <v>4329</v>
      </c>
      <c r="C7272" s="787"/>
      <c r="D7272" s="78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7" t="s">
        <v>4329</v>
      </c>
      <c r="C7292" s="787"/>
      <c r="D7292" s="78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7" t="s">
        <v>5672</v>
      </c>
      <c r="C7308" s="787"/>
      <c r="D7308" s="787"/>
      <c r="E7308" s="43">
        <v>750000</v>
      </c>
      <c r="F7308" s="48">
        <f t="shared" si="119"/>
        <v>750678</v>
      </c>
      <c r="K7308" s="52"/>
      <c r="L7308" s="52"/>
    </row>
    <row r="7309" spans="1:12" x14ac:dyDescent="0.3">
      <c r="A7309" s="45">
        <v>43837</v>
      </c>
      <c r="B7309" s="787" t="s">
        <v>5672</v>
      </c>
      <c r="C7309" s="787"/>
      <c r="D7309" s="787"/>
      <c r="E7309" s="43">
        <v>200000</v>
      </c>
      <c r="F7309" s="48">
        <f t="shared" ref="F7309:F7372" si="120">F7308+E7309-D7309</f>
        <v>950678</v>
      </c>
      <c r="K7309" s="52"/>
      <c r="L7309" s="52"/>
    </row>
    <row r="7310" spans="1:12" x14ac:dyDescent="0.3">
      <c r="A7310" s="45">
        <v>43837</v>
      </c>
      <c r="B7310" s="787" t="s">
        <v>5672</v>
      </c>
      <c r="C7310" s="787"/>
      <c r="D7310" s="787"/>
      <c r="E7310" s="43">
        <v>496000</v>
      </c>
      <c r="F7310" s="48">
        <f t="shared" si="120"/>
        <v>1446678</v>
      </c>
      <c r="K7310" s="52"/>
      <c r="L7310" s="52"/>
    </row>
    <row r="7311" spans="1:12" x14ac:dyDescent="0.3">
      <c r="A7311" s="45">
        <v>43837</v>
      </c>
      <c r="B7311" s="787" t="s">
        <v>4329</v>
      </c>
      <c r="C7311" s="787"/>
      <c r="D7311" s="78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7" t="s">
        <v>5717</v>
      </c>
      <c r="C7327" s="787"/>
      <c r="D7327" s="78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7" t="s">
        <v>5672</v>
      </c>
      <c r="C7331" s="787"/>
      <c r="D7331" s="78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7" t="s">
        <v>5672</v>
      </c>
      <c r="C7336" s="787"/>
      <c r="D7336" s="78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7" t="s">
        <v>2960</v>
      </c>
      <c r="C7354" s="787"/>
      <c r="D7354" s="78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7" t="s">
        <v>2960</v>
      </c>
      <c r="C7357" s="787"/>
      <c r="D7357" s="78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7" t="s">
        <v>5745</v>
      </c>
      <c r="C7360" s="787"/>
      <c r="D7360" s="78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7" t="s">
        <v>2960</v>
      </c>
      <c r="C7367" s="787"/>
      <c r="D7367" s="78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7" t="s">
        <v>4329</v>
      </c>
      <c r="C7374" s="787"/>
      <c r="D7374" s="78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7" t="s">
        <v>5755</v>
      </c>
      <c r="C7386" s="787"/>
      <c r="D7386" s="78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7" t="s">
        <v>2960</v>
      </c>
      <c r="C7416" s="787"/>
      <c r="D7416" s="78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7" t="s">
        <v>5786</v>
      </c>
      <c r="C7419" s="787"/>
      <c r="D7419" s="78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7" t="s">
        <v>5786</v>
      </c>
      <c r="C7422" s="787"/>
      <c r="D7422" s="78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7" t="s">
        <v>5809</v>
      </c>
      <c r="C7453" s="787"/>
      <c r="D7453" s="787"/>
      <c r="E7453" s="43">
        <v>500000</v>
      </c>
      <c r="F7453" s="48">
        <f t="shared" si="122"/>
        <v>1425522</v>
      </c>
    </row>
    <row r="7454" spans="1:6" x14ac:dyDescent="0.3">
      <c r="A7454" s="45">
        <v>43875</v>
      </c>
      <c r="B7454" s="787" t="s">
        <v>5836</v>
      </c>
      <c r="C7454" s="787"/>
      <c r="D7454" s="78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7" t="s">
        <v>5818</v>
      </c>
      <c r="C7462" s="787"/>
      <c r="D7462" s="78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7" t="s">
        <v>5809</v>
      </c>
      <c r="C7485" s="787"/>
      <c r="D7485" s="78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7" t="s">
        <v>5809</v>
      </c>
      <c r="C7498" s="787"/>
      <c r="D7498" s="78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7" t="s">
        <v>5809</v>
      </c>
      <c r="C7508" s="787"/>
      <c r="D7508" s="78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7" t="s">
        <v>5809</v>
      </c>
      <c r="C7514" s="787"/>
      <c r="D7514" s="78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7" t="s">
        <v>5809</v>
      </c>
      <c r="C7519" s="787"/>
      <c r="D7519" s="78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7" t="s">
        <v>5809</v>
      </c>
      <c r="C7524" s="787"/>
      <c r="D7524" s="78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7" t="s">
        <v>5809</v>
      </c>
      <c r="C7533" s="787"/>
      <c r="D7533" s="787"/>
      <c r="E7533" s="43">
        <v>35000</v>
      </c>
      <c r="F7533" s="48">
        <f t="shared" si="123"/>
        <v>45802</v>
      </c>
    </row>
    <row r="7534" spans="1:6" ht="15" customHeight="1" x14ac:dyDescent="0.3">
      <c r="A7534" s="45">
        <v>43888</v>
      </c>
      <c r="B7534" s="787" t="s">
        <v>5809</v>
      </c>
      <c r="C7534" s="787"/>
      <c r="D7534" s="78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7" t="s">
        <v>5809</v>
      </c>
      <c r="C7536" s="787"/>
      <c r="D7536" s="78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7" t="s">
        <v>5906</v>
      </c>
      <c r="C7548" s="787"/>
      <c r="D7548" s="78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7" t="s">
        <v>5921</v>
      </c>
      <c r="C7595" s="787"/>
      <c r="D7595" s="78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7" t="s">
        <v>5926</v>
      </c>
      <c r="C7599" s="787"/>
      <c r="D7599" s="78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7" t="s">
        <v>5952</v>
      </c>
      <c r="C7624" s="787"/>
      <c r="D7624" s="78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7" t="s">
        <v>5980</v>
      </c>
      <c r="C7642" s="787"/>
      <c r="D7642" s="78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7" t="s">
        <v>5986</v>
      </c>
      <c r="C7658" s="787"/>
      <c r="D7658" s="78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7" t="s">
        <v>2960</v>
      </c>
      <c r="C7661" s="787"/>
      <c r="D7661" s="78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7" t="s">
        <v>3444</v>
      </c>
      <c r="C7664" s="787"/>
      <c r="D7664" s="78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7" t="s">
        <v>2960</v>
      </c>
      <c r="C7667" s="787"/>
      <c r="D7667" s="78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7" t="s">
        <v>2960</v>
      </c>
      <c r="C7671" s="787"/>
      <c r="D7671" s="78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7" t="s">
        <v>2960</v>
      </c>
      <c r="C7678" s="787"/>
      <c r="D7678" s="78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7" t="s">
        <v>6000</v>
      </c>
      <c r="C7682" s="787"/>
      <c r="D7682" s="78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7" t="s">
        <v>2960</v>
      </c>
      <c r="C7684" s="787"/>
      <c r="D7684" s="78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7" t="s">
        <v>2960</v>
      </c>
      <c r="C7688" s="787"/>
      <c r="D7688" s="78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7" t="s">
        <v>2960</v>
      </c>
      <c r="C7691" s="787"/>
      <c r="D7691" s="78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7" t="s">
        <v>2960</v>
      </c>
      <c r="C7701" s="787"/>
      <c r="D7701" s="78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7" t="s">
        <v>2960</v>
      </c>
      <c r="C7712" s="787"/>
      <c r="D7712" s="78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7" t="s">
        <v>2960</v>
      </c>
      <c r="C7717" s="787"/>
      <c r="D7717" s="78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7" t="s">
        <v>2960</v>
      </c>
      <c r="C7720" s="787"/>
      <c r="D7720" s="78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7" t="s">
        <v>6039</v>
      </c>
      <c r="C7730" s="787"/>
      <c r="D7730" s="78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7" t="s">
        <v>6000</v>
      </c>
      <c r="C7741" s="787"/>
      <c r="D7741" s="78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7" t="s">
        <v>6055</v>
      </c>
      <c r="C7745" s="787"/>
      <c r="D7745" s="78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7" t="s">
        <v>6000</v>
      </c>
      <c r="C7754" s="787"/>
      <c r="D7754" s="78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7" t="s">
        <v>6055</v>
      </c>
      <c r="C7759" s="787"/>
      <c r="D7759" s="78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7" t="s">
        <v>6069</v>
      </c>
      <c r="C7766" s="787"/>
      <c r="D7766" s="78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7" t="s">
        <v>6079</v>
      </c>
      <c r="C7772" s="787"/>
      <c r="D7772" s="78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7" t="s">
        <v>6055</v>
      </c>
      <c r="C7774" s="787"/>
      <c r="D7774" s="78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7" t="s">
        <v>6000</v>
      </c>
      <c r="C7776" s="787"/>
      <c r="D7776" s="78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7" t="s">
        <v>6090</v>
      </c>
      <c r="C7780" s="787"/>
      <c r="D7780" s="78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7" t="s">
        <v>6095</v>
      </c>
      <c r="C7784" s="787"/>
      <c r="D7784" s="78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7" t="s">
        <v>6098</v>
      </c>
      <c r="C7789" s="787"/>
      <c r="D7789" s="78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7" t="s">
        <v>6055</v>
      </c>
      <c r="C7804" s="787"/>
      <c r="D7804" s="78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7" t="s">
        <v>6055</v>
      </c>
      <c r="C7809" s="787"/>
      <c r="D7809" s="78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7" t="s">
        <v>6162</v>
      </c>
      <c r="C7820" s="787"/>
      <c r="D7820" s="78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7" t="s">
        <v>6055</v>
      </c>
      <c r="C7823" s="787"/>
      <c r="D7823" s="78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7" t="s">
        <v>6137</v>
      </c>
      <c r="C7833" s="787"/>
      <c r="D7833" s="78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7" t="s">
        <v>6166</v>
      </c>
      <c r="C7836" s="787"/>
      <c r="D7836" s="78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7" t="s">
        <v>6166</v>
      </c>
      <c r="C7839" s="787"/>
      <c r="D7839" s="78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7" t="s">
        <v>6157</v>
      </c>
      <c r="C7853" s="787"/>
      <c r="D7853" s="78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7" t="s">
        <v>6187</v>
      </c>
      <c r="C7874" s="787"/>
      <c r="D7874" s="78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7" t="s">
        <v>6196</v>
      </c>
      <c r="C7886" s="787"/>
      <c r="D7886" s="78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7" t="s">
        <v>6204</v>
      </c>
      <c r="C7896" s="787"/>
      <c r="D7896" s="78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7" t="s">
        <v>6207</v>
      </c>
      <c r="C7898" s="787"/>
      <c r="D7898" s="78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7" t="s">
        <v>6210</v>
      </c>
      <c r="C7905" s="787"/>
      <c r="D7905" s="78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7" t="s">
        <v>6210</v>
      </c>
      <c r="C7923" s="787"/>
      <c r="D7923" s="78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7" t="s">
        <v>6210</v>
      </c>
      <c r="C7925" s="787"/>
      <c r="D7925" s="78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7" t="s">
        <v>6210</v>
      </c>
      <c r="C7935" s="787"/>
      <c r="D7935" s="78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7" t="s">
        <v>6210</v>
      </c>
      <c r="C7941" s="787"/>
      <c r="D7941" s="78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7" t="s">
        <v>6241</v>
      </c>
      <c r="C7950" s="787"/>
      <c r="D7950" s="78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7" t="s">
        <v>6249</v>
      </c>
      <c r="C7961" s="787"/>
      <c r="D7961" s="78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7" t="s">
        <v>6260</v>
      </c>
      <c r="C7968" s="787"/>
      <c r="D7968" s="78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7" t="s">
        <v>6257</v>
      </c>
      <c r="C7976" s="787"/>
      <c r="D7976" s="78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7" t="s">
        <v>6276</v>
      </c>
      <c r="C7985" s="787"/>
      <c r="D7985" s="78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7" t="s">
        <v>6257</v>
      </c>
      <c r="C8001" s="787"/>
      <c r="D8001" s="78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7" t="s">
        <v>6257</v>
      </c>
      <c r="C8020" s="787"/>
      <c r="D8020" s="78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7" t="s">
        <v>6257</v>
      </c>
      <c r="C8037" s="787"/>
      <c r="D8037" s="78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7" t="s">
        <v>6276</v>
      </c>
      <c r="C8054" s="787"/>
      <c r="D8054" s="78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7" t="s">
        <v>6339</v>
      </c>
      <c r="C8068" s="787"/>
      <c r="D8068" s="787"/>
      <c r="E8068" s="43">
        <v>288750</v>
      </c>
      <c r="F8068" s="48">
        <f t="shared" si="132"/>
        <v>317325</v>
      </c>
    </row>
    <row r="8069" spans="1:6" x14ac:dyDescent="0.3">
      <c r="A8069" s="45">
        <v>44053</v>
      </c>
      <c r="B8069" s="787" t="s">
        <v>6340</v>
      </c>
      <c r="C8069" s="787"/>
      <c r="D8069" s="78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7" t="s">
        <v>6257</v>
      </c>
      <c r="C8074" s="787"/>
      <c r="D8074" s="78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7" t="s">
        <v>6357</v>
      </c>
      <c r="C8097" s="787"/>
      <c r="D8097" s="78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7" t="s">
        <v>6257</v>
      </c>
      <c r="C8122" s="787"/>
      <c r="D8122" s="78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7" t="s">
        <v>6249</v>
      </c>
      <c r="C8132" s="787"/>
      <c r="D8132" s="78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7" t="s">
        <v>6409</v>
      </c>
      <c r="C8140" s="787"/>
      <c r="D8140" s="78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7" t="s">
        <v>6408</v>
      </c>
      <c r="C8144" s="787"/>
      <c r="D8144" s="78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7" t="s">
        <v>6407</v>
      </c>
      <c r="C8176" s="787"/>
      <c r="D8176" s="78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7" t="s">
        <v>6423</v>
      </c>
      <c r="C8182" s="787"/>
      <c r="D8182" s="78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7" t="s">
        <v>6438</v>
      </c>
      <c r="C8203" s="787"/>
      <c r="D8203" s="78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7" t="s">
        <v>5653</v>
      </c>
      <c r="C8206" s="787"/>
      <c r="D8206" s="78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7" t="s">
        <v>6438</v>
      </c>
      <c r="C8215" s="787"/>
      <c r="D8215" s="78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7" t="s">
        <v>6407</v>
      </c>
      <c r="C8219" s="787"/>
      <c r="D8219" s="78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7" t="s">
        <v>5653</v>
      </c>
      <c r="C8244" s="787"/>
      <c r="D8244" s="787"/>
      <c r="E8244" s="43">
        <v>50000</v>
      </c>
      <c r="F8244" s="48">
        <f t="shared" si="135"/>
        <v>66921.870967742056</v>
      </c>
    </row>
    <row r="8245" spans="1:10" x14ac:dyDescent="0.3">
      <c r="A8245" s="45">
        <v>44095</v>
      </c>
      <c r="B8245" s="787" t="s">
        <v>5653</v>
      </c>
      <c r="C8245" s="787"/>
      <c r="D8245" s="787"/>
      <c r="E8245" s="43">
        <v>25000</v>
      </c>
      <c r="F8245" s="48">
        <f t="shared" si="135"/>
        <v>91921.870967742056</v>
      </c>
    </row>
    <row r="8246" spans="1:10" x14ac:dyDescent="0.3">
      <c r="A8246" s="45">
        <v>44095</v>
      </c>
      <c r="B8246" s="787" t="s">
        <v>5653</v>
      </c>
      <c r="C8246" s="787"/>
      <c r="D8246" s="78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7" t="s">
        <v>5653</v>
      </c>
      <c r="C8253" s="787"/>
      <c r="D8253" s="78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7" t="s">
        <v>6490</v>
      </c>
      <c r="C8267" s="787"/>
      <c r="D8267" s="78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7" t="s">
        <v>5653</v>
      </c>
      <c r="C8269" s="787"/>
      <c r="D8269" s="78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7" t="s">
        <v>3444</v>
      </c>
      <c r="C8277" s="787"/>
      <c r="D8277" s="78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7" t="s">
        <v>6503</v>
      </c>
      <c r="C8289" s="787"/>
      <c r="D8289" s="787"/>
      <c r="E8289" s="43">
        <v>20000</v>
      </c>
      <c r="F8289" s="48">
        <f t="shared" ref="F8289:F8352" si="136">F8288+E8289-D8289</f>
        <v>30278.870967742056</v>
      </c>
    </row>
    <row r="8290" spans="1:8" x14ac:dyDescent="0.3">
      <c r="A8290" s="45">
        <v>44102</v>
      </c>
      <c r="B8290" s="787" t="s">
        <v>6503</v>
      </c>
      <c r="C8290" s="787"/>
      <c r="D8290" s="78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7" t="s">
        <v>5653</v>
      </c>
      <c r="C8293" s="787"/>
      <c r="D8293" s="78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7" t="s">
        <v>5653</v>
      </c>
      <c r="C8306" s="787"/>
      <c r="D8306" s="78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7" t="s">
        <v>5653</v>
      </c>
      <c r="C8321" s="787"/>
      <c r="D8321" s="78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7" t="s">
        <v>5653</v>
      </c>
      <c r="C8348" s="787"/>
      <c r="D8348" s="787"/>
      <c r="E8348" s="43">
        <v>299000</v>
      </c>
      <c r="F8348" s="48">
        <f t="shared" si="136"/>
        <v>308262.87096774206</v>
      </c>
    </row>
    <row r="8349" spans="1:6" x14ac:dyDescent="0.3">
      <c r="A8349" s="45">
        <v>44112</v>
      </c>
      <c r="B8349" s="787" t="s">
        <v>5653</v>
      </c>
      <c r="C8349" s="787"/>
      <c r="D8349" s="78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7" t="s">
        <v>5653</v>
      </c>
      <c r="C8371" s="787"/>
      <c r="D8371" s="78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9" t="s">
        <v>6566</v>
      </c>
      <c r="C8374" s="780"/>
      <c r="D8374" s="78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7" t="s">
        <v>6575</v>
      </c>
      <c r="C8381" s="787"/>
      <c r="D8381" s="78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7" t="s">
        <v>6582</v>
      </c>
      <c r="C8391" s="787"/>
      <c r="D8391" s="78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7" t="s">
        <v>3444</v>
      </c>
      <c r="C8437" s="787"/>
      <c r="D8437" s="78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7" t="s">
        <v>5653</v>
      </c>
      <c r="C8452" s="787"/>
      <c r="D8452" s="78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7" t="s">
        <v>5653</v>
      </c>
      <c r="C8476" s="787"/>
      <c r="D8476" s="78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7" t="s">
        <v>6672</v>
      </c>
      <c r="C8494" s="787"/>
      <c r="D8494" s="78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7" t="s">
        <v>2960</v>
      </c>
      <c r="C8501" s="787"/>
      <c r="D8501" s="78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7" t="s">
        <v>2960</v>
      </c>
      <c r="C8510" s="787"/>
      <c r="D8510" s="78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7" t="s">
        <v>2960</v>
      </c>
      <c r="C8513" s="787"/>
      <c r="D8513" s="78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7" t="s">
        <v>6688</v>
      </c>
      <c r="C8519" s="787"/>
      <c r="D8519" s="78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7" t="s">
        <v>6688</v>
      </c>
      <c r="C8529" s="787"/>
      <c r="D8529" s="78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7" t="s">
        <v>2960</v>
      </c>
      <c r="C8540" s="787"/>
      <c r="D8540" s="78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7" t="s">
        <v>6688</v>
      </c>
      <c r="C8558" s="787"/>
      <c r="D8558" s="78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7" t="s">
        <v>6688</v>
      </c>
      <c r="C8570" s="787"/>
      <c r="D8570" s="78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7" t="s">
        <v>5653</v>
      </c>
      <c r="C8587" s="787"/>
      <c r="D8587" s="78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7" t="s">
        <v>5653</v>
      </c>
      <c r="C8596" s="787"/>
      <c r="D8596" s="78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7" t="s">
        <v>4106</v>
      </c>
      <c r="C8612" s="787"/>
      <c r="D8612" s="78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7" t="s">
        <v>5653</v>
      </c>
      <c r="C8630" s="787"/>
      <c r="D8630" s="78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7" t="s">
        <v>5653</v>
      </c>
      <c r="C8634" s="787"/>
      <c r="D8634" s="78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7" t="s">
        <v>4106</v>
      </c>
      <c r="C8636" s="787"/>
      <c r="D8636" s="78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7" t="s">
        <v>6786</v>
      </c>
      <c r="C8651" s="787"/>
      <c r="D8651" s="78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7" t="s">
        <v>6800</v>
      </c>
      <c r="C8663" s="787"/>
      <c r="D8663" s="78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7" t="s">
        <v>6802</v>
      </c>
      <c r="C8673" s="787"/>
      <c r="D8673" s="78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7" t="s">
        <v>4106</v>
      </c>
      <c r="C8687" s="787"/>
      <c r="D8687" s="78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7" t="s">
        <v>6823</v>
      </c>
      <c r="C8698" s="787"/>
      <c r="D8698" s="78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7" t="s">
        <v>4415</v>
      </c>
      <c r="C8705" s="787"/>
      <c r="D8705" s="78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7" t="s">
        <v>4415</v>
      </c>
      <c r="C8721" s="787"/>
      <c r="D8721" s="78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7" t="s">
        <v>4415</v>
      </c>
      <c r="C8736" s="787"/>
      <c r="D8736" s="78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7" t="s">
        <v>4415</v>
      </c>
      <c r="C8742" s="787"/>
      <c r="D8742" s="78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7" t="s">
        <v>6858</v>
      </c>
      <c r="C8749" s="787"/>
      <c r="D8749" s="78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7" t="s">
        <v>4415</v>
      </c>
      <c r="C8798" s="787"/>
      <c r="D8798" s="78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7" t="s">
        <v>4415</v>
      </c>
      <c r="C8805" s="787"/>
      <c r="D8805" s="78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7" t="s">
        <v>4415</v>
      </c>
      <c r="C8830" s="787"/>
      <c r="D8830" s="78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8"/>
      <c r="J8832" s="78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7" t="s">
        <v>4415</v>
      </c>
      <c r="C8836" s="787"/>
      <c r="D8836" s="787"/>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7" t="s">
        <v>4415</v>
      </c>
      <c r="C8840" s="787"/>
      <c r="D8840" s="78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7" t="s">
        <v>4415</v>
      </c>
      <c r="C8859" s="787"/>
      <c r="D8859" s="78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7" t="s">
        <v>3444</v>
      </c>
      <c r="C8866" s="787"/>
      <c r="D8866" s="787"/>
      <c r="E8866" s="43">
        <v>100000</v>
      </c>
      <c r="F8866" s="48">
        <f t="shared" si="145"/>
        <v>102511</v>
      </c>
    </row>
    <row r="8867" spans="1:6" x14ac:dyDescent="0.3">
      <c r="A8867" s="45">
        <v>43839</v>
      </c>
      <c r="B8867" s="787" t="s">
        <v>3444</v>
      </c>
      <c r="C8867" s="787"/>
      <c r="D8867" s="787"/>
      <c r="E8867" s="43">
        <v>35000</v>
      </c>
      <c r="F8867" s="48">
        <f t="shared" si="145"/>
        <v>137511</v>
      </c>
    </row>
    <row r="8868" spans="1:6" x14ac:dyDescent="0.3">
      <c r="A8868" s="45">
        <v>43839</v>
      </c>
      <c r="B8868" s="787" t="s">
        <v>4415</v>
      </c>
      <c r="C8868" s="787"/>
      <c r="D8868" s="78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7" t="s">
        <v>3444</v>
      </c>
      <c r="C8884" s="787"/>
      <c r="D8884" s="78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7" t="s">
        <v>3444</v>
      </c>
      <c r="C8894" s="787"/>
      <c r="D8894" s="78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7" t="s">
        <v>3444</v>
      </c>
      <c r="C8901" s="787"/>
      <c r="D8901" s="78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7" t="s">
        <v>3444</v>
      </c>
      <c r="C8907" s="787"/>
      <c r="D8907" s="78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7" t="s">
        <v>5379</v>
      </c>
      <c r="C8930" s="787"/>
      <c r="D8930" s="78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9" t="s">
        <v>5431</v>
      </c>
      <c r="C8940" s="780"/>
      <c r="D8940" s="78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9" t="s">
        <v>5379</v>
      </c>
      <c r="C8947" s="780"/>
      <c r="D8947" s="78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9" t="s">
        <v>7048</v>
      </c>
      <c r="C8975" s="780"/>
      <c r="D8975" s="781"/>
      <c r="E8975" s="43">
        <v>100000</v>
      </c>
      <c r="F8975" s="48">
        <f t="shared" si="146"/>
        <v>109464</v>
      </c>
    </row>
    <row r="8976" spans="1:6" x14ac:dyDescent="0.3">
      <c r="A8976" s="45">
        <v>44256</v>
      </c>
      <c r="B8976" s="779" t="s">
        <v>7048</v>
      </c>
      <c r="C8976" s="780"/>
      <c r="D8976" s="78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9" t="s">
        <v>7088</v>
      </c>
      <c r="C8992" s="780"/>
      <c r="D8992" s="781"/>
      <c r="E8992" s="43">
        <v>100000</v>
      </c>
      <c r="F8992" s="48">
        <f>F8991+E8992-D8992</f>
        <v>108416</v>
      </c>
    </row>
    <row r="8993" spans="1:6" x14ac:dyDescent="0.3">
      <c r="A8993" s="45">
        <v>44258</v>
      </c>
      <c r="B8993" s="779" t="s">
        <v>7088</v>
      </c>
      <c r="C8993" s="780"/>
      <c r="D8993" s="78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9" t="s">
        <v>7100</v>
      </c>
      <c r="C9003" s="780"/>
      <c r="D9003" s="78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9" t="s">
        <v>4415</v>
      </c>
      <c r="C9013" s="780"/>
      <c r="D9013" s="78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9" t="s">
        <v>7048</v>
      </c>
      <c r="C9019" s="780"/>
      <c r="D9019" s="78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9" t="s">
        <v>7106</v>
      </c>
      <c r="C9021" s="780"/>
      <c r="D9021" s="78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9" t="s">
        <v>7048</v>
      </c>
      <c r="C9036" s="780"/>
      <c r="D9036" s="78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9" t="s">
        <v>4415</v>
      </c>
      <c r="C9044" s="780"/>
      <c r="D9044" s="78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9" t="s">
        <v>7048</v>
      </c>
      <c r="C9061" s="780"/>
      <c r="D9061" s="78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9" t="s">
        <v>7048</v>
      </c>
      <c r="C9063" s="780"/>
      <c r="D9063" s="78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9" t="s">
        <v>4415</v>
      </c>
      <c r="C9065" s="780"/>
      <c r="D9065" s="78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9" t="s">
        <v>4415</v>
      </c>
      <c r="C9073" s="780"/>
      <c r="D9073" s="78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9" t="s">
        <v>7161</v>
      </c>
      <c r="C9080" s="780"/>
      <c r="D9080" s="78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9" t="s">
        <v>861</v>
      </c>
      <c r="C9094" s="780"/>
      <c r="D9094" s="78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9" t="s">
        <v>7195</v>
      </c>
      <c r="C9102" s="780"/>
      <c r="D9102" s="78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9" t="s">
        <v>7196</v>
      </c>
      <c r="C9109" s="780"/>
      <c r="D9109" s="78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9" t="s">
        <v>7088</v>
      </c>
      <c r="C9119" s="780"/>
      <c r="D9119" s="78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9" t="s">
        <v>3444</v>
      </c>
      <c r="C9135" s="780"/>
      <c r="D9135" s="78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9" t="s">
        <v>3444</v>
      </c>
      <c r="C9148" s="780"/>
      <c r="D9148" s="78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9" t="s">
        <v>861</v>
      </c>
      <c r="C9166" s="780"/>
      <c r="D9166" s="78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9" t="s">
        <v>5431</v>
      </c>
      <c r="C9179" s="780"/>
      <c r="D9179" s="78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9" t="s">
        <v>5431</v>
      </c>
      <c r="C9183" s="780"/>
      <c r="D9183" s="78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9" t="s">
        <v>7261</v>
      </c>
      <c r="C9197" s="780"/>
      <c r="D9197" s="78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9" t="s">
        <v>4415</v>
      </c>
      <c r="C9204" s="780"/>
      <c r="D9204" s="78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9" t="s">
        <v>4415</v>
      </c>
      <c r="C9211" s="780"/>
      <c r="D9211" s="781"/>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9" t="s">
        <v>4329</v>
      </c>
      <c r="C9226" s="780"/>
      <c r="D9226" s="78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9" t="s">
        <v>5431</v>
      </c>
      <c r="C9235" s="780"/>
      <c r="D9235" s="781"/>
      <c r="E9235" s="43">
        <v>70000</v>
      </c>
      <c r="F9235" s="48">
        <f t="shared" si="151"/>
        <v>76563</v>
      </c>
    </row>
    <row r="9236" spans="1:6" x14ac:dyDescent="0.3">
      <c r="A9236" s="45">
        <v>44298</v>
      </c>
      <c r="B9236" s="779" t="s">
        <v>5431</v>
      </c>
      <c r="C9236" s="780"/>
      <c r="D9236" s="781"/>
      <c r="E9236" s="43">
        <v>45000</v>
      </c>
      <c r="F9236" s="48">
        <f t="shared" si="151"/>
        <v>121563</v>
      </c>
    </row>
    <row r="9237" spans="1:6" x14ac:dyDescent="0.3">
      <c r="A9237" s="45">
        <v>44298</v>
      </c>
      <c r="B9237" s="779" t="s">
        <v>5431</v>
      </c>
      <c r="C9237" s="780"/>
      <c r="D9237" s="78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9" t="s">
        <v>7310</v>
      </c>
      <c r="C9242" s="780"/>
      <c r="D9242" s="78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9" t="s">
        <v>5431</v>
      </c>
      <c r="C9249" s="780"/>
      <c r="D9249" s="78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9" t="s">
        <v>3444</v>
      </c>
      <c r="C9258" s="780"/>
      <c r="D9258" s="78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7" t="s">
        <v>5431</v>
      </c>
      <c r="C9263" s="787"/>
      <c r="D9263" s="78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7" t="s">
        <v>5431</v>
      </c>
      <c r="C9274" s="787"/>
      <c r="D9274" s="78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7" t="s">
        <v>7343</v>
      </c>
      <c r="C9283" s="787"/>
      <c r="D9283" s="78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7" t="s">
        <v>7348</v>
      </c>
      <c r="C9287" s="787"/>
      <c r="D9287" s="78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7" t="s">
        <v>5431</v>
      </c>
      <c r="C9289" s="787"/>
      <c r="D9289" s="78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7" t="s">
        <v>5431</v>
      </c>
      <c r="C9300" s="787"/>
      <c r="D9300" s="78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7" t="s">
        <v>5431</v>
      </c>
      <c r="C9306" s="787"/>
      <c r="D9306" s="78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7" t="s">
        <v>5431</v>
      </c>
      <c r="C9310" s="787"/>
      <c r="D9310" s="78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7" t="s">
        <v>7374</v>
      </c>
      <c r="C9314" s="787"/>
      <c r="D9314" s="78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7" t="s">
        <v>4329</v>
      </c>
      <c r="C9340" s="787"/>
      <c r="D9340" s="787"/>
      <c r="E9340" s="43">
        <v>500000</v>
      </c>
      <c r="F9340" s="48">
        <f>F9339+E9340-D9340</f>
        <v>503165</v>
      </c>
    </row>
    <row r="9341" spans="1:13" x14ac:dyDescent="0.3">
      <c r="A9341" s="45">
        <v>44321</v>
      </c>
      <c r="B9341" s="787" t="s">
        <v>861</v>
      </c>
      <c r="C9341" s="787"/>
      <c r="D9341" s="78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7" t="s">
        <v>7422</v>
      </c>
      <c r="C9353" s="787"/>
      <c r="D9353" s="78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7" t="s">
        <v>4415</v>
      </c>
      <c r="C9365" s="787"/>
      <c r="D9365" s="78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7" t="s">
        <v>4415</v>
      </c>
      <c r="C9368" s="787"/>
      <c r="D9368" s="78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7" t="s">
        <v>861</v>
      </c>
      <c r="C9380" s="787"/>
      <c r="D9380" s="78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7" t="s">
        <v>7440</v>
      </c>
      <c r="C9387" s="787"/>
      <c r="D9387" s="78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9" t="s">
        <v>7448</v>
      </c>
      <c r="I9396" s="789"/>
      <c r="J9396" s="789"/>
    </row>
    <row r="9397" spans="1:12" x14ac:dyDescent="0.3">
      <c r="A9397" s="45">
        <v>44336</v>
      </c>
      <c r="B9397" s="787" t="s">
        <v>7440</v>
      </c>
      <c r="C9397" s="787"/>
      <c r="D9397" s="787"/>
      <c r="E9397" s="43">
        <v>50000</v>
      </c>
      <c r="F9397" s="48">
        <f t="shared" si="153"/>
        <v>68195</v>
      </c>
      <c r="H9397" s="790" t="s">
        <v>7527</v>
      </c>
      <c r="I9397" s="790"/>
      <c r="J9397" s="43">
        <v>25000</v>
      </c>
    </row>
    <row r="9398" spans="1:12" x14ac:dyDescent="0.3">
      <c r="A9398" s="45">
        <v>44336</v>
      </c>
      <c r="B9398" s="5" t="s">
        <v>4055</v>
      </c>
      <c r="C9398" s="5" t="s">
        <v>7456</v>
      </c>
      <c r="D9398" s="43">
        <v>40000</v>
      </c>
      <c r="E9398" s="43"/>
      <c r="F9398" s="48">
        <f t="shared" si="153"/>
        <v>28195</v>
      </c>
      <c r="H9398" s="790" t="s">
        <v>7449</v>
      </c>
      <c r="I9398" s="790"/>
      <c r="J9398" s="43">
        <v>201000</v>
      </c>
    </row>
    <row r="9399" spans="1:12" x14ac:dyDescent="0.3">
      <c r="A9399" s="45">
        <v>44336</v>
      </c>
      <c r="B9399" s="5" t="s">
        <v>7457</v>
      </c>
      <c r="C9399" s="5" t="s">
        <v>7458</v>
      </c>
      <c r="D9399" s="43">
        <v>16000</v>
      </c>
      <c r="E9399" s="43"/>
      <c r="F9399" s="48">
        <f t="shared" si="153"/>
        <v>12195</v>
      </c>
      <c r="H9399" s="790" t="s">
        <v>7450</v>
      </c>
      <c r="I9399" s="790"/>
      <c r="J9399" s="43">
        <v>201000</v>
      </c>
    </row>
    <row r="9400" spans="1:12" x14ac:dyDescent="0.3">
      <c r="A9400" s="45">
        <v>44336</v>
      </c>
      <c r="B9400" s="5" t="s">
        <v>7214</v>
      </c>
      <c r="C9400" s="5" t="s">
        <v>7460</v>
      </c>
      <c r="D9400" s="43">
        <v>2500</v>
      </c>
      <c r="E9400" s="43"/>
      <c r="F9400" s="48">
        <f t="shared" si="153"/>
        <v>9695</v>
      </c>
      <c r="H9400" s="790" t="s">
        <v>7452</v>
      </c>
      <c r="I9400" s="790"/>
      <c r="J9400" s="43">
        <v>4000</v>
      </c>
    </row>
    <row r="9401" spans="1:12" x14ac:dyDescent="0.3">
      <c r="A9401" s="45">
        <v>44336</v>
      </c>
      <c r="B9401" s="787" t="s">
        <v>7440</v>
      </c>
      <c r="C9401" s="787"/>
      <c r="D9401" s="787"/>
      <c r="E9401" s="43">
        <v>50000</v>
      </c>
      <c r="F9401" s="48">
        <f t="shared" si="153"/>
        <v>59695</v>
      </c>
      <c r="H9401" s="790" t="s">
        <v>7464</v>
      </c>
      <c r="I9401" s="790"/>
      <c r="J9401" s="43">
        <f>SUM(J9397:J9400)</f>
        <v>431000</v>
      </c>
    </row>
    <row r="9402" spans="1:12" x14ac:dyDescent="0.3">
      <c r="A9402" s="45">
        <v>44336</v>
      </c>
      <c r="B9402" s="5" t="s">
        <v>4550</v>
      </c>
      <c r="C9402" s="5" t="s">
        <v>7462</v>
      </c>
      <c r="D9402" s="43">
        <v>20000</v>
      </c>
      <c r="E9402" s="43"/>
      <c r="F9402" s="48">
        <f t="shared" si="153"/>
        <v>39695</v>
      </c>
      <c r="H9402" s="790" t="s">
        <v>7463</v>
      </c>
      <c r="I9402" s="790"/>
      <c r="J9402" s="43">
        <v>67000</v>
      </c>
    </row>
    <row r="9403" spans="1:12" x14ac:dyDescent="0.3">
      <c r="A9403" s="45">
        <v>44337</v>
      </c>
      <c r="B9403" s="5" t="s">
        <v>5156</v>
      </c>
      <c r="C9403" s="5" t="s">
        <v>7466</v>
      </c>
      <c r="D9403" s="43">
        <v>7260</v>
      </c>
      <c r="E9403" s="43"/>
      <c r="F9403" s="48">
        <f t="shared" si="153"/>
        <v>32435</v>
      </c>
      <c r="H9403" s="790" t="s">
        <v>7465</v>
      </c>
      <c r="I9403" s="79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7" t="s">
        <v>7440</v>
      </c>
      <c r="C9405" s="787"/>
      <c r="D9405" s="78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7" t="s">
        <v>7440</v>
      </c>
      <c r="C9410" s="787"/>
      <c r="D9410" s="78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7" t="s">
        <v>7440</v>
      </c>
      <c r="C9419" s="787"/>
      <c r="D9419" s="78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7" t="s">
        <v>7440</v>
      </c>
      <c r="C9439" s="787"/>
      <c r="D9439" s="78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7" t="s">
        <v>7440</v>
      </c>
      <c r="C9448" s="787"/>
      <c r="D9448" s="787"/>
      <c r="E9448" s="43">
        <v>720000</v>
      </c>
      <c r="F9448" s="48">
        <f t="shared" si="154"/>
        <v>743869</v>
      </c>
    </row>
    <row r="9449" spans="1:10" x14ac:dyDescent="0.3">
      <c r="A9449" s="45">
        <v>44349</v>
      </c>
      <c r="B9449" s="787" t="s">
        <v>7048</v>
      </c>
      <c r="C9449" s="787"/>
      <c r="D9449" s="78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7" t="s">
        <v>7088</v>
      </c>
      <c r="C9469" s="787"/>
      <c r="D9469" s="78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7" t="s">
        <v>7088</v>
      </c>
      <c r="C9475" s="787"/>
      <c r="D9475" s="787"/>
      <c r="E9475" s="43">
        <v>250000</v>
      </c>
      <c r="F9475" s="48">
        <f t="shared" si="155"/>
        <v>373893</v>
      </c>
      <c r="H9475" s="254"/>
    </row>
    <row r="9476" spans="1:12" x14ac:dyDescent="0.3">
      <c r="A9476" s="45">
        <v>44356</v>
      </c>
      <c r="B9476" s="787" t="s">
        <v>7088</v>
      </c>
      <c r="C9476" s="787"/>
      <c r="D9476" s="78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7" t="s">
        <v>7536</v>
      </c>
      <c r="C9483" s="787"/>
      <c r="D9483" s="78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7" t="s">
        <v>861</v>
      </c>
      <c r="C9486" s="787"/>
      <c r="D9486" s="78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7" t="s">
        <v>861</v>
      </c>
      <c r="C9496" s="787"/>
      <c r="D9496" s="78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7" t="s">
        <v>4362</v>
      </c>
      <c r="C9520" s="787"/>
      <c r="D9520" s="78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7" t="s">
        <v>7348</v>
      </c>
      <c r="C9523" s="787"/>
      <c r="D9523" s="78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7" t="s">
        <v>861</v>
      </c>
      <c r="C9525" s="787"/>
      <c r="D9525" s="78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7" t="s">
        <v>7577</v>
      </c>
      <c r="C9534" s="787"/>
      <c r="D9534" s="787"/>
      <c r="E9534" s="43">
        <v>700</v>
      </c>
      <c r="F9534" s="48">
        <f t="shared" si="156"/>
        <v>14488</v>
      </c>
      <c r="L9534" s="93"/>
    </row>
    <row r="9535" spans="1:12" x14ac:dyDescent="0.3">
      <c r="A9535" s="45">
        <v>44364</v>
      </c>
      <c r="B9535" s="5" t="s">
        <v>6341</v>
      </c>
      <c r="C9535" s="5" t="s">
        <v>6555</v>
      </c>
      <c r="D9535" s="43">
        <v>2500</v>
      </c>
      <c r="E9535" s="43"/>
      <c r="F9535" s="48">
        <f t="shared" si="156"/>
        <v>11988</v>
      </c>
      <c r="H9535" s="791"/>
      <c r="I9535" s="79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7" t="s">
        <v>7440</v>
      </c>
      <c r="C9538" s="787"/>
      <c r="D9538" s="78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7" t="s">
        <v>7048</v>
      </c>
      <c r="C9544" s="787"/>
      <c r="D9544" s="78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7" t="s">
        <v>4106</v>
      </c>
      <c r="C9556" s="787"/>
      <c r="D9556" s="78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7" t="s">
        <v>4106</v>
      </c>
      <c r="C9566" s="787"/>
      <c r="D9566" s="78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7" t="s">
        <v>7048</v>
      </c>
      <c r="C9579" s="787"/>
      <c r="D9579" s="78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7" t="s">
        <v>7617</v>
      </c>
      <c r="C9587" s="787"/>
      <c r="D9587" s="78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7" t="s">
        <v>7048</v>
      </c>
      <c r="C9591" s="787"/>
      <c r="D9591" s="78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7" t="s">
        <v>7440</v>
      </c>
      <c r="C9598" s="787"/>
      <c r="D9598" s="78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7" t="s">
        <v>7440</v>
      </c>
      <c r="C9606" s="787"/>
      <c r="D9606" s="78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7" t="s">
        <v>7650</v>
      </c>
      <c r="C9609" s="787"/>
      <c r="D9609" s="78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7" t="s">
        <v>861</v>
      </c>
      <c r="C9620" s="787"/>
      <c r="D9620" s="78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7" t="s">
        <v>7440</v>
      </c>
      <c r="C9657" s="787"/>
      <c r="D9657" s="78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7" t="s">
        <v>7440</v>
      </c>
      <c r="C9670" s="787"/>
      <c r="D9670" s="78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7" t="s">
        <v>7440</v>
      </c>
      <c r="C9680" s="787"/>
      <c r="D9680" s="78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7" t="s">
        <v>7440</v>
      </c>
      <c r="C9690" s="787"/>
      <c r="D9690" s="787"/>
      <c r="E9690" s="43">
        <v>10100</v>
      </c>
      <c r="F9690" s="48">
        <f t="shared" si="159"/>
        <v>33807</v>
      </c>
      <c r="J9690" s="52">
        <v>45249</v>
      </c>
      <c r="L9690" s="93"/>
    </row>
    <row r="9691" spans="1:12" x14ac:dyDescent="0.3">
      <c r="A9691" s="45">
        <v>44385</v>
      </c>
      <c r="B9691" s="787" t="s">
        <v>7440</v>
      </c>
      <c r="C9691" s="787"/>
      <c r="D9691" s="78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7" t="s">
        <v>7734</v>
      </c>
      <c r="C9709" s="787"/>
      <c r="D9709" s="78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7" t="s">
        <v>4106</v>
      </c>
      <c r="C9713" s="787"/>
      <c r="D9713" s="78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7" t="s">
        <v>7440</v>
      </c>
      <c r="C9725" s="787"/>
      <c r="D9725" s="78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7" t="s">
        <v>7793</v>
      </c>
      <c r="C9756" s="787"/>
      <c r="D9756" s="78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7" t="s">
        <v>4106</v>
      </c>
      <c r="C9778" s="787"/>
      <c r="D9778" s="78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7" t="s">
        <v>4106</v>
      </c>
      <c r="C9792" s="787"/>
      <c r="D9792" s="78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7" t="s">
        <v>7440</v>
      </c>
      <c r="C9811" s="787"/>
      <c r="D9811" s="78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7" t="s">
        <v>7440</v>
      </c>
      <c r="C9834" s="787"/>
      <c r="D9834" s="78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7" t="s">
        <v>7440</v>
      </c>
      <c r="C9837" s="787"/>
      <c r="D9837" s="78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7" t="s">
        <v>4106</v>
      </c>
      <c r="C9841" s="787"/>
      <c r="D9841" s="78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7" t="s">
        <v>7877</v>
      </c>
      <c r="C9850" s="787"/>
      <c r="D9850" s="78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7" t="s">
        <v>4406</v>
      </c>
      <c r="C9855" s="787"/>
      <c r="D9855" s="78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7" t="s">
        <v>7734</v>
      </c>
      <c r="C9866" s="787"/>
      <c r="D9866" s="787"/>
      <c r="E9866" s="43">
        <v>46210</v>
      </c>
      <c r="F9866" s="48">
        <f t="shared" si="162"/>
        <v>157181.66129032261</v>
      </c>
      <c r="H9866" s="52">
        <f>SUM(H9862:H9862)</f>
        <v>0</v>
      </c>
      <c r="J9866" s="52">
        <v>45249</v>
      </c>
      <c r="L9866" s="93"/>
    </row>
    <row r="9867" spans="1:12" x14ac:dyDescent="0.3">
      <c r="A9867" s="45">
        <v>44418</v>
      </c>
      <c r="B9867" s="787" t="s">
        <v>7891</v>
      </c>
      <c r="C9867" s="787"/>
      <c r="D9867" s="78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7" t="s">
        <v>7734</v>
      </c>
      <c r="C9874" s="787"/>
      <c r="D9874" s="78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7" t="s">
        <v>7891</v>
      </c>
      <c r="C9881" s="787"/>
      <c r="D9881" s="78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7" t="s">
        <v>7891</v>
      </c>
      <c r="C9896" s="787"/>
      <c r="D9896" s="787"/>
      <c r="E9896" s="43">
        <v>100000</v>
      </c>
      <c r="F9896" s="48">
        <f>F9895+E9896-D9896</f>
        <v>107262.66129032261</v>
      </c>
      <c r="I9896" s="52">
        <f>SUM(I9894:I9895)</f>
        <v>1160</v>
      </c>
      <c r="L9896" s="93"/>
    </row>
    <row r="9897" spans="1:12" x14ac:dyDescent="0.3">
      <c r="A9897" s="45">
        <v>44425</v>
      </c>
      <c r="B9897" s="787" t="s">
        <v>7891</v>
      </c>
      <c r="C9897" s="787"/>
      <c r="D9897" s="78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7" t="s">
        <v>7891</v>
      </c>
      <c r="C9904" s="787"/>
      <c r="D9904" s="787"/>
      <c r="E9904" s="43">
        <v>100000</v>
      </c>
      <c r="F9904" s="48">
        <f t="shared" si="163"/>
        <v>116924.66129032261</v>
      </c>
      <c r="I9904" s="52">
        <f>SUM(I9902:I9903)</f>
        <v>0</v>
      </c>
      <c r="L9904" s="93"/>
    </row>
    <row r="9905" spans="1:12" x14ac:dyDescent="0.3">
      <c r="A9905" s="45">
        <v>44428</v>
      </c>
      <c r="B9905" s="787" t="s">
        <v>7891</v>
      </c>
      <c r="C9905" s="787"/>
      <c r="D9905" s="78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7" t="s">
        <v>7891</v>
      </c>
      <c r="C9916" s="787"/>
      <c r="D9916" s="78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7" t="s">
        <v>7951</v>
      </c>
      <c r="C9940" s="787"/>
      <c r="D9940" s="78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7" t="s">
        <v>7953</v>
      </c>
      <c r="C9942" s="787"/>
      <c r="D9942" s="78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7" t="s">
        <v>4106</v>
      </c>
      <c r="C9944" s="787"/>
      <c r="D9944" s="78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7" t="s">
        <v>5431</v>
      </c>
      <c r="C9952" s="787"/>
      <c r="D9952" s="78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7" t="s">
        <v>7977</v>
      </c>
      <c r="C9973" s="787"/>
      <c r="D9973" s="78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7" t="s">
        <v>861</v>
      </c>
      <c r="C9984" s="787"/>
      <c r="D9984" s="78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7" t="s">
        <v>4329</v>
      </c>
      <c r="C9999" s="787"/>
      <c r="D9999" s="78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7" t="s">
        <v>8034</v>
      </c>
      <c r="C10015" s="787"/>
      <c r="D10015" s="78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7" t="s">
        <v>8035</v>
      </c>
      <c r="C10017" s="787"/>
      <c r="D10017" s="78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7" t="s">
        <v>4415</v>
      </c>
      <c r="C10024" s="787"/>
      <c r="D10024" s="78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7" t="s">
        <v>8049</v>
      </c>
      <c r="C10029" s="787"/>
      <c r="D10029" s="78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7" t="s">
        <v>861</v>
      </c>
      <c r="C10037" s="787"/>
      <c r="D10037" s="78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7" t="s">
        <v>4415</v>
      </c>
      <c r="C10049" s="787"/>
      <c r="D10049" s="78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7" t="s">
        <v>4106</v>
      </c>
      <c r="C10061" s="787"/>
      <c r="D10061" s="787"/>
      <c r="E10061" s="43">
        <v>100000</v>
      </c>
      <c r="F10061" s="48">
        <f t="shared" si="166"/>
        <v>111049.66129032266</v>
      </c>
      <c r="L10061" s="93"/>
    </row>
    <row r="10062" spans="1:12" x14ac:dyDescent="0.3">
      <c r="A10062" s="45">
        <v>44473</v>
      </c>
      <c r="B10062" s="787" t="s">
        <v>4106</v>
      </c>
      <c r="C10062" s="787"/>
      <c r="D10062" s="787"/>
      <c r="E10062" s="43">
        <v>100000</v>
      </c>
      <c r="F10062" s="48">
        <f t="shared" si="166"/>
        <v>211049.66129032266</v>
      </c>
      <c r="L10062" s="93"/>
    </row>
    <row r="10063" spans="1:12" x14ac:dyDescent="0.3">
      <c r="A10063" s="45">
        <v>44473</v>
      </c>
      <c r="B10063" s="787" t="s">
        <v>4106</v>
      </c>
      <c r="C10063" s="787"/>
      <c r="D10063" s="78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7" t="s">
        <v>8072</v>
      </c>
      <c r="C10066" s="787"/>
      <c r="D10066" s="78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7" t="s">
        <v>4106</v>
      </c>
      <c r="C10085" s="787"/>
      <c r="D10085" s="787"/>
      <c r="E10085" s="43">
        <v>150000</v>
      </c>
      <c r="F10085" s="48">
        <f t="shared" ref="F10085:F10148" si="167">F10084+E10085-D10085</f>
        <v>156347.66129032266</v>
      </c>
      <c r="L10085" s="93"/>
    </row>
    <row r="10086" spans="1:12" x14ac:dyDescent="0.3">
      <c r="A10086" s="45">
        <v>44474</v>
      </c>
      <c r="B10086" s="787" t="s">
        <v>4415</v>
      </c>
      <c r="C10086" s="787"/>
      <c r="D10086" s="787"/>
      <c r="E10086" s="43">
        <v>350000</v>
      </c>
      <c r="F10086" s="48">
        <f t="shared" si="167"/>
        <v>506347.66129032266</v>
      </c>
      <c r="L10086" s="93"/>
    </row>
    <row r="10087" spans="1:12" x14ac:dyDescent="0.3">
      <c r="A10087" s="45">
        <v>44474</v>
      </c>
      <c r="B10087" s="787" t="s">
        <v>4415</v>
      </c>
      <c r="C10087" s="787"/>
      <c r="D10087" s="787"/>
      <c r="E10087" s="43">
        <v>300000</v>
      </c>
      <c r="F10087" s="48">
        <f t="shared" si="167"/>
        <v>806347.66129032266</v>
      </c>
      <c r="L10087" s="93"/>
    </row>
    <row r="10088" spans="1:12" x14ac:dyDescent="0.3">
      <c r="A10088" s="45">
        <v>44474</v>
      </c>
      <c r="B10088" s="787" t="s">
        <v>4415</v>
      </c>
      <c r="C10088" s="787"/>
      <c r="D10088" s="78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7" t="s">
        <v>8093</v>
      </c>
      <c r="C10100" s="787"/>
      <c r="D10100" s="787"/>
      <c r="E10100" s="43">
        <v>62000</v>
      </c>
      <c r="F10100" s="48">
        <f t="shared" si="167"/>
        <v>93572.661290322663</v>
      </c>
    </row>
    <row r="10101" spans="1:6" x14ac:dyDescent="0.3">
      <c r="A10101" s="45">
        <v>44474</v>
      </c>
      <c r="B10101" s="787" t="s">
        <v>8094</v>
      </c>
      <c r="C10101" s="787"/>
      <c r="D10101" s="78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7" t="s">
        <v>4415</v>
      </c>
      <c r="C10114" s="787"/>
      <c r="D10114" s="78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7" t="s">
        <v>8112</v>
      </c>
      <c r="C10121" s="787"/>
      <c r="D10121" s="78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7" t="s">
        <v>4106</v>
      </c>
      <c r="C10127" s="787"/>
      <c r="D10127" s="78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7" t="s">
        <v>4106</v>
      </c>
      <c r="C10135" s="787"/>
      <c r="D10135" s="78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7" t="s">
        <v>8134</v>
      </c>
      <c r="C10150" s="787"/>
      <c r="D10150" s="78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7" t="s">
        <v>8034</v>
      </c>
      <c r="C10161" s="787"/>
      <c r="D10161" s="78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7" t="s">
        <v>3444</v>
      </c>
      <c r="C10169" s="787"/>
      <c r="D10169" s="78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7" t="s">
        <v>4106</v>
      </c>
      <c r="C10178" s="787"/>
      <c r="D10178" s="78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7" t="s">
        <v>4364</v>
      </c>
      <c r="C10186" s="787"/>
      <c r="D10186" s="78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7" t="s">
        <v>4364</v>
      </c>
      <c r="C10194" s="787"/>
      <c r="D10194" s="78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7" t="s">
        <v>4106</v>
      </c>
      <c r="C10201" s="787"/>
      <c r="D10201" s="78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7" t="s">
        <v>4106</v>
      </c>
      <c r="C10211" s="787"/>
      <c r="D10211" s="78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7" t="s">
        <v>7440</v>
      </c>
      <c r="C10237" s="787"/>
      <c r="D10237" s="78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7" t="s">
        <v>4106</v>
      </c>
      <c r="C10245" s="787"/>
      <c r="D10245" s="78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7" t="s">
        <v>3444</v>
      </c>
      <c r="C10247" s="787"/>
      <c r="D10247" s="78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7" t="s">
        <v>4106</v>
      </c>
      <c r="C10262" s="787"/>
      <c r="D10262" s="787"/>
      <c r="E10262" s="43">
        <v>250000</v>
      </c>
      <c r="F10262" s="48">
        <f t="shared" si="169"/>
        <v>250502.66129032266</v>
      </c>
      <c r="I10262" s="52">
        <v>24000</v>
      </c>
      <c r="L10262" s="93"/>
    </row>
    <row r="10263" spans="1:12" x14ac:dyDescent="0.3">
      <c r="A10263" s="45">
        <v>44508</v>
      </c>
      <c r="B10263" s="787" t="s">
        <v>4106</v>
      </c>
      <c r="C10263" s="787"/>
      <c r="D10263" s="78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7" t="s">
        <v>7440</v>
      </c>
      <c r="C10275" s="787"/>
      <c r="D10275" s="78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7" t="s">
        <v>7440</v>
      </c>
      <c r="C10277" s="787"/>
      <c r="D10277" s="78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7" t="s">
        <v>7440</v>
      </c>
      <c r="C10287" s="787"/>
      <c r="D10287" s="78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7" t="s">
        <v>8272</v>
      </c>
      <c r="C10293" s="787"/>
      <c r="D10293" s="787"/>
      <c r="E10293" s="43">
        <v>4000</v>
      </c>
      <c r="F10293" s="48">
        <f t="shared" si="170"/>
        <v>121667.66129032266</v>
      </c>
      <c r="I10293" s="52">
        <v>24000</v>
      </c>
      <c r="L10293" s="93"/>
    </row>
    <row r="10294" spans="1:12" x14ac:dyDescent="0.3">
      <c r="A10294" s="45">
        <v>44513</v>
      </c>
      <c r="B10294" s="787" t="s">
        <v>8260</v>
      </c>
      <c r="C10294" s="787"/>
      <c r="D10294" s="78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7" t="s">
        <v>7440</v>
      </c>
      <c r="C10307" s="787"/>
      <c r="D10307" s="78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7" t="s">
        <v>8290</v>
      </c>
      <c r="C10312" s="787"/>
      <c r="D10312" s="78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7" t="s">
        <v>7440</v>
      </c>
      <c r="C10317" s="787"/>
      <c r="D10317" s="78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7" t="s">
        <v>7440</v>
      </c>
      <c r="C10327" s="787"/>
      <c r="D10327" s="78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7" t="s">
        <v>7440</v>
      </c>
      <c r="C10339" s="787"/>
      <c r="D10339" s="78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7" t="s">
        <v>8290</v>
      </c>
      <c r="C10341" s="787"/>
      <c r="D10341" s="78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7" t="s">
        <v>4106</v>
      </c>
      <c r="C10344" s="787"/>
      <c r="D10344" s="78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7" t="s">
        <v>7440</v>
      </c>
      <c r="C10369" s="787"/>
      <c r="D10369" s="78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7" t="s">
        <v>4406</v>
      </c>
      <c r="C10378" s="787"/>
      <c r="D10378" s="78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7" t="s">
        <v>8290</v>
      </c>
      <c r="C10392" s="787"/>
      <c r="D10392" s="78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7" t="s">
        <v>7440</v>
      </c>
      <c r="C10404" s="787"/>
      <c r="D10404" s="78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7" t="s">
        <v>8626</v>
      </c>
      <c r="C10412" s="787"/>
      <c r="D10412" s="78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7" t="s">
        <v>4106</v>
      </c>
      <c r="C10416" s="787"/>
      <c r="D10416" s="78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7" t="s">
        <v>4106</v>
      </c>
      <c r="C10433" s="787"/>
      <c r="D10433" s="78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7" t="s">
        <v>7440</v>
      </c>
      <c r="C10443" s="787"/>
      <c r="D10443" s="78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7" t="s">
        <v>8290</v>
      </c>
      <c r="C10461" s="787"/>
      <c r="D10461" s="78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7" t="s">
        <v>4106</v>
      </c>
      <c r="C10467" s="787"/>
      <c r="D10467" s="78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7" t="s">
        <v>4106</v>
      </c>
      <c r="C10485" s="787"/>
      <c r="D10485" s="78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7" t="s">
        <v>4106</v>
      </c>
      <c r="C10515" s="787"/>
      <c r="D10515" s="78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7" t="s">
        <v>8290</v>
      </c>
      <c r="C10528" s="787"/>
      <c r="D10528" s="78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7" t="s">
        <v>4106</v>
      </c>
      <c r="C10540" s="787"/>
      <c r="D10540" s="78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7" t="s">
        <v>4106</v>
      </c>
      <c r="C10561" s="787"/>
      <c r="D10561" s="78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7" t="s">
        <v>4106</v>
      </c>
      <c r="C10586" s="787"/>
      <c r="D10586" s="78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7" t="s">
        <v>8801</v>
      </c>
      <c r="C10601" s="787"/>
      <c r="D10601" s="78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7" t="s">
        <v>7440</v>
      </c>
      <c r="C10609" s="787"/>
      <c r="D10609" s="78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7" t="s">
        <v>7440</v>
      </c>
      <c r="C10620" s="787"/>
      <c r="D10620" s="78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2" t="s">
        <v>4106</v>
      </c>
      <c r="C10637" s="782"/>
      <c r="D10637" s="783"/>
      <c r="E10637" s="249">
        <v>250000</v>
      </c>
      <c r="F10637" s="48">
        <f t="shared" si="175"/>
        <v>265979.66129032266</v>
      </c>
      <c r="I10637" s="52">
        <v>24000</v>
      </c>
      <c r="L10637" s="93"/>
    </row>
    <row r="10638" spans="1:12" x14ac:dyDescent="0.3">
      <c r="A10638" s="330">
        <v>44599</v>
      </c>
      <c r="B10638" s="792" t="s">
        <v>4106</v>
      </c>
      <c r="C10638" s="782"/>
      <c r="D10638" s="78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2" t="s">
        <v>8837</v>
      </c>
      <c r="C10647" s="782"/>
      <c r="D10647" s="78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2" t="s">
        <v>8839</v>
      </c>
      <c r="C10650" s="782"/>
      <c r="D10650" s="783"/>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2" t="s">
        <v>4106</v>
      </c>
      <c r="C10653" s="782"/>
      <c r="D10653" s="78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2" t="s">
        <v>7440</v>
      </c>
      <c r="C10664" s="782"/>
      <c r="D10664" s="78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2" t="s">
        <v>8856</v>
      </c>
      <c r="C10672" s="782"/>
      <c r="D10672" s="78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2" t="s">
        <v>8290</v>
      </c>
      <c r="C10677" s="782"/>
      <c r="D10677" s="78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2" t="s">
        <v>7440</v>
      </c>
      <c r="C10679" s="782"/>
      <c r="D10679" s="78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2" t="s">
        <v>8290</v>
      </c>
      <c r="C10684" s="782"/>
      <c r="D10684" s="78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2" t="s">
        <v>3444</v>
      </c>
      <c r="C10687" s="782"/>
      <c r="D10687" s="78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2" t="s">
        <v>8290</v>
      </c>
      <c r="C10703" s="782"/>
      <c r="D10703" s="78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2" t="s">
        <v>4106</v>
      </c>
      <c r="C10709" s="782"/>
      <c r="D10709" s="783"/>
      <c r="E10709" s="249">
        <v>300000</v>
      </c>
      <c r="F10709" s="48">
        <f t="shared" si="176"/>
        <v>301863.66129032266</v>
      </c>
      <c r="G10709" s="4"/>
    </row>
    <row r="10710" spans="1:8" x14ac:dyDescent="0.3">
      <c r="A10710" s="45">
        <v>44620</v>
      </c>
      <c r="B10710" s="792" t="s">
        <v>4106</v>
      </c>
      <c r="C10710" s="782"/>
      <c r="D10710" s="78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3" t="s">
        <v>7440</v>
      </c>
      <c r="C10744" s="794"/>
      <c r="D10744" s="795"/>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2" t="s">
        <v>4106</v>
      </c>
      <c r="C10754" s="782"/>
      <c r="D10754" s="783"/>
      <c r="E10754" s="43">
        <v>250000</v>
      </c>
      <c r="F10754" s="48">
        <f t="shared" si="177"/>
        <v>263832.66129032266</v>
      </c>
      <c r="G10754" s="4"/>
    </row>
    <row r="10755" spans="1:8" x14ac:dyDescent="0.3">
      <c r="A10755" s="45">
        <v>44628</v>
      </c>
      <c r="B10755" s="792" t="s">
        <v>4106</v>
      </c>
      <c r="C10755" s="782"/>
      <c r="D10755" s="783"/>
      <c r="E10755" s="43">
        <v>250000</v>
      </c>
      <c r="F10755" s="48">
        <f t="shared" si="177"/>
        <v>513832.66129032266</v>
      </c>
      <c r="G10755" s="4"/>
    </row>
    <row r="10756" spans="1:8" x14ac:dyDescent="0.3">
      <c r="A10756" s="45">
        <v>44628</v>
      </c>
      <c r="B10756" s="793" t="s">
        <v>7440</v>
      </c>
      <c r="C10756" s="794"/>
      <c r="D10756" s="795"/>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3" t="s">
        <v>8938</v>
      </c>
      <c r="C10769" s="794"/>
      <c r="D10769" s="795"/>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3" t="s">
        <v>8941</v>
      </c>
      <c r="C10771" s="794"/>
      <c r="D10771" s="795"/>
      <c r="E10771" s="335">
        <v>500</v>
      </c>
      <c r="F10771" s="48">
        <f t="shared" si="177"/>
        <v>28826.661290322663</v>
      </c>
      <c r="G10771" s="4"/>
    </row>
    <row r="10772" spans="1:8" x14ac:dyDescent="0.3">
      <c r="A10772" s="45">
        <v>44630</v>
      </c>
      <c r="B10772" s="792" t="s">
        <v>4106</v>
      </c>
      <c r="C10772" s="782"/>
      <c r="D10772" s="783"/>
      <c r="E10772" s="43">
        <v>250000</v>
      </c>
      <c r="F10772" s="48">
        <f t="shared" si="177"/>
        <v>278826.66129032266</v>
      </c>
      <c r="G10772" s="4"/>
    </row>
    <row r="10773" spans="1:8" x14ac:dyDescent="0.3">
      <c r="A10773" s="45">
        <v>44630</v>
      </c>
      <c r="B10773" s="792" t="s">
        <v>4106</v>
      </c>
      <c r="C10773" s="782"/>
      <c r="D10773" s="783"/>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3" t="s">
        <v>8974</v>
      </c>
      <c r="C10794" s="794"/>
      <c r="D10794" s="795"/>
      <c r="E10794" s="335">
        <v>10000</v>
      </c>
      <c r="F10794" s="48">
        <f t="shared" si="178"/>
        <v>10247.661290322663</v>
      </c>
      <c r="G10794" s="4"/>
    </row>
    <row r="10795" spans="1:9" x14ac:dyDescent="0.3">
      <c r="A10795" s="45">
        <v>44638</v>
      </c>
      <c r="B10795" s="793" t="s">
        <v>8974</v>
      </c>
      <c r="C10795" s="794"/>
      <c r="D10795" s="795"/>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3" t="s">
        <v>7440</v>
      </c>
      <c r="C10806" s="794"/>
      <c r="D10806" s="795"/>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3" t="s">
        <v>7440</v>
      </c>
      <c r="C10811" s="794"/>
      <c r="D10811" s="795"/>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7" t="s">
        <v>8974</v>
      </c>
      <c r="C10821" s="787"/>
      <c r="D10821" s="78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7" t="s">
        <v>7440</v>
      </c>
      <c r="C10825" s="787"/>
      <c r="D10825" s="78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7" t="s">
        <v>7440</v>
      </c>
      <c r="C10835" s="787"/>
      <c r="D10835" s="78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7" t="s">
        <v>7440</v>
      </c>
      <c r="C10847" s="787"/>
      <c r="D10847" s="78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7" t="s">
        <v>4106</v>
      </c>
      <c r="C10861" s="787"/>
      <c r="D10861" s="787"/>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7" t="s">
        <v>7440</v>
      </c>
      <c r="C10875" s="787"/>
      <c r="D10875" s="78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7" t="s">
        <v>7440</v>
      </c>
      <c r="C10880" s="787"/>
      <c r="D10880" s="78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7" t="s">
        <v>7440</v>
      </c>
      <c r="C10888" s="787"/>
      <c r="D10888" s="78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6" t="s">
        <v>11426</v>
      </c>
      <c r="B1" s="796"/>
      <c r="C1" s="796"/>
      <c r="D1" s="796"/>
      <c r="E1" s="796"/>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Reminders</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2024-10-12T12:16:33Z</dcterms:modified>
  <cp:contentStatus/>
</cp:coreProperties>
</file>