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Furqan Backup\AI Folders\Bank AlHabib Centre Point by Naheed\"/>
    </mc:Choice>
  </mc:AlternateContent>
  <bookViews>
    <workbookView xWindow="0" yWindow="0" windowWidth="20490" windowHeight="7635"/>
  </bookViews>
  <sheets>
    <sheet name="Fire" sheetId="2" r:id="rId1"/>
  </sheets>
  <definedNames>
    <definedName name="_xlnm.Print_Area" localSheetId="0">Fire!$A$1:$J$62</definedName>
    <definedName name="_xlnm.Print_Titles" localSheetId="0">Fire!$1:$6</definedName>
  </definedNames>
  <calcPr calcId="152511"/>
</workbook>
</file>

<file path=xl/calcChain.xml><?xml version="1.0" encoding="utf-8"?>
<calcChain xmlns="http://schemas.openxmlformats.org/spreadsheetml/2006/main">
  <c r="I51" i="2" l="1"/>
  <c r="G51" i="2"/>
  <c r="I49" i="2"/>
  <c r="G49" i="2"/>
  <c r="I48" i="2"/>
  <c r="G48" i="2"/>
  <c r="I46" i="2"/>
  <c r="G46" i="2"/>
  <c r="I43" i="2"/>
  <c r="G43" i="2"/>
  <c r="I34" i="2"/>
  <c r="G34" i="2"/>
  <c r="I30" i="2"/>
  <c r="G30" i="2"/>
  <c r="I29" i="2"/>
  <c r="G29" i="2"/>
  <c r="I28" i="2"/>
  <c r="G28" i="2"/>
  <c r="I26" i="2"/>
  <c r="G26" i="2"/>
  <c r="I23" i="2"/>
  <c r="G23" i="2"/>
  <c r="I22" i="2"/>
  <c r="G22" i="2"/>
  <c r="I21" i="2"/>
  <c r="G21" i="2"/>
  <c r="I20" i="2"/>
  <c r="G20" i="2"/>
  <c r="I19" i="2"/>
  <c r="G19" i="2"/>
  <c r="I18" i="2"/>
  <c r="G18" i="2"/>
  <c r="I52" i="2" l="1"/>
  <c r="J23" i="2"/>
  <c r="J48" i="2"/>
  <c r="G52" i="2"/>
  <c r="J20" i="2"/>
  <c r="J28" i="2"/>
  <c r="J26" i="2"/>
  <c r="J34" i="2"/>
  <c r="J19" i="2"/>
  <c r="J49" i="2"/>
  <c r="J30" i="2"/>
  <c r="J22" i="2"/>
  <c r="J46" i="2"/>
  <c r="J51" i="2"/>
  <c r="J18" i="2"/>
  <c r="J21" i="2"/>
  <c r="J29" i="2"/>
  <c r="J43" i="2"/>
  <c r="J52" i="2" l="1"/>
  <c r="I53" i="2"/>
  <c r="I54" i="2"/>
  <c r="G53" i="2"/>
  <c r="G54" i="2" s="1"/>
  <c r="J53" i="2" l="1"/>
  <c r="J54" i="2"/>
</calcChain>
</file>

<file path=xl/sharedStrings.xml><?xml version="1.0" encoding="utf-8"?>
<sst xmlns="http://schemas.openxmlformats.org/spreadsheetml/2006/main" count="90" uniqueCount="75">
  <si>
    <t>Bill of Quantities</t>
  </si>
  <si>
    <t>Bank Al Habib (12th Floor)</t>
  </si>
  <si>
    <t>Rev.00</t>
  </si>
  <si>
    <t>Centrepoint, Karachi</t>
  </si>
  <si>
    <t>Date: 08-12-2023</t>
  </si>
  <si>
    <t>Material</t>
  </si>
  <si>
    <t>Labour</t>
  </si>
  <si>
    <t>Total</t>
  </si>
  <si>
    <t>Sr. No.</t>
  </si>
  <si>
    <t>Description</t>
  </si>
  <si>
    <t>Unit</t>
  </si>
  <si>
    <t>Qty</t>
  </si>
  <si>
    <t>Rate</t>
  </si>
  <si>
    <t>Amount</t>
  </si>
  <si>
    <t>Nos.</t>
  </si>
  <si>
    <t>No.</t>
  </si>
  <si>
    <t>Job.</t>
  </si>
  <si>
    <t>Note:</t>
  </si>
  <si>
    <t>1)</t>
  </si>
  <si>
    <t>2)</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</si>
  <si>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</si>
  <si>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</si>
  <si>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FIRE FIGHTING SERVICES</t>
  </si>
  <si>
    <t>Supply,    installation,    testing    &amp;    commissioning    of    fire</t>
  </si>
  <si>
    <t>suppression system  including all equipment, pipe works and</t>
  </si>
  <si>
    <t>accessories ready to operate as per specifications, drawings</t>
  </si>
  <si>
    <t>and instructions of consultants.</t>
  </si>
  <si>
    <t>MS  Sch-40  seamless  pipes  including  all specials  fittings  UL</t>
  </si>
  <si>
    <t>listed  &amp; FM  approved, threaded, welded joints,  flexible pipe,</t>
  </si>
  <si>
    <t>flanges,   coupling,   masking   plates,   bends,   tees,   clamps,</t>
  </si>
  <si>
    <t>supports  and  hangers,  sleeves,  masking  plates  chiseling,</t>
  </si>
  <si>
    <t>cutting  holes,  making  good  where  required,  painting  and</t>
  </si>
  <si>
    <t>protection treatment etc. Complete in all respects.</t>
  </si>
  <si>
    <t>Dia  25 mm          (Threaded fitting)</t>
  </si>
  <si>
    <t>Rm.</t>
  </si>
  <si>
    <t>Dia  32 mm          (Threaded fitting)</t>
  </si>
  <si>
    <t>Dia  40 mm          (Threaded fitting)</t>
  </si>
  <si>
    <t>Dia  50 mm          (Threaded fitting)</t>
  </si>
  <si>
    <t>Dia  65 mm          (Welded joints fitting)</t>
  </si>
  <si>
    <t>Dia  100 mm        (Welded joints fitting)</t>
  </si>
  <si>
    <t>Sprinkler Heads</t>
  </si>
  <si>
    <t>Sprinkler  Pendent  type  (concealed  with  face  /  Cover</t>
  </si>
  <si>
    <t>plate) K = 5.6 (Opening Temperature 57ºC)</t>
  </si>
  <si>
    <t>Fire extinguishers with fixing accessories.</t>
  </si>
  <si>
    <r>
      <rPr>
        <sz val="11"/>
        <rFont val="Calibri"/>
        <family val="2"/>
        <scheme val="minor"/>
      </rPr>
      <t>Type Class B&amp;C FX-3  (6 Kg. CO2 Carbon Dioxide Gas)</t>
    </r>
  </si>
  <si>
    <t>Type Class A,B&amp;C  FX-4  (6 Kg. Dry Chemical Powder)</t>
  </si>
  <si>
    <t>Automatic fire extinguisher (10 Kg. Dry Chemical Powder).</t>
  </si>
  <si>
    <t>Zone Control Valve assembly 100 mm dia complete with</t>
  </si>
  <si>
    <t>following. (UL Listed)</t>
  </si>
  <si>
    <t>UL Listed Pressure reducing valve (PRV) 100 mm dia (01 No)</t>
  </si>
  <si>
    <t>OS &amp; Y Gate valve 100 mm size (01 No)</t>
  </si>
  <si>
    <t>Pressure Gauge (02 Nos)</t>
  </si>
  <si>
    <t>Water flow switch 100 mm dia (01 No)</t>
  </si>
  <si>
    <t>50 mm dia test valve with sight glass &amp; sectional drain valve</t>
  </si>
  <si>
    <t>(01 No)</t>
  </si>
  <si>
    <t>Supply  &amp;  installation  of  fire  stop  material  (for  passive  fire</t>
  </si>
  <si>
    <t>fighting  /  smoke  barrier)  in  all  openings  and  penetrations,</t>
  </si>
  <si>
    <t>either  in  slab  or  wall,   complete  in  all  respects,  ready  to</t>
  </si>
  <si>
    <t>operate  as  per  fire  stopper  recommended  material,  and  as</t>
  </si>
  <si>
    <t>per instruction of Consultant.</t>
  </si>
  <si>
    <t>Making  of  As-Built  &amp;  Shop  Drawings  on  AutoCAD  2018  or</t>
  </si>
  <si>
    <t>latest version with sectional details complete in all respects as</t>
  </si>
  <si>
    <t>per instructions of consultant.</t>
  </si>
  <si>
    <t>Painting,  identification  and  tagging  to  the  installations  and</t>
  </si>
  <si>
    <t>equipments.</t>
  </si>
  <si>
    <t>Flushing of entire fire pipe work according to (NFPA-13).</t>
  </si>
  <si>
    <t>Testing,  and commissioning of  entire fire  fighting installation</t>
  </si>
  <si>
    <t>as per Consultant’s approval.</t>
  </si>
  <si>
    <t>Fire Suppression Services</t>
  </si>
  <si>
    <t>Total Cost of FSS Rs. (INCLUDING 8% WHT TAX)</t>
  </si>
  <si>
    <t xml:space="preserve">LESS DISCOUNT -5% </t>
  </si>
  <si>
    <t>TOTAL AMOUNT AFTER DISCOUNT  (INCLUDING 8% WHT TAX)</t>
  </si>
  <si>
    <t xml:space="preserve">TOTAL AMOUNT EXCL. TAX 8% </t>
  </si>
  <si>
    <t>LESS DISCOUNT -5%</t>
  </si>
  <si>
    <t>TOTAL FINAL AMOUNT AFTER TAX AND DISCOUNT DEDUCTION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</si>
</sst>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0.0"/>
    <numFmt numFmtId="166" formatCode="_-* #,##0_-;\-* #,##0_-;_-* &quot;-&quot;??_-;_-@_-"/>
  </numFmts>
  <fonts count="10" x14ac:knownFonts="1">
    <font>
      <sz val="10"/>
      <color rgb="FF000000"/>
      <name val="Times New Roman"/>
      <charset val="204"/>
    </font>
    <font>
      <sz val="10"/>
      <color rgb="FF000000"/>
      <name val="Times New Roman"/>
      <charset val="204"/>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s>
  <fills count="2">
    <fill>
      <patternFill patternType="none"/>
    </fill>
    <fill>
      <patternFill patternType="gray125"/>
    </fill>
  </fills>
  <borders count="40">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4">
    <xf numFmtId="0" fontId="0" fillId="0" borderId="0"/>
    <xf numFmtId="164" fontId="1" fillId="0" borderId="0" applyFont="0" applyFill="0" applyBorder="0" applyAlignment="0" applyProtection="0"/>
    <xf numFmtId="0" fontId="9" fillId="0" borderId="0"/>
    <xf numFmtId="43" fontId="9" fillId="0" borderId="0" applyFont="0" applyFill="0" applyBorder="0" applyAlignment="0" applyProtection="0"/>
  </cellStyleXfs>
  <cellXfs count="123">
    <xf numFmtId="0" fontId="0" fillId="0" borderId="0" xfId="0"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2" fillId="0" borderId="0" xfId="0" applyFont="1" applyAlignment="1">
      <alignment horizontal="right" vertical="center" wrapText="1"/>
    </xf>
    <xf numFmtId="166" fontId="2" fillId="0" borderId="9" xfId="1" applyNumberFormat="1" applyFont="1" applyBorder="1" applyAlignment="1">
      <alignment horizontal="right" vertical="center" wrapText="1"/>
    </xf>
    <xf numFmtId="0" fontId="4" fillId="0" borderId="0" xfId="0" applyFont="1" applyAlignment="1">
      <alignment horizontal="center" vertical="top" wrapText="1"/>
    </xf>
    <xf numFmtId="0" fontId="2" fillId="0" borderId="0" xfId="0" applyFont="1" applyAlignment="1">
      <alignment horizontal="right" vertical="center"/>
    </xf>
    <xf numFmtId="0" fontId="5" fillId="0" borderId="0" xfId="0" applyFont="1" applyAlignment="1">
      <alignment horizontal="left" vertical="top"/>
    </xf>
    <xf numFmtId="0" fontId="5" fillId="0" borderId="0" xfId="0" applyFont="1" applyAlignment="1">
      <alignment horizontal="center" vertical="center" wrapText="1"/>
    </xf>
    <xf numFmtId="0" fontId="5" fillId="0" borderId="0" xfId="0" applyFont="1" applyAlignment="1">
      <alignment horizontal="right" vertical="center" wrapText="1"/>
    </xf>
    <xf numFmtId="0" fontId="8" fillId="0" borderId="0" xfId="0" applyFont="1" applyAlignment="1">
      <alignment horizontal="right" vertical="center" wrapText="1"/>
    </xf>
    <xf numFmtId="0" fontId="5" fillId="0" borderId="1" xfId="0" applyFont="1" applyBorder="1" applyAlignment="1">
      <alignment horizontal="right" vertical="center" wrapText="1"/>
    </xf>
    <xf numFmtId="0" fontId="7" fillId="0" borderId="3" xfId="0" applyFont="1" applyBorder="1" applyAlignment="1">
      <alignment horizontal="center" vertical="center" wrapText="1"/>
    </xf>
    <xf numFmtId="0" fontId="4" fillId="0" borderId="11" xfId="0" applyFont="1" applyBorder="1" applyAlignment="1">
      <alignment horizontal="center" vertical="center" wrapText="1"/>
    </xf>
    <xf numFmtId="166" fontId="2" fillId="0" borderId="11" xfId="1" applyNumberFormat="1" applyFont="1" applyBorder="1" applyAlignment="1">
      <alignment horizontal="right" vertical="center" wrapText="1"/>
    </xf>
    <xf numFmtId="0" fontId="4" fillId="0" borderId="12" xfId="0" applyFont="1" applyBorder="1" applyAlignment="1">
      <alignment horizontal="center" vertical="center" wrapText="1"/>
    </xf>
    <xf numFmtId="166" fontId="2" fillId="0" borderId="12" xfId="1" applyNumberFormat="1" applyFont="1" applyBorder="1" applyAlignment="1">
      <alignment horizontal="right" vertical="center" wrapText="1"/>
    </xf>
    <xf numFmtId="0" fontId="7" fillId="0" borderId="6" xfId="0" applyFont="1" applyBorder="1" applyAlignment="1">
      <alignment horizontal="center" vertical="center" wrapText="1"/>
    </xf>
    <xf numFmtId="0" fontId="2" fillId="0" borderId="9" xfId="0" applyFont="1" applyBorder="1" applyAlignment="1">
      <alignment horizontal="center" wrapText="1"/>
    </xf>
    <xf numFmtId="0" fontId="2" fillId="0" borderId="0" xfId="0" applyFont="1" applyAlignment="1">
      <alignment horizontal="center" vertical="top"/>
    </xf>
    <xf numFmtId="0" fontId="2" fillId="0" borderId="0" xfId="0" applyFont="1" applyAlignment="1">
      <alignment horizontal="center" wrapText="1"/>
    </xf>
    <xf numFmtId="1" fontId="2" fillId="0" borderId="0" xfId="0" applyNumberFormat="1" applyFont="1" applyAlignment="1">
      <alignment horizontal="center" vertical="top" shrinkToFit="1"/>
    </xf>
    <xf numFmtId="165" fontId="2" fillId="0" borderId="0" xfId="0" applyNumberFormat="1" applyFont="1" applyAlignment="1">
      <alignment horizontal="center" vertical="top" shrinkToFit="1"/>
    </xf>
    <xf numFmtId="0" fontId="2" fillId="0" borderId="14" xfId="0" applyFont="1" applyBorder="1" applyAlignment="1">
      <alignment horizontal="center" wrapText="1"/>
    </xf>
    <xf numFmtId="0" fontId="2" fillId="0" borderId="15" xfId="0" applyFont="1" applyBorder="1" applyAlignment="1">
      <alignment horizontal="center" wrapText="1"/>
    </xf>
    <xf numFmtId="1" fontId="2" fillId="0" borderId="15" xfId="0" applyNumberFormat="1" applyFont="1" applyBorder="1" applyAlignment="1">
      <alignment horizontal="center" vertical="top" shrinkToFit="1"/>
    </xf>
    <xf numFmtId="1" fontId="2" fillId="0" borderId="16" xfId="0" applyNumberFormat="1" applyFont="1" applyBorder="1" applyAlignment="1">
      <alignment horizontal="center" vertical="top" shrinkToFit="1"/>
    </xf>
    <xf numFmtId="165" fontId="2" fillId="0" borderId="15" xfId="0" applyNumberFormat="1" applyFont="1" applyBorder="1" applyAlignment="1">
      <alignment horizontal="center" vertical="top" shrinkToFit="1"/>
    </xf>
    <xf numFmtId="165" fontId="2" fillId="0" borderId="16" xfId="0" applyNumberFormat="1" applyFont="1" applyBorder="1" applyAlignment="1">
      <alignment horizontal="center" vertical="top" shrinkToFit="1"/>
    </xf>
    <xf numFmtId="0" fontId="2" fillId="0" borderId="18" xfId="0" applyFont="1" applyBorder="1" applyAlignment="1">
      <alignment horizontal="center" wrapText="1"/>
    </xf>
    <xf numFmtId="0" fontId="4" fillId="0" borderId="15" xfId="0" applyFont="1" applyBorder="1" applyAlignment="1">
      <alignment horizontal="left" vertical="top" wrapText="1"/>
    </xf>
    <xf numFmtId="166" fontId="2" fillId="0" borderId="19" xfId="1" applyNumberFormat="1" applyFont="1" applyBorder="1" applyAlignment="1">
      <alignment horizontal="right" vertical="center" wrapText="1"/>
    </xf>
    <xf numFmtId="166" fontId="2" fillId="0" borderId="0" xfId="1" applyNumberFormat="1" applyFont="1" applyBorder="1" applyAlignment="1">
      <alignment vertical="center" wrapText="1"/>
    </xf>
    <xf numFmtId="166" fontId="2" fillId="0" borderId="0" xfId="1" applyNumberFormat="1" applyFont="1" applyBorder="1" applyAlignment="1">
      <alignment horizontal="right" vertical="center" wrapText="1"/>
    </xf>
    <xf numFmtId="0" fontId="3" fillId="0" borderId="14" xfId="0" applyFont="1" applyBorder="1" applyAlignment="1">
      <alignment horizontal="left" vertical="top" wrapText="1"/>
    </xf>
    <xf numFmtId="166" fontId="2" fillId="0" borderId="18" xfId="1" applyNumberFormat="1" applyFont="1" applyBorder="1" applyAlignment="1">
      <alignment vertical="center" wrapText="1"/>
    </xf>
    <xf numFmtId="0" fontId="3" fillId="0" borderId="15" xfId="0" applyFont="1" applyBorder="1" applyAlignment="1">
      <alignment horizontal="left" vertical="top" wrapText="1"/>
    </xf>
    <xf numFmtId="0" fontId="4" fillId="0" borderId="17" xfId="0" applyFont="1" applyBorder="1" applyAlignment="1">
      <alignment horizontal="left" vertical="top" wrapText="1"/>
    </xf>
    <xf numFmtId="0" fontId="4" fillId="0" borderId="14" xfId="0" applyFont="1" applyBorder="1" applyAlignment="1">
      <alignment horizontal="left" vertical="top" wrapText="1"/>
    </xf>
    <xf numFmtId="0" fontId="2" fillId="0" borderId="18" xfId="0" applyFont="1" applyBorder="1" applyAlignment="1">
      <alignment horizontal="left" vertical="top"/>
    </xf>
    <xf numFmtId="166" fontId="2" fillId="0" borderId="13" xfId="1" applyNumberFormat="1" applyFont="1" applyBorder="1" applyAlignment="1">
      <alignment horizontal="right" vertical="center" wrapText="1"/>
    </xf>
    <xf numFmtId="166" fontId="6" fillId="0" borderId="9" xfId="1" applyNumberFormat="1" applyFont="1" applyBorder="1" applyAlignment="1">
      <alignment horizontal="right" vertical="center" wrapText="1"/>
    </xf>
    <xf numFmtId="0" fontId="4" fillId="0" borderId="20" xfId="0" applyFont="1" applyBorder="1" applyAlignment="1">
      <alignment horizontal="left" vertical="top" wrapText="1"/>
    </xf>
    <xf numFmtId="0" fontId="2" fillId="0" borderId="19" xfId="0" applyFont="1" applyBorder="1" applyAlignment="1">
      <alignment vertical="top" wrapText="1"/>
    </xf>
    <xf numFmtId="0" fontId="2" fillId="0" borderId="21" xfId="0" applyFont="1" applyBorder="1" applyAlignment="1">
      <alignment vertical="top" wrapText="1"/>
    </xf>
    <xf numFmtId="0" fontId="2" fillId="0" borderId="12" xfId="0" applyFont="1" applyBorder="1" applyAlignment="1">
      <alignment vertical="top" wrapText="1"/>
    </xf>
    <xf numFmtId="166" fontId="2" fillId="0" borderId="21" xfId="1" applyNumberFormat="1" applyFont="1" applyBorder="1" applyAlignment="1">
      <alignment horizontal="right" vertical="center" wrapText="1"/>
    </xf>
    <xf numFmtId="166" fontId="2" fillId="0" borderId="19" xfId="1" applyNumberFormat="1" applyFont="1" applyBorder="1" applyAlignment="1">
      <alignment vertical="center" wrapText="1"/>
    </xf>
    <xf numFmtId="166" fontId="2" fillId="0" borderId="21" xfId="1" applyNumberFormat="1" applyFont="1" applyBorder="1" applyAlignment="1">
      <alignment vertical="center" wrapText="1"/>
    </xf>
    <xf numFmtId="0" fontId="2" fillId="0" borderId="19" xfId="0" applyFont="1" applyBorder="1" applyAlignment="1">
      <alignment horizontal="left" vertical="top"/>
    </xf>
    <xf numFmtId="166" fontId="2" fillId="0" borderId="12" xfId="1" applyNumberFormat="1" applyFont="1" applyBorder="1" applyAlignment="1">
      <alignment vertical="center" wrapText="1"/>
    </xf>
    <xf numFmtId="165" fontId="2" fillId="0" borderId="17" xfId="0" applyNumberFormat="1" applyFont="1" applyBorder="1" applyAlignment="1">
      <alignment horizontal="center" vertical="top" shrinkToFit="1"/>
    </xf>
    <xf numFmtId="166" fontId="2" fillId="0" borderId="18" xfId="1" applyNumberFormat="1" applyFont="1" applyBorder="1" applyAlignment="1">
      <alignment horizontal="right" vertical="center" wrapText="1"/>
    </xf>
    <xf numFmtId="165" fontId="2" fillId="0" borderId="13" xfId="0" applyNumberFormat="1" applyFont="1" applyBorder="1" applyAlignment="1">
      <alignment horizontal="center" vertical="top" shrinkToFit="1"/>
    </xf>
    <xf numFmtId="0" fontId="2" fillId="0" borderId="15" xfId="0" applyFont="1" applyBorder="1" applyAlignment="1">
      <alignment horizontal="left" vertical="top" wrapText="1"/>
    </xf>
    <xf numFmtId="0" fontId="2" fillId="0" borderId="18" xfId="0" applyFont="1" applyBorder="1" applyAlignment="1">
      <alignment vertical="top" wrapText="1"/>
    </xf>
    <xf numFmtId="0" fontId="2" fillId="0" borderId="0" xfId="0" applyFont="1" applyAlignment="1">
      <alignment vertical="top" wrapText="1"/>
    </xf>
    <xf numFmtId="0" fontId="2" fillId="0" borderId="13" xfId="0" applyFont="1" applyBorder="1" applyAlignment="1">
      <alignment vertical="top" wrapText="1"/>
    </xf>
    <xf numFmtId="166" fontId="2" fillId="0" borderId="22" xfId="1" applyNumberFormat="1" applyFont="1" applyBorder="1" applyAlignment="1">
      <alignment horizontal="right" vertical="center" wrapText="1"/>
    </xf>
    <xf numFmtId="1" fontId="2" fillId="0" borderId="22" xfId="0" applyNumberFormat="1" applyFont="1" applyBorder="1" applyAlignment="1">
      <alignment horizontal="center" vertical="center" shrinkToFit="1"/>
    </xf>
    <xf numFmtId="1" fontId="2" fillId="0" borderId="18" xfId="0" applyNumberFormat="1" applyFont="1" applyBorder="1" applyAlignment="1">
      <alignment horizontal="center" vertical="center" shrinkToFit="1"/>
    </xf>
    <xf numFmtId="1" fontId="2" fillId="0" borderId="0" xfId="0" applyNumberFormat="1" applyFont="1" applyAlignment="1">
      <alignment horizontal="center" vertical="center" shrinkToFit="1"/>
    </xf>
    <xf numFmtId="1" fontId="2" fillId="0" borderId="13" xfId="0" applyNumberFormat="1" applyFont="1" applyBorder="1" applyAlignment="1">
      <alignment horizontal="center" vertical="center" shrinkToFit="1"/>
    </xf>
    <xf numFmtId="0" fontId="2" fillId="0" borderId="19"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0" xfId="0" applyFont="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1" xfId="0" applyFont="1" applyBorder="1" applyAlignment="1">
      <alignment horizontal="center" vertical="center" wrapText="1"/>
    </xf>
    <xf numFmtId="0" fontId="2" fillId="0" borderId="9" xfId="0" applyFont="1" applyBorder="1" applyAlignment="1">
      <alignment horizontal="center" vertical="center" wrapText="1"/>
    </xf>
    <xf numFmtId="0" fontId="3" fillId="0" borderId="10" xfId="0" applyFont="1" applyBorder="1" applyAlignment="1">
      <alignment horizontal="left" vertical="top" wrapText="1"/>
    </xf>
    <xf numFmtId="0" fontId="4" fillId="0" borderId="0" xfId="0" applyFont="1" applyAlignment="1">
      <alignment horizontal="left" vertical="top"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1" xfId="0" applyFont="1" applyBorder="1" applyAlignment="1">
      <alignment horizontal="right"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2" fillId="0" borderId="0" xfId="0" applyFont="1" applyBorder="1" applyAlignment="1">
      <alignment horizontal="center" wrapText="1"/>
    </xf>
    <xf numFmtId="0" fontId="3" fillId="0" borderId="0" xfId="0" applyFont="1" applyBorder="1" applyAlignment="1">
      <alignment horizontal="left" vertical="top" wrapText="1" indent="21"/>
    </xf>
    <xf numFmtId="0" fontId="2" fillId="0" borderId="0" xfId="0" applyFont="1" applyBorder="1" applyAlignment="1">
      <alignment horizontal="center" vertical="center" wrapText="1"/>
    </xf>
    <xf numFmtId="166" fontId="6" fillId="0" borderId="0" xfId="1" applyNumberFormat="1" applyFont="1" applyBorder="1" applyAlignment="1">
      <alignment horizontal="right" vertical="center" wrapText="1"/>
    </xf>
    <xf numFmtId="0" fontId="3" fillId="0" borderId="9" xfId="0" applyFont="1" applyBorder="1" applyAlignment="1">
      <alignment vertical="top" wrapText="1"/>
    </xf>
    <xf numFmtId="1" fontId="2" fillId="0" borderId="0" xfId="0" applyNumberFormat="1" applyFont="1" applyBorder="1" applyAlignment="1">
      <alignment horizontal="center" vertical="center" shrinkToFit="1"/>
    </xf>
    <xf numFmtId="0" fontId="2" fillId="0" borderId="23" xfId="0" applyFont="1" applyBorder="1" applyAlignment="1">
      <alignment horizontal="center" wrapText="1"/>
    </xf>
    <xf numFmtId="0" fontId="2" fillId="0" borderId="24" xfId="0" applyFont="1" applyBorder="1" applyAlignment="1">
      <alignment horizontal="center" wrapText="1"/>
    </xf>
    <xf numFmtId="0" fontId="3" fillId="0" borderId="24" xfId="0" applyFont="1" applyBorder="1" applyAlignment="1">
      <alignment vertical="center" wrapText="1"/>
    </xf>
    <xf numFmtId="0" fontId="2" fillId="0" borderId="24" xfId="0" applyFont="1" applyBorder="1" applyAlignment="1">
      <alignment horizontal="center" vertical="center" wrapText="1"/>
    </xf>
    <xf numFmtId="166" fontId="2" fillId="0" borderId="24" xfId="1" applyNumberFormat="1" applyFont="1" applyBorder="1" applyAlignment="1">
      <alignment horizontal="right" vertical="center" wrapText="1"/>
    </xf>
    <xf numFmtId="166" fontId="6" fillId="0" borderId="24" xfId="1" applyNumberFormat="1" applyFont="1" applyBorder="1" applyAlignment="1">
      <alignment horizontal="right" vertical="center" wrapText="1"/>
    </xf>
    <xf numFmtId="166" fontId="6" fillId="0" borderId="25" xfId="1" applyNumberFormat="1" applyFont="1" applyBorder="1" applyAlignment="1">
      <alignment horizontal="right" vertical="center" wrapText="1"/>
    </xf>
    <xf numFmtId="0" fontId="2" fillId="0" borderId="26" xfId="0" applyFont="1" applyBorder="1" applyAlignment="1">
      <alignment horizontal="center" wrapText="1"/>
    </xf>
    <xf numFmtId="166" fontId="6" fillId="0" borderId="27" xfId="1" applyNumberFormat="1" applyFont="1" applyBorder="1" applyAlignment="1">
      <alignment horizontal="right" vertical="center" wrapText="1"/>
    </xf>
    <xf numFmtId="0" fontId="2" fillId="0" borderId="28" xfId="0" applyFont="1" applyBorder="1" applyAlignment="1">
      <alignment horizontal="center" wrapText="1"/>
    </xf>
    <xf numFmtId="0" fontId="2" fillId="0" borderId="29" xfId="0" applyFont="1" applyBorder="1" applyAlignment="1">
      <alignment horizontal="center" wrapText="1"/>
    </xf>
    <xf numFmtId="0" fontId="3" fillId="0" borderId="29" xfId="0" applyFont="1" applyBorder="1" applyAlignment="1">
      <alignment vertical="top" wrapText="1"/>
    </xf>
    <xf numFmtId="0" fontId="2" fillId="0" borderId="29" xfId="0" applyFont="1" applyBorder="1" applyAlignment="1">
      <alignment horizontal="center" vertical="center" wrapText="1"/>
    </xf>
    <xf numFmtId="166" fontId="2" fillId="0" borderId="29" xfId="1" applyNumberFormat="1" applyFont="1" applyBorder="1" applyAlignment="1">
      <alignment horizontal="right" vertical="center" wrapText="1"/>
    </xf>
    <xf numFmtId="166" fontId="6" fillId="0" borderId="29" xfId="1" applyNumberFormat="1" applyFont="1" applyBorder="1" applyAlignment="1">
      <alignment horizontal="right" vertical="center" wrapText="1"/>
    </xf>
    <xf numFmtId="166" fontId="6" fillId="0" borderId="30" xfId="1" applyNumberFormat="1" applyFont="1" applyBorder="1" applyAlignment="1">
      <alignment horizontal="right" vertical="center" wrapText="1"/>
    </xf>
    <xf numFmtId="0" fontId="3" fillId="0" borderId="0" xfId="0" applyFont="1" applyBorder="1" applyAlignment="1">
      <alignment horizontal="left" vertical="top" wrapText="1"/>
    </xf>
    <xf numFmtId="0" fontId="2" fillId="0" borderId="31" xfId="0" applyFont="1" applyBorder="1" applyAlignment="1">
      <alignment horizontal="center" wrapText="1"/>
    </xf>
    <xf numFmtId="0" fontId="2" fillId="0" borderId="32" xfId="0" applyFont="1" applyBorder="1" applyAlignment="1">
      <alignment horizontal="center" wrapText="1"/>
    </xf>
    <xf numFmtId="0" fontId="3" fillId="0" borderId="32" xfId="0" applyFont="1" applyBorder="1" applyAlignment="1">
      <alignment horizontal="left" vertical="top" wrapText="1"/>
    </xf>
    <xf numFmtId="0" fontId="2" fillId="0" borderId="32" xfId="0" applyFont="1" applyBorder="1" applyAlignment="1">
      <alignment horizontal="center" vertical="center" wrapText="1"/>
    </xf>
    <xf numFmtId="166" fontId="2" fillId="0" borderId="32" xfId="1" applyNumberFormat="1" applyFont="1" applyBorder="1" applyAlignment="1">
      <alignment horizontal="right" vertical="center" wrapText="1"/>
    </xf>
    <xf numFmtId="166" fontId="6" fillId="0" borderId="32" xfId="1" applyNumberFormat="1" applyFont="1" applyBorder="1" applyAlignment="1">
      <alignment horizontal="right" vertical="center" wrapText="1"/>
    </xf>
    <xf numFmtId="166" fontId="2" fillId="0" borderId="33" xfId="0" applyNumberFormat="1" applyFont="1" applyBorder="1" applyAlignment="1">
      <alignment horizontal="left" vertical="top"/>
    </xf>
    <xf numFmtId="0" fontId="2" fillId="0" borderId="34" xfId="0" applyFont="1" applyBorder="1" applyAlignment="1">
      <alignment horizontal="center" wrapText="1"/>
    </xf>
    <xf numFmtId="166" fontId="2" fillId="0" borderId="35" xfId="0" applyNumberFormat="1" applyFont="1" applyBorder="1" applyAlignment="1">
      <alignment horizontal="left" vertical="top"/>
    </xf>
    <xf numFmtId="0" fontId="2" fillId="0" borderId="36" xfId="0" applyFont="1" applyBorder="1" applyAlignment="1">
      <alignment horizontal="center" wrapText="1"/>
    </xf>
    <xf numFmtId="0" fontId="2" fillId="0" borderId="37" xfId="0" applyFont="1" applyBorder="1" applyAlignment="1">
      <alignment horizontal="center" wrapText="1"/>
    </xf>
    <xf numFmtId="0" fontId="3" fillId="0" borderId="37" xfId="0" applyFont="1" applyBorder="1" applyAlignment="1">
      <alignment horizontal="left" vertical="top" wrapText="1"/>
    </xf>
    <xf numFmtId="0" fontId="2" fillId="0" borderId="37" xfId="0" applyFont="1" applyBorder="1" applyAlignment="1">
      <alignment horizontal="center" vertical="center" wrapText="1"/>
    </xf>
    <xf numFmtId="166" fontId="2" fillId="0" borderId="37" xfId="1" applyNumberFormat="1" applyFont="1" applyBorder="1" applyAlignment="1">
      <alignment horizontal="right" vertical="center" wrapText="1"/>
    </xf>
    <xf numFmtId="166" fontId="6" fillId="0" borderId="37" xfId="1" applyNumberFormat="1" applyFont="1" applyBorder="1" applyAlignment="1">
      <alignment horizontal="right" vertical="center" wrapText="1"/>
    </xf>
    <xf numFmtId="166" fontId="2" fillId="0" borderId="38" xfId="0" applyNumberFormat="1" applyFont="1" applyBorder="1" applyAlignment="1">
      <alignment horizontal="left" vertical="top"/>
    </xf>
    <xf numFmtId="0" fontId="2" fillId="0" borderId="39" xfId="0" applyFont="1" applyBorder="1" applyAlignment="1">
      <alignment horizontal="center" wrapText="1"/>
    </xf>
  </cellXfs>
  <cellStyles count="4">
    <cellStyle name="Comma" xfId="1" builtinId="3"/>
    <cellStyle name="Comma 2" xfId="3"/>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abSelected="1" zoomScaleNormal="100" workbookViewId="0">
      <selection activeCell="B62" sqref="B62:I62"/>
    </sheetView>
  </sheetViews>
  <sheetFormatPr defaultRowHeight="15" x14ac:dyDescent="0.2"/>
  <cols>
    <col min="1" max="1" width="6.1640625" style="19" customWidth="1"/>
    <col min="2" max="2" width="5.83203125" style="19" customWidth="1"/>
    <col min="3" max="3" width="56.5" style="2" customWidth="1"/>
    <col min="4" max="4" width="6.1640625" style="1" customWidth="1"/>
    <col min="5" max="5" width="7.5" style="1" customWidth="1"/>
    <col min="6" max="6" width="11.6640625" style="6" customWidth="1"/>
    <col min="7" max="7" width="15.6640625" style="6" customWidth="1"/>
    <col min="8" max="8" width="12.5" style="6" customWidth="1"/>
    <col min="9" max="9" width="14.6640625" style="6" customWidth="1"/>
    <col min="10" max="10" width="16.5" style="6" customWidth="1"/>
    <col min="11" max="16384" width="9.33203125" style="2"/>
  </cols>
  <sheetData>
    <row r="1" spans="1:10" s="7" customFormat="1" ht="14.25" customHeight="1" x14ac:dyDescent="0.2">
      <c r="A1" s="76" t="s">
        <v>0</v>
      </c>
      <c r="B1" s="76"/>
      <c r="C1" s="76"/>
      <c r="D1" s="76"/>
      <c r="E1" s="76"/>
      <c r="F1" s="76"/>
      <c r="G1" s="76"/>
      <c r="H1" s="76"/>
      <c r="I1" s="76"/>
      <c r="J1" s="76"/>
    </row>
    <row r="2" spans="1:10" s="7" customFormat="1" ht="17.850000000000001" customHeight="1" x14ac:dyDescent="0.2">
      <c r="A2" s="77" t="s">
        <v>68</v>
      </c>
      <c r="B2" s="77"/>
      <c r="C2" s="77"/>
      <c r="D2" s="77"/>
      <c r="E2" s="77"/>
      <c r="F2" s="77"/>
      <c r="G2" s="77"/>
      <c r="H2" s="77"/>
      <c r="I2" s="77"/>
      <c r="J2" s="77"/>
    </row>
    <row r="3" spans="1:10" s="7" customFormat="1" ht="17.45" customHeight="1" x14ac:dyDescent="0.2">
      <c r="A3" s="76" t="s">
        <v>1</v>
      </c>
      <c r="B3" s="76"/>
      <c r="C3" s="76"/>
      <c r="D3" s="8"/>
      <c r="E3" s="8"/>
      <c r="F3" s="9"/>
      <c r="G3" s="9"/>
      <c r="H3" s="9"/>
      <c r="I3" s="9"/>
      <c r="J3" s="10" t="s">
        <v>2</v>
      </c>
    </row>
    <row r="4" spans="1:10" s="7" customFormat="1" ht="23.85" customHeight="1" x14ac:dyDescent="0.2">
      <c r="A4" s="77" t="s">
        <v>3</v>
      </c>
      <c r="B4" s="77"/>
      <c r="C4" s="77"/>
      <c r="D4" s="8"/>
      <c r="E4" s="8"/>
      <c r="F4" s="11"/>
      <c r="G4" s="11"/>
      <c r="H4" s="11"/>
      <c r="I4" s="78" t="s">
        <v>4</v>
      </c>
      <c r="J4" s="78"/>
    </row>
    <row r="5" spans="1:10" s="1" customFormat="1" ht="22.5" customHeight="1" x14ac:dyDescent="0.2">
      <c r="A5" s="79"/>
      <c r="B5" s="79"/>
      <c r="C5" s="79"/>
      <c r="D5" s="79"/>
      <c r="E5" s="80"/>
      <c r="F5" s="81" t="s">
        <v>5</v>
      </c>
      <c r="G5" s="82"/>
      <c r="H5" s="81" t="s">
        <v>6</v>
      </c>
      <c r="I5" s="82"/>
      <c r="J5" s="12" t="s">
        <v>7</v>
      </c>
    </row>
    <row r="6" spans="1:10" s="1" customFormat="1" ht="26.25" customHeight="1" x14ac:dyDescent="0.2">
      <c r="A6" s="74" t="s">
        <v>8</v>
      </c>
      <c r="B6" s="75"/>
      <c r="C6" s="17" t="s">
        <v>9</v>
      </c>
      <c r="D6" s="17" t="s">
        <v>10</v>
      </c>
      <c r="E6" s="17" t="s">
        <v>11</v>
      </c>
      <c r="F6" s="17" t="s">
        <v>12</v>
      </c>
      <c r="G6" s="17" t="s">
        <v>13</v>
      </c>
      <c r="H6" s="17" t="s">
        <v>12</v>
      </c>
      <c r="I6" s="17" t="s">
        <v>13</v>
      </c>
      <c r="J6" s="17" t="s">
        <v>13</v>
      </c>
    </row>
    <row r="7" spans="1:10" ht="15.95" customHeight="1" x14ac:dyDescent="0.25">
      <c r="A7" s="23"/>
      <c r="B7" s="29"/>
      <c r="C7" s="34" t="s">
        <v>22</v>
      </c>
      <c r="D7" s="63"/>
      <c r="E7" s="64"/>
      <c r="F7" s="43"/>
      <c r="G7" s="55"/>
      <c r="H7" s="43"/>
      <c r="I7" s="55"/>
      <c r="J7" s="43"/>
    </row>
    <row r="8" spans="1:10" ht="14.25" customHeight="1" x14ac:dyDescent="0.25">
      <c r="A8" s="24"/>
      <c r="B8" s="20"/>
      <c r="C8" s="30" t="s">
        <v>23</v>
      </c>
      <c r="D8" s="65"/>
      <c r="E8" s="66"/>
      <c r="F8" s="44"/>
      <c r="G8" s="56"/>
      <c r="H8" s="44"/>
      <c r="I8" s="56"/>
      <c r="J8" s="44"/>
    </row>
    <row r="9" spans="1:10" ht="14.25" customHeight="1" x14ac:dyDescent="0.25">
      <c r="A9" s="24"/>
      <c r="B9" s="20"/>
      <c r="C9" s="30" t="s">
        <v>24</v>
      </c>
      <c r="D9" s="65"/>
      <c r="E9" s="66"/>
      <c r="F9" s="44"/>
      <c r="G9" s="56"/>
      <c r="H9" s="44"/>
      <c r="I9" s="56"/>
      <c r="J9" s="44"/>
    </row>
    <row r="10" spans="1:10" ht="14.25" customHeight="1" x14ac:dyDescent="0.25">
      <c r="A10" s="24"/>
      <c r="B10" s="20"/>
      <c r="C10" s="30" t="s">
        <v>25</v>
      </c>
      <c r="D10" s="65"/>
      <c r="E10" s="66"/>
      <c r="F10" s="44"/>
      <c r="G10" s="56"/>
      <c r="H10" s="44"/>
      <c r="I10" s="56"/>
      <c r="J10" s="44"/>
    </row>
    <row r="11" spans="1:10" ht="14.25" customHeight="1" x14ac:dyDescent="0.25">
      <c r="A11" s="24"/>
      <c r="B11" s="20"/>
      <c r="C11" s="30" t="s">
        <v>26</v>
      </c>
      <c r="D11" s="65"/>
      <c r="E11" s="66"/>
      <c r="F11" s="44"/>
      <c r="G11" s="56"/>
      <c r="H11" s="44"/>
      <c r="I11" s="56"/>
      <c r="J11" s="44"/>
    </row>
    <row r="12" spans="1:10" ht="14.25" customHeight="1" x14ac:dyDescent="0.2">
      <c r="A12" s="25">
        <v>1</v>
      </c>
      <c r="B12" s="21"/>
      <c r="C12" s="30" t="s">
        <v>27</v>
      </c>
      <c r="D12" s="65"/>
      <c r="E12" s="66"/>
      <c r="F12" s="44"/>
      <c r="G12" s="56"/>
      <c r="H12" s="44"/>
      <c r="I12" s="56"/>
      <c r="J12" s="44"/>
    </row>
    <row r="13" spans="1:10" ht="14.25" customHeight="1" x14ac:dyDescent="0.25">
      <c r="A13" s="24"/>
      <c r="B13" s="20"/>
      <c r="C13" s="30" t="s">
        <v>28</v>
      </c>
      <c r="D13" s="65"/>
      <c r="E13" s="66"/>
      <c r="F13" s="44"/>
      <c r="G13" s="56"/>
      <c r="H13" s="44"/>
      <c r="I13" s="56"/>
      <c r="J13" s="44"/>
    </row>
    <row r="14" spans="1:10" ht="14.25" customHeight="1" x14ac:dyDescent="0.25">
      <c r="A14" s="24"/>
      <c r="B14" s="20"/>
      <c r="C14" s="30" t="s">
        <v>29</v>
      </c>
      <c r="D14" s="65"/>
      <c r="E14" s="66"/>
      <c r="F14" s="44"/>
      <c r="G14" s="56"/>
      <c r="H14" s="44"/>
      <c r="I14" s="56"/>
      <c r="J14" s="44"/>
    </row>
    <row r="15" spans="1:10" ht="14.25" customHeight="1" x14ac:dyDescent="0.25">
      <c r="A15" s="24"/>
      <c r="B15" s="20"/>
      <c r="C15" s="30" t="s">
        <v>30</v>
      </c>
      <c r="D15" s="65"/>
      <c r="E15" s="66"/>
      <c r="F15" s="44"/>
      <c r="G15" s="56"/>
      <c r="H15" s="44"/>
      <c r="I15" s="56"/>
      <c r="J15" s="44"/>
    </row>
    <row r="16" spans="1:10" ht="14.25" customHeight="1" x14ac:dyDescent="0.25">
      <c r="A16" s="24"/>
      <c r="B16" s="20"/>
      <c r="C16" s="30" t="s">
        <v>31</v>
      </c>
      <c r="D16" s="65"/>
      <c r="E16" s="66"/>
      <c r="F16" s="44"/>
      <c r="G16" s="56"/>
      <c r="H16" s="44"/>
      <c r="I16" s="56"/>
      <c r="J16" s="44"/>
    </row>
    <row r="17" spans="1:10" ht="14.25" customHeight="1" x14ac:dyDescent="0.25">
      <c r="A17" s="24"/>
      <c r="B17" s="20"/>
      <c r="C17" s="37" t="s">
        <v>32</v>
      </c>
      <c r="D17" s="67"/>
      <c r="E17" s="68"/>
      <c r="F17" s="45"/>
      <c r="G17" s="57"/>
      <c r="H17" s="45"/>
      <c r="I17" s="57"/>
      <c r="J17" s="45"/>
    </row>
    <row r="18" spans="1:10" ht="14.25" customHeight="1" x14ac:dyDescent="0.2">
      <c r="A18" s="27"/>
      <c r="B18" s="28">
        <v>1.1000000000000001</v>
      </c>
      <c r="C18" s="42" t="s">
        <v>33</v>
      </c>
      <c r="D18" s="13" t="s">
        <v>34</v>
      </c>
      <c r="E18" s="59">
        <v>200</v>
      </c>
      <c r="F18" s="14">
        <v>2550</v>
      </c>
      <c r="G18" s="58">
        <f>F18*E18</f>
        <v>510000</v>
      </c>
      <c r="H18" s="14">
        <v>500</v>
      </c>
      <c r="I18" s="58">
        <f>H18*E18</f>
        <v>100000</v>
      </c>
      <c r="J18" s="14">
        <f>I18+G18</f>
        <v>610000</v>
      </c>
    </row>
    <row r="19" spans="1:10" ht="14.45" customHeight="1" x14ac:dyDescent="0.2">
      <c r="A19" s="27"/>
      <c r="B19" s="28">
        <v>1.2</v>
      </c>
      <c r="C19" s="42" t="s">
        <v>35</v>
      </c>
      <c r="D19" s="13" t="s">
        <v>34</v>
      </c>
      <c r="E19" s="59">
        <v>20</v>
      </c>
      <c r="F19" s="14">
        <v>3150</v>
      </c>
      <c r="G19" s="58">
        <f t="shared" ref="G19:G23" si="0">F19*E19</f>
        <v>63000</v>
      </c>
      <c r="H19" s="14">
        <v>600</v>
      </c>
      <c r="I19" s="58">
        <f t="shared" ref="I19:I23" si="1">H19*E19</f>
        <v>12000</v>
      </c>
      <c r="J19" s="14">
        <f t="shared" ref="J19:J23" si="2">I19+G19</f>
        <v>75000</v>
      </c>
    </row>
    <row r="20" spans="1:10" ht="14.45" customHeight="1" x14ac:dyDescent="0.2">
      <c r="A20" s="27"/>
      <c r="B20" s="28">
        <v>1.3</v>
      </c>
      <c r="C20" s="42" t="s">
        <v>36</v>
      </c>
      <c r="D20" s="13" t="s">
        <v>34</v>
      </c>
      <c r="E20" s="59">
        <v>14</v>
      </c>
      <c r="F20" s="14">
        <v>3750</v>
      </c>
      <c r="G20" s="58">
        <f t="shared" si="0"/>
        <v>52500</v>
      </c>
      <c r="H20" s="14">
        <v>700</v>
      </c>
      <c r="I20" s="58">
        <f t="shared" si="1"/>
        <v>9800</v>
      </c>
      <c r="J20" s="14">
        <f t="shared" si="2"/>
        <v>62300</v>
      </c>
    </row>
    <row r="21" spans="1:10" ht="14.45" customHeight="1" x14ac:dyDescent="0.2">
      <c r="A21" s="27"/>
      <c r="B21" s="28">
        <v>1.4</v>
      </c>
      <c r="C21" s="42" t="s">
        <v>37</v>
      </c>
      <c r="D21" s="13" t="s">
        <v>34</v>
      </c>
      <c r="E21" s="59">
        <v>32</v>
      </c>
      <c r="F21" s="14">
        <v>4950</v>
      </c>
      <c r="G21" s="58">
        <f t="shared" si="0"/>
        <v>158400</v>
      </c>
      <c r="H21" s="14">
        <v>850</v>
      </c>
      <c r="I21" s="58">
        <f t="shared" si="1"/>
        <v>27200</v>
      </c>
      <c r="J21" s="14">
        <f t="shared" si="2"/>
        <v>185600</v>
      </c>
    </row>
    <row r="22" spans="1:10" ht="14.45" customHeight="1" x14ac:dyDescent="0.2">
      <c r="A22" s="27"/>
      <c r="B22" s="28">
        <v>1.5</v>
      </c>
      <c r="C22" s="42" t="s">
        <v>38</v>
      </c>
      <c r="D22" s="13" t="s">
        <v>34</v>
      </c>
      <c r="E22" s="59">
        <v>56</v>
      </c>
      <c r="F22" s="14">
        <v>7380</v>
      </c>
      <c r="G22" s="58">
        <f t="shared" si="0"/>
        <v>413280</v>
      </c>
      <c r="H22" s="14">
        <v>1000</v>
      </c>
      <c r="I22" s="58">
        <f t="shared" si="1"/>
        <v>56000</v>
      </c>
      <c r="J22" s="14">
        <f t="shared" si="2"/>
        <v>469280</v>
      </c>
    </row>
    <row r="23" spans="1:10" ht="14.45" customHeight="1" x14ac:dyDescent="0.2">
      <c r="A23" s="27"/>
      <c r="B23" s="28">
        <v>1.6</v>
      </c>
      <c r="C23" s="38" t="s">
        <v>39</v>
      </c>
      <c r="D23" s="69" t="s">
        <v>34</v>
      </c>
      <c r="E23" s="60">
        <v>30</v>
      </c>
      <c r="F23" s="31">
        <v>16500</v>
      </c>
      <c r="G23" s="52">
        <f t="shared" si="0"/>
        <v>495000</v>
      </c>
      <c r="H23" s="31">
        <v>1500</v>
      </c>
      <c r="I23" s="52">
        <f t="shared" si="1"/>
        <v>45000</v>
      </c>
      <c r="J23" s="31">
        <f t="shared" si="2"/>
        <v>540000</v>
      </c>
    </row>
    <row r="24" spans="1:10" ht="17.25" customHeight="1" x14ac:dyDescent="0.2">
      <c r="A24" s="25">
        <v>2</v>
      </c>
      <c r="B24" s="21"/>
      <c r="C24" s="34" t="s">
        <v>40</v>
      </c>
      <c r="D24" s="63"/>
      <c r="E24" s="64"/>
      <c r="F24" s="31"/>
      <c r="G24" s="52"/>
      <c r="H24" s="31"/>
      <c r="I24" s="52"/>
      <c r="J24" s="31"/>
    </row>
    <row r="25" spans="1:10" ht="29.25" customHeight="1" x14ac:dyDescent="0.2">
      <c r="A25" s="27"/>
      <c r="B25" s="22">
        <v>2.1</v>
      </c>
      <c r="C25" s="30" t="s">
        <v>41</v>
      </c>
      <c r="D25" s="65"/>
      <c r="E25" s="66"/>
      <c r="F25" s="48"/>
      <c r="G25" s="32"/>
      <c r="H25" s="48"/>
      <c r="I25" s="32"/>
      <c r="J25" s="48"/>
    </row>
    <row r="26" spans="1:10" ht="14.25" customHeight="1" x14ac:dyDescent="0.25">
      <c r="A26" s="24"/>
      <c r="B26" s="20"/>
      <c r="C26" s="30" t="s">
        <v>42</v>
      </c>
      <c r="D26" s="70" t="s">
        <v>14</v>
      </c>
      <c r="E26" s="61">
        <v>86</v>
      </c>
      <c r="F26" s="48">
        <v>8250</v>
      </c>
      <c r="G26" s="33">
        <f t="shared" ref="G26" si="3">F26*E26</f>
        <v>709500</v>
      </c>
      <c r="H26" s="48">
        <v>750</v>
      </c>
      <c r="I26" s="33">
        <f t="shared" ref="I26" si="4">H26*E26</f>
        <v>64500</v>
      </c>
      <c r="J26" s="46">
        <f t="shared" ref="J26" si="5">I26+G26</f>
        <v>774000</v>
      </c>
    </row>
    <row r="27" spans="1:10" ht="15.95" customHeight="1" x14ac:dyDescent="0.2">
      <c r="A27" s="25">
        <v>3</v>
      </c>
      <c r="B27" s="21"/>
      <c r="C27" s="34" t="s">
        <v>43</v>
      </c>
      <c r="D27" s="63"/>
      <c r="E27" s="64"/>
      <c r="F27" s="47"/>
      <c r="G27" s="35"/>
      <c r="H27" s="47"/>
      <c r="I27" s="35"/>
      <c r="J27" s="47"/>
    </row>
    <row r="28" spans="1:10" ht="16.5" customHeight="1" x14ac:dyDescent="0.2">
      <c r="A28" s="27"/>
      <c r="B28" s="22">
        <v>3.1</v>
      </c>
      <c r="C28" s="54" t="s">
        <v>44</v>
      </c>
      <c r="D28" s="70" t="s">
        <v>14</v>
      </c>
      <c r="E28" s="61">
        <v>2</v>
      </c>
      <c r="F28" s="48">
        <v>27000</v>
      </c>
      <c r="G28" s="33">
        <f t="shared" ref="G28:G30" si="6">F28*E28</f>
        <v>54000</v>
      </c>
      <c r="H28" s="48">
        <v>1000</v>
      </c>
      <c r="I28" s="33">
        <f t="shared" ref="I28:I30" si="7">H28*E28</f>
        <v>2000</v>
      </c>
      <c r="J28" s="46">
        <f t="shared" ref="J28:J30" si="8">I28+G28</f>
        <v>56000</v>
      </c>
    </row>
    <row r="29" spans="1:10" ht="17.25" customHeight="1" x14ac:dyDescent="0.2">
      <c r="A29" s="27"/>
      <c r="B29" s="22">
        <v>3.2</v>
      </c>
      <c r="C29" s="30" t="s">
        <v>45</v>
      </c>
      <c r="D29" s="70" t="s">
        <v>14</v>
      </c>
      <c r="E29" s="61">
        <v>2</v>
      </c>
      <c r="F29" s="46">
        <v>14500</v>
      </c>
      <c r="G29" s="33">
        <f t="shared" si="6"/>
        <v>29000</v>
      </c>
      <c r="H29" s="46">
        <v>1000</v>
      </c>
      <c r="I29" s="33">
        <f t="shared" si="7"/>
        <v>2000</v>
      </c>
      <c r="J29" s="46">
        <f t="shared" si="8"/>
        <v>31000</v>
      </c>
    </row>
    <row r="30" spans="1:10" ht="17.25" customHeight="1" x14ac:dyDescent="0.2">
      <c r="A30" s="51"/>
      <c r="B30" s="53">
        <v>3.3</v>
      </c>
      <c r="C30" s="37" t="s">
        <v>46</v>
      </c>
      <c r="D30" s="15" t="s">
        <v>15</v>
      </c>
      <c r="E30" s="62">
        <v>1</v>
      </c>
      <c r="F30" s="16">
        <v>35000</v>
      </c>
      <c r="G30" s="40">
        <f t="shared" si="6"/>
        <v>35000</v>
      </c>
      <c r="H30" s="16">
        <v>1000</v>
      </c>
      <c r="I30" s="40">
        <f t="shared" si="7"/>
        <v>1000</v>
      </c>
      <c r="J30" s="16">
        <f t="shared" si="8"/>
        <v>36000</v>
      </c>
    </row>
    <row r="31" spans="1:10" ht="14.25" customHeight="1" x14ac:dyDescent="0.2">
      <c r="A31" s="25">
        <v>4</v>
      </c>
      <c r="B31" s="21"/>
      <c r="C31" s="36" t="s">
        <v>47</v>
      </c>
      <c r="D31" s="65"/>
      <c r="E31" s="66"/>
      <c r="F31" s="48"/>
      <c r="G31" s="32"/>
      <c r="H31" s="48"/>
      <c r="I31" s="32"/>
      <c r="J31" s="48"/>
    </row>
    <row r="32" spans="1:10" ht="14.25" customHeight="1" x14ac:dyDescent="0.25">
      <c r="A32" s="24"/>
      <c r="B32" s="20"/>
      <c r="C32" s="36" t="s">
        <v>48</v>
      </c>
      <c r="D32" s="65"/>
      <c r="E32" s="66"/>
      <c r="F32" s="48"/>
      <c r="G32" s="32"/>
      <c r="H32" s="48"/>
      <c r="I32" s="32"/>
      <c r="J32" s="48"/>
    </row>
    <row r="33" spans="1:10" ht="39.75" customHeight="1" x14ac:dyDescent="0.2">
      <c r="A33" s="27"/>
      <c r="B33" s="22">
        <v>4.0999999999999996</v>
      </c>
      <c r="C33" s="30" t="s">
        <v>49</v>
      </c>
      <c r="D33" s="65"/>
      <c r="E33" s="66"/>
      <c r="F33" s="48"/>
      <c r="G33" s="32"/>
      <c r="H33" s="48"/>
      <c r="I33" s="32"/>
      <c r="J33" s="48"/>
    </row>
    <row r="34" spans="1:10" ht="25.5" customHeight="1" x14ac:dyDescent="0.2">
      <c r="A34" s="27"/>
      <c r="B34" s="22">
        <v>4.2</v>
      </c>
      <c r="C34" s="30" t="s">
        <v>50</v>
      </c>
      <c r="D34" s="70" t="s">
        <v>15</v>
      </c>
      <c r="E34" s="61">
        <v>1</v>
      </c>
      <c r="F34" s="48">
        <v>892000</v>
      </c>
      <c r="G34" s="33">
        <f t="shared" ref="G34" si="9">F34*E34</f>
        <v>892000</v>
      </c>
      <c r="H34" s="48">
        <v>10000</v>
      </c>
      <c r="I34" s="33">
        <f t="shared" ref="I34" si="10">H34*E34</f>
        <v>10000</v>
      </c>
      <c r="J34" s="46">
        <f t="shared" ref="J34" si="11">I34+G34</f>
        <v>902000</v>
      </c>
    </row>
    <row r="35" spans="1:10" ht="14.25" customHeight="1" x14ac:dyDescent="0.2">
      <c r="A35" s="27"/>
      <c r="B35" s="22">
        <v>4.3</v>
      </c>
      <c r="C35" s="30" t="s">
        <v>51</v>
      </c>
      <c r="D35" s="65"/>
      <c r="E35" s="66"/>
      <c r="F35" s="48"/>
      <c r="G35" s="32"/>
      <c r="H35" s="48"/>
      <c r="I35" s="32"/>
      <c r="J35" s="48"/>
    </row>
    <row r="36" spans="1:10" ht="14.25" customHeight="1" x14ac:dyDescent="0.2">
      <c r="A36" s="27"/>
      <c r="B36" s="22">
        <v>4.4000000000000004</v>
      </c>
      <c r="C36" s="30" t="s">
        <v>52</v>
      </c>
      <c r="D36" s="65"/>
      <c r="E36" s="66"/>
      <c r="F36" s="48"/>
      <c r="G36" s="32"/>
      <c r="H36" s="48"/>
      <c r="I36" s="32"/>
      <c r="J36" s="48"/>
    </row>
    <row r="37" spans="1:10" ht="14.25" customHeight="1" x14ac:dyDescent="0.2">
      <c r="A37" s="27"/>
      <c r="B37" s="22">
        <v>4.5</v>
      </c>
      <c r="C37" s="30" t="s">
        <v>53</v>
      </c>
      <c r="D37" s="65"/>
      <c r="E37" s="66"/>
      <c r="F37" s="48"/>
      <c r="G37" s="32"/>
      <c r="H37" s="48"/>
      <c r="I37" s="32"/>
      <c r="J37" s="48"/>
    </row>
    <row r="38" spans="1:10" ht="14.25" customHeight="1" x14ac:dyDescent="0.25">
      <c r="A38" s="24"/>
      <c r="B38" s="20"/>
      <c r="C38" s="30" t="s">
        <v>54</v>
      </c>
      <c r="D38" s="65"/>
      <c r="E38" s="66"/>
      <c r="F38" s="48"/>
      <c r="G38" s="32"/>
      <c r="H38" s="48"/>
      <c r="I38" s="32"/>
      <c r="J38" s="48"/>
    </row>
    <row r="39" spans="1:10" ht="14.25" customHeight="1" x14ac:dyDescent="0.2">
      <c r="A39" s="25">
        <v>5</v>
      </c>
      <c r="B39" s="21"/>
      <c r="C39" s="38" t="s">
        <v>55</v>
      </c>
      <c r="D39" s="63"/>
      <c r="E39" s="64"/>
      <c r="F39" s="49"/>
      <c r="G39" s="39"/>
      <c r="H39" s="49"/>
      <c r="I39" s="39"/>
      <c r="J39" s="49"/>
    </row>
    <row r="40" spans="1:10" ht="14.25" customHeight="1" x14ac:dyDescent="0.25">
      <c r="A40" s="24"/>
      <c r="B40" s="20"/>
      <c r="C40" s="30" t="s">
        <v>56</v>
      </c>
      <c r="D40" s="65"/>
      <c r="E40" s="66"/>
      <c r="F40" s="48"/>
      <c r="G40" s="32"/>
      <c r="H40" s="48"/>
      <c r="I40" s="32"/>
      <c r="J40" s="48"/>
    </row>
    <row r="41" spans="1:10" ht="14.25" customHeight="1" x14ac:dyDescent="0.25">
      <c r="A41" s="24"/>
      <c r="B41" s="20"/>
      <c r="C41" s="30" t="s">
        <v>57</v>
      </c>
      <c r="D41" s="65"/>
      <c r="E41" s="66"/>
      <c r="F41" s="48"/>
      <c r="G41" s="32"/>
      <c r="H41" s="48"/>
      <c r="I41" s="32"/>
      <c r="J41" s="48"/>
    </row>
    <row r="42" spans="1:10" ht="14.25" customHeight="1" x14ac:dyDescent="0.25">
      <c r="A42" s="24"/>
      <c r="B42" s="20"/>
      <c r="C42" s="30" t="s">
        <v>58</v>
      </c>
      <c r="D42" s="65"/>
      <c r="E42" s="66"/>
      <c r="F42" s="48"/>
      <c r="G42" s="32"/>
      <c r="H42" s="48"/>
      <c r="I42" s="32"/>
      <c r="J42" s="48"/>
    </row>
    <row r="43" spans="1:10" ht="14.25" customHeight="1" x14ac:dyDescent="0.25">
      <c r="A43" s="24"/>
      <c r="B43" s="20"/>
      <c r="C43" s="37" t="s">
        <v>59</v>
      </c>
      <c r="D43" s="15" t="s">
        <v>16</v>
      </c>
      <c r="E43" s="62">
        <v>1</v>
      </c>
      <c r="F43" s="50">
        <v>35000</v>
      </c>
      <c r="G43" s="40">
        <f t="shared" ref="G43" si="12">F43*E43</f>
        <v>35000</v>
      </c>
      <c r="H43" s="50">
        <v>15000</v>
      </c>
      <c r="I43" s="40">
        <f t="shared" ref="I43" si="13">H43*E43</f>
        <v>15000</v>
      </c>
      <c r="J43" s="16">
        <f t="shared" ref="J43" si="14">I43+G43</f>
        <v>50000</v>
      </c>
    </row>
    <row r="44" spans="1:10" ht="14.25" customHeight="1" x14ac:dyDescent="0.2">
      <c r="A44" s="25">
        <v>6</v>
      </c>
      <c r="B44" s="21"/>
      <c r="C44" s="38" t="s">
        <v>60</v>
      </c>
      <c r="D44" s="63"/>
      <c r="E44" s="64"/>
      <c r="F44" s="49"/>
      <c r="G44" s="39"/>
      <c r="H44" s="49"/>
      <c r="I44" s="39"/>
      <c r="J44" s="49"/>
    </row>
    <row r="45" spans="1:10" ht="14.25" customHeight="1" x14ac:dyDescent="0.25">
      <c r="A45" s="24"/>
      <c r="B45" s="20"/>
      <c r="C45" s="30" t="s">
        <v>61</v>
      </c>
      <c r="D45" s="65"/>
      <c r="E45" s="66"/>
      <c r="F45" s="48"/>
      <c r="G45" s="32"/>
      <c r="H45" s="48"/>
      <c r="I45" s="32"/>
      <c r="J45" s="48"/>
    </row>
    <row r="46" spans="1:10" ht="14.25" customHeight="1" x14ac:dyDescent="0.25">
      <c r="A46" s="24"/>
      <c r="B46" s="20"/>
      <c r="C46" s="30" t="s">
        <v>62</v>
      </c>
      <c r="D46" s="70" t="s">
        <v>16</v>
      </c>
      <c r="E46" s="61">
        <v>1</v>
      </c>
      <c r="F46" s="48">
        <v>10000</v>
      </c>
      <c r="G46" s="33">
        <f t="shared" ref="G46" si="15">F46*E46</f>
        <v>10000</v>
      </c>
      <c r="H46" s="48">
        <v>10000</v>
      </c>
      <c r="I46" s="33">
        <f t="shared" ref="I46" si="16">H46*E46</f>
        <v>10000</v>
      </c>
      <c r="J46" s="46">
        <f t="shared" ref="J46" si="17">I46+G46</f>
        <v>20000</v>
      </c>
    </row>
    <row r="47" spans="1:10" ht="14.45" customHeight="1" x14ac:dyDescent="0.2">
      <c r="A47" s="25">
        <v>7</v>
      </c>
      <c r="B47" s="21"/>
      <c r="C47" s="38" t="s">
        <v>63</v>
      </c>
      <c r="D47" s="63"/>
      <c r="E47" s="64"/>
      <c r="F47" s="49"/>
      <c r="G47" s="39"/>
      <c r="H47" s="49"/>
      <c r="I47" s="39"/>
      <c r="J47" s="49"/>
    </row>
    <row r="48" spans="1:10" ht="15" customHeight="1" x14ac:dyDescent="0.25">
      <c r="A48" s="24"/>
      <c r="B48" s="20"/>
      <c r="C48" s="37" t="s">
        <v>64</v>
      </c>
      <c r="D48" s="15" t="s">
        <v>16</v>
      </c>
      <c r="E48" s="62">
        <v>1</v>
      </c>
      <c r="F48" s="50">
        <v>40000</v>
      </c>
      <c r="G48" s="40">
        <f t="shared" ref="G48:G49" si="18">F48*E48</f>
        <v>40000</v>
      </c>
      <c r="H48" s="50">
        <v>30000</v>
      </c>
      <c r="I48" s="40">
        <f t="shared" ref="I48:I49" si="19">H48*E48</f>
        <v>30000</v>
      </c>
      <c r="J48" s="16">
        <f t="shared" ref="J48:J49" si="20">I48+G48</f>
        <v>70000</v>
      </c>
    </row>
    <row r="49" spans="1:10" ht="19.350000000000001" customHeight="1" x14ac:dyDescent="0.2">
      <c r="A49" s="25">
        <v>8</v>
      </c>
      <c r="B49" s="26"/>
      <c r="C49" s="38" t="s">
        <v>65</v>
      </c>
      <c r="D49" s="69" t="s">
        <v>16</v>
      </c>
      <c r="E49" s="60">
        <v>1</v>
      </c>
      <c r="F49" s="31">
        <v>0</v>
      </c>
      <c r="G49" s="52">
        <f t="shared" si="18"/>
        <v>0</v>
      </c>
      <c r="H49" s="31">
        <v>30000</v>
      </c>
      <c r="I49" s="52">
        <f t="shared" si="19"/>
        <v>30000</v>
      </c>
      <c r="J49" s="31">
        <f t="shared" si="20"/>
        <v>30000</v>
      </c>
    </row>
    <row r="50" spans="1:10" ht="14.25" customHeight="1" x14ac:dyDescent="0.2">
      <c r="A50" s="25">
        <v>9</v>
      </c>
      <c r="B50" s="21"/>
      <c r="C50" s="38" t="s">
        <v>66</v>
      </c>
      <c r="D50" s="63"/>
      <c r="E50" s="64"/>
      <c r="F50" s="49"/>
      <c r="G50" s="39"/>
      <c r="H50" s="49"/>
      <c r="I50" s="39"/>
      <c r="J50" s="49"/>
    </row>
    <row r="51" spans="1:10" ht="16.5" customHeight="1" thickBot="1" x14ac:dyDescent="0.3">
      <c r="A51" s="24"/>
      <c r="B51" s="83"/>
      <c r="C51" s="30" t="s">
        <v>67</v>
      </c>
      <c r="D51" s="70" t="s">
        <v>16</v>
      </c>
      <c r="E51" s="88">
        <v>1</v>
      </c>
      <c r="F51" s="48">
        <v>0</v>
      </c>
      <c r="G51" s="33">
        <f t="shared" ref="G51" si="21">F51*E51</f>
        <v>0</v>
      </c>
      <c r="H51" s="48">
        <v>30000</v>
      </c>
      <c r="I51" s="33">
        <f t="shared" ref="I51" si="22">H51*E51</f>
        <v>30000</v>
      </c>
      <c r="J51" s="46">
        <f t="shared" ref="J51" si="23">I51+G51</f>
        <v>30000</v>
      </c>
    </row>
    <row r="52" spans="1:10" ht="42" customHeight="1" x14ac:dyDescent="0.25">
      <c r="A52" s="89"/>
      <c r="B52" s="90"/>
      <c r="C52" s="91" t="s">
        <v>69</v>
      </c>
      <c r="D52" s="92"/>
      <c r="E52" s="92"/>
      <c r="F52" s="93"/>
      <c r="G52" s="94">
        <f>SUM(G9:G51)</f>
        <v>3496680</v>
      </c>
      <c r="H52" s="93"/>
      <c r="I52" s="94">
        <f>SUM(I9:I51)</f>
        <v>444500</v>
      </c>
      <c r="J52" s="95">
        <f>SUM(J9:J51)</f>
        <v>3941180</v>
      </c>
    </row>
    <row r="53" spans="1:10" ht="19.350000000000001" customHeight="1" x14ac:dyDescent="0.25">
      <c r="A53" s="96"/>
      <c r="B53" s="18"/>
      <c r="C53" s="87" t="s">
        <v>70</v>
      </c>
      <c r="D53" s="71"/>
      <c r="E53" s="71"/>
      <c r="F53" s="4"/>
      <c r="G53" s="41">
        <f>+G52*-5%</f>
        <v>-174834</v>
      </c>
      <c r="H53" s="4"/>
      <c r="I53" s="41">
        <f>+I52*-5%</f>
        <v>-22225</v>
      </c>
      <c r="J53" s="97">
        <f>+J52*-5%</f>
        <v>-197059</v>
      </c>
    </row>
    <row r="54" spans="1:10" ht="37.5" customHeight="1" thickBot="1" x14ac:dyDescent="0.3">
      <c r="A54" s="98"/>
      <c r="B54" s="99"/>
      <c r="C54" s="100" t="s">
        <v>71</v>
      </c>
      <c r="D54" s="101"/>
      <c r="E54" s="101"/>
      <c r="F54" s="102"/>
      <c r="G54" s="103">
        <f>+G52+G53</f>
        <v>3321846</v>
      </c>
      <c r="H54" s="102"/>
      <c r="I54" s="103">
        <f>+I52+I53</f>
        <v>422275</v>
      </c>
      <c r="J54" s="104">
        <f>+J52+J53</f>
        <v>3744121</v>
      </c>
    </row>
    <row r="55" spans="1:10" ht="19.350000000000001" customHeight="1" thickBot="1" x14ac:dyDescent="0.3">
      <c r="A55" s="122"/>
      <c r="B55" s="122"/>
      <c r="C55" s="122"/>
      <c r="D55" s="122"/>
      <c r="E55" s="122"/>
      <c r="F55" s="122"/>
      <c r="G55" s="122"/>
      <c r="H55" s="122"/>
      <c r="I55" s="122"/>
      <c r="J55" s="122"/>
    </row>
    <row r="56" spans="1:10" ht="19.350000000000001" customHeight="1" x14ac:dyDescent="0.25">
      <c r="A56" s="106"/>
      <c r="B56" s="107"/>
      <c r="C56" s="108" t="s">
        <v>72</v>
      </c>
      <c r="D56" s="109"/>
      <c r="E56" s="109"/>
      <c r="F56" s="110"/>
      <c r="G56" s="111"/>
      <c r="H56" s="110"/>
      <c r="I56" s="111"/>
      <c r="J56" s="112">
        <v>3625885.6</v>
      </c>
    </row>
    <row r="57" spans="1:10" ht="19.350000000000001" customHeight="1" x14ac:dyDescent="0.25">
      <c r="A57" s="113"/>
      <c r="B57" s="83"/>
      <c r="C57" s="105" t="s">
        <v>73</v>
      </c>
      <c r="D57" s="85"/>
      <c r="E57" s="85"/>
      <c r="F57" s="33"/>
      <c r="G57" s="86"/>
      <c r="H57" s="33"/>
      <c r="I57" s="86"/>
      <c r="J57" s="114">
        <v>-181294.28000000003</v>
      </c>
    </row>
    <row r="58" spans="1:10" ht="19.350000000000001" customHeight="1" thickBot="1" x14ac:dyDescent="0.3">
      <c r="A58" s="115"/>
      <c r="B58" s="116"/>
      <c r="C58" s="117" t="s">
        <v>74</v>
      </c>
      <c r="D58" s="118"/>
      <c r="E58" s="118"/>
      <c r="F58" s="119"/>
      <c r="G58" s="120"/>
      <c r="H58" s="119"/>
      <c r="I58" s="120"/>
      <c r="J58" s="121">
        <v>3444591.3200000003</v>
      </c>
    </row>
    <row r="59" spans="1:10" ht="19.350000000000001" customHeight="1" x14ac:dyDescent="0.25">
      <c r="A59" s="83"/>
      <c r="B59" s="83"/>
      <c r="C59" s="84"/>
      <c r="D59" s="85"/>
      <c r="E59" s="85"/>
      <c r="F59" s="33"/>
      <c r="G59" s="86"/>
      <c r="H59" s="33"/>
      <c r="I59" s="86"/>
      <c r="J59" s="86"/>
    </row>
    <row r="60" spans="1:10" x14ac:dyDescent="0.2">
      <c r="A60" s="72" t="s">
        <v>17</v>
      </c>
      <c r="B60" s="72"/>
      <c r="C60" s="72"/>
      <c r="D60" s="72"/>
      <c r="E60" s="72"/>
      <c r="F60" s="72"/>
      <c r="G60" s="72"/>
      <c r="H60" s="72"/>
      <c r="I60" s="72"/>
      <c r="J60" s="72"/>
    </row>
    <row r="61" spans="1:10" x14ac:dyDescent="0.2">
      <c r="A61" s="5" t="s">
        <v>18</v>
      </c>
      <c r="B61" s="73" t="s">
        <v>20</v>
      </c>
      <c r="C61" s="73"/>
      <c r="D61" s="73"/>
      <c r="E61" s="73"/>
      <c r="F61" s="73"/>
      <c r="G61" s="73"/>
      <c r="H61" s="73"/>
      <c r="I61" s="73"/>
      <c r="J61" s="73"/>
    </row>
    <row r="62" spans="1:10" ht="37.5" customHeight="1" x14ac:dyDescent="0.2">
      <c r="A62" s="5" t="s">
        <v>19</v>
      </c>
      <c r="B62" s="73" t="s">
        <v>21</v>
      </c>
      <c r="C62" s="73"/>
      <c r="D62" s="73"/>
      <c r="E62" s="73"/>
      <c r="F62" s="73"/>
      <c r="G62" s="73"/>
      <c r="H62" s="73"/>
      <c r="I62" s="73"/>
      <c r="J62" s="3"/>
    </row>
  </sheetData>
  <mergeCells count="13">
    <mergeCell ref="A60:J60"/>
    <mergeCell ref="B61:J61"/>
    <mergeCell ref="B62:I62"/>
    <mergeCell ref="A6:B6"/>
    <mergeCell ref="A1:J1"/>
    <mergeCell ref="A2:J2"/>
    <mergeCell ref="A3:C3"/>
    <mergeCell ref="A4:C4"/>
    <mergeCell ref="I4:J4"/>
    <mergeCell ref="A5:E5"/>
    <mergeCell ref="F5:G5"/>
    <mergeCell ref="H5:I5"/>
    <mergeCell ref="A55:J55"/>
  </mergeCells>
  <printOptions horizontalCentered="1"/>
  <pageMargins left="0" right="0" top="0.35433070866141736" bottom="0.15748031496062992" header="0.31496062992125984" footer="0.31496062992125984"/>
  <pageSetup paperSize="9" orientation="landscape" r:id="rId1"/>
  <rowBreaks count="1" manualBreakCount="1">
    <brk id="30"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Fire</vt:lpstr>
      <vt:lpstr>Fire!Print_Area</vt:lpstr>
      <vt:lpstr>Fire!Print_Titles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ABA ASSOCIATES</cp:lastModifiedBy>
  <cp:lastPrinted>2024-05-16T11:48:03Z</cp:lastPrinted>
  <dcterms:created xsi:type="dcterms:W3CDTF">2023-12-14T06:28:44Z</dcterms:created>
  <dcterms:modified xsi:type="dcterms:W3CDTF">2024-05-16T11:48:30Z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