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Running projects\BAHL 12 floor Centrepoint Karachi\HVAC BOQ\"/>
    </mc:Choice>
  </mc:AlternateContent>
  <xr:revisionPtr revIDLastSave="0" documentId="13_ncr:1_{6AFD6799-2ECD-42BB-BA7F-89D0A98D60D5}" xr6:coauthVersionLast="47" xr6:coauthVersionMax="47" xr10:uidLastSave="{00000000-0000-0000-0000-000000000000}"/>
  <bookViews>
    <workbookView xWindow="-120" yWindow="-120" windowWidth="29040" windowHeight="15840" xr2:uid="{00000000-000D-0000-FFFF-FFFF00000000}"/>
  </bookViews>
  <sheets>
    <sheet name="HVAC" sheetId="1" r:id="rId1"/>
    <sheet name="Fire" sheetId="3" r:id="rId2"/>
  </sheets>
  <definedNames>
    <definedName name="_xlnm.Print_Area" localSheetId="1">Fire!$A$1:$J$62</definedName>
    <definedName name="_xlnm.Print_Area" localSheetId="0">HVAC!$A$1:$J$94</definedName>
    <definedName name="_xlnm.Print_Titles" localSheetId="1">Fire!$1:$6</definedName>
    <definedName name="_xlnm.Print_Titles" localSheetId="0">HVAC!$1:$6</definedName>
  </definedNames>
  <calcPr calcId="181029"/>
</workbook>
</file>

<file path=xl/calcChain.xml><?xml version="1.0" encoding="utf-8"?>
<calcChain xmlns="http://schemas.openxmlformats.org/spreadsheetml/2006/main">
  <c r="I51" i="3" l="1"/>
  <c r="J51" i="3" s="1"/>
  <c r="G51" i="3"/>
  <c r="J49" i="3"/>
  <c r="I49" i="3"/>
  <c r="G49" i="3"/>
  <c r="I48" i="3"/>
  <c r="J48" i="3" s="1"/>
  <c r="G48" i="3"/>
  <c r="I46" i="3"/>
  <c r="J46" i="3" s="1"/>
  <c r="G46" i="3"/>
  <c r="I43" i="3"/>
  <c r="J43" i="3" s="1"/>
  <c r="G43" i="3"/>
  <c r="J34" i="3"/>
  <c r="I34" i="3"/>
  <c r="G34" i="3"/>
  <c r="I30" i="3"/>
  <c r="J30" i="3" s="1"/>
  <c r="G30" i="3"/>
  <c r="I29" i="3"/>
  <c r="J29" i="3" s="1"/>
  <c r="G29" i="3"/>
  <c r="I28" i="3"/>
  <c r="J28" i="3" s="1"/>
  <c r="G28" i="3"/>
  <c r="J26" i="3"/>
  <c r="I26" i="3"/>
  <c r="G26" i="3"/>
  <c r="I23" i="3"/>
  <c r="J23" i="3" s="1"/>
  <c r="G23" i="3"/>
  <c r="I22" i="3"/>
  <c r="J22" i="3" s="1"/>
  <c r="G22" i="3"/>
  <c r="I21" i="3"/>
  <c r="J21" i="3" s="1"/>
  <c r="G21" i="3"/>
  <c r="J20" i="3"/>
  <c r="I20" i="3"/>
  <c r="G20" i="3"/>
  <c r="I19" i="3"/>
  <c r="J19" i="3" s="1"/>
  <c r="G19" i="3"/>
  <c r="I18" i="3"/>
  <c r="J18" i="3" s="1"/>
  <c r="J52" i="3" s="1"/>
  <c r="G18" i="3"/>
  <c r="G52" i="3" s="1"/>
  <c r="G53" i="3" l="1"/>
  <c r="G54" i="3" s="1"/>
  <c r="J53" i="3"/>
  <c r="J54" i="3" s="1"/>
  <c r="I52" i="3"/>
  <c r="I53" i="3" l="1"/>
  <c r="I54" i="3"/>
  <c r="I89" i="1" l="1"/>
  <c r="J89" i="1" s="1"/>
  <c r="G89" i="1"/>
  <c r="I88" i="1"/>
  <c r="G88" i="1"/>
  <c r="I87" i="1"/>
  <c r="G87" i="1"/>
  <c r="I86" i="1"/>
  <c r="G86" i="1"/>
  <c r="I85" i="1"/>
  <c r="G85" i="1"/>
  <c r="I84" i="1"/>
  <c r="G84" i="1"/>
  <c r="I83" i="1"/>
  <c r="G83" i="1"/>
  <c r="I82" i="1"/>
  <c r="G82" i="1"/>
  <c r="I81" i="1"/>
  <c r="G81" i="1"/>
  <c r="I79" i="1"/>
  <c r="G79" i="1"/>
  <c r="I77" i="1"/>
  <c r="G77" i="1"/>
  <c r="I76" i="1"/>
  <c r="G76" i="1"/>
  <c r="I74" i="1"/>
  <c r="G74" i="1"/>
  <c r="I73" i="1"/>
  <c r="G73" i="1"/>
  <c r="I72" i="1"/>
  <c r="G72" i="1"/>
  <c r="I70" i="1"/>
  <c r="G70" i="1"/>
  <c r="I69" i="1"/>
  <c r="J69" i="1" s="1"/>
  <c r="G69" i="1"/>
  <c r="I66" i="1"/>
  <c r="G66" i="1"/>
  <c r="I65" i="1"/>
  <c r="J65" i="1" s="1"/>
  <c r="G65" i="1"/>
  <c r="I64" i="1"/>
  <c r="G64" i="1"/>
  <c r="I63" i="1"/>
  <c r="G63" i="1"/>
  <c r="I62" i="1"/>
  <c r="G62" i="1"/>
  <c r="I61" i="1"/>
  <c r="G61" i="1"/>
  <c r="I60" i="1"/>
  <c r="G60" i="1"/>
  <c r="J60" i="1" s="1"/>
  <c r="I59" i="1"/>
  <c r="G59" i="1"/>
  <c r="I57" i="1"/>
  <c r="G57" i="1"/>
  <c r="J57" i="1" s="1"/>
  <c r="I56" i="1"/>
  <c r="G56" i="1"/>
  <c r="I55" i="1"/>
  <c r="G55" i="1"/>
  <c r="I54" i="1"/>
  <c r="G54" i="1"/>
  <c r="I53" i="1"/>
  <c r="G53" i="1"/>
  <c r="I52" i="1"/>
  <c r="G52" i="1"/>
  <c r="I51" i="1"/>
  <c r="G51" i="1"/>
  <c r="J51" i="1" s="1"/>
  <c r="I50" i="1"/>
  <c r="J50" i="1" s="1"/>
  <c r="G50" i="1"/>
  <c r="I49" i="1"/>
  <c r="G49" i="1"/>
  <c r="I48" i="1"/>
  <c r="J48" i="1" s="1"/>
  <c r="G48" i="1"/>
  <c r="I47" i="1"/>
  <c r="G47" i="1"/>
  <c r="J47" i="1" s="1"/>
  <c r="I45" i="1"/>
  <c r="G45" i="1"/>
  <c r="I43" i="1"/>
  <c r="G43" i="1"/>
  <c r="I42" i="1"/>
  <c r="G42" i="1"/>
  <c r="I40" i="1"/>
  <c r="G40" i="1"/>
  <c r="I39" i="1"/>
  <c r="G39" i="1"/>
  <c r="I38" i="1"/>
  <c r="G38" i="1"/>
  <c r="I37" i="1"/>
  <c r="G37" i="1"/>
  <c r="I36" i="1"/>
  <c r="G36" i="1"/>
  <c r="I34" i="1"/>
  <c r="J34" i="1" s="1"/>
  <c r="G34" i="1"/>
  <c r="I33" i="1"/>
  <c r="G33" i="1"/>
  <c r="I32" i="1"/>
  <c r="J32" i="1" s="1"/>
  <c r="G32" i="1"/>
  <c r="I31" i="1"/>
  <c r="G31" i="1"/>
  <c r="J31" i="1" s="1"/>
  <c r="I30" i="1"/>
  <c r="G30" i="1"/>
  <c r="I28" i="1"/>
  <c r="G28" i="1"/>
  <c r="I26" i="1"/>
  <c r="G26" i="1"/>
  <c r="I27" i="1"/>
  <c r="G27" i="1"/>
  <c r="I25" i="1"/>
  <c r="G25" i="1"/>
  <c r="I24" i="1"/>
  <c r="G24" i="1"/>
  <c r="I22" i="1"/>
  <c r="G22" i="1"/>
  <c r="I21" i="1"/>
  <c r="G21" i="1"/>
  <c r="I20" i="1"/>
  <c r="J20" i="1" s="1"/>
  <c r="G20" i="1"/>
  <c r="I19" i="1"/>
  <c r="G19" i="1"/>
  <c r="I17" i="1"/>
  <c r="J17" i="1" s="1"/>
  <c r="G17" i="1"/>
  <c r="I16" i="1"/>
  <c r="G16" i="1"/>
  <c r="I14" i="1"/>
  <c r="G14" i="1"/>
  <c r="I13" i="1"/>
  <c r="G13" i="1"/>
  <c r="I10" i="1"/>
  <c r="J10" i="1" s="1"/>
  <c r="G10" i="1"/>
  <c r="I9" i="1"/>
  <c r="G9" i="1"/>
  <c r="G90" i="1" s="1"/>
  <c r="I90" i="1" l="1"/>
  <c r="J22" i="1"/>
  <c r="J59" i="1"/>
  <c r="J63" i="1"/>
  <c r="J24" i="1"/>
  <c r="J43" i="1"/>
  <c r="J55" i="1"/>
  <c r="J76" i="1"/>
  <c r="J9" i="1"/>
  <c r="J88" i="1"/>
  <c r="J87" i="1"/>
  <c r="J86" i="1"/>
  <c r="J85" i="1"/>
  <c r="J84" i="1"/>
  <c r="J83" i="1"/>
  <c r="J82" i="1"/>
  <c r="J81" i="1"/>
  <c r="J79" i="1"/>
  <c r="J77" i="1"/>
  <c r="J73" i="1"/>
  <c r="J74" i="1"/>
  <c r="J72" i="1"/>
  <c r="J70" i="1"/>
  <c r="J66" i="1"/>
  <c r="J64" i="1"/>
  <c r="J62" i="1"/>
  <c r="J61" i="1"/>
  <c r="J52" i="1"/>
  <c r="J54" i="1"/>
  <c r="J49" i="1"/>
  <c r="J56" i="1"/>
  <c r="J53" i="1"/>
  <c r="J45" i="1"/>
  <c r="J42" i="1"/>
  <c r="J40" i="1"/>
  <c r="J39" i="1"/>
  <c r="J38" i="1"/>
  <c r="J37" i="1"/>
  <c r="J36" i="1"/>
  <c r="J33" i="1"/>
  <c r="J30" i="1"/>
  <c r="J28" i="1"/>
  <c r="J27" i="1"/>
  <c r="J26" i="1"/>
  <c r="J25" i="1"/>
  <c r="J21" i="1"/>
  <c r="J19" i="1"/>
  <c r="J16" i="1"/>
  <c r="J14" i="1"/>
  <c r="J13" i="1"/>
  <c r="J90" i="1" l="1"/>
</calcChain>
</file>

<file path=xl/sharedStrings.xml><?xml version="1.0" encoding="utf-8"?>
<sst xmlns="http://schemas.openxmlformats.org/spreadsheetml/2006/main" count="271" uniqueCount="149">
  <si>
    <t>Bill of Quantities</t>
  </si>
  <si>
    <t>ACMV Works</t>
  </si>
  <si>
    <t>Bank Al Habib (12th Floor)</t>
  </si>
  <si>
    <t>Rev.00</t>
  </si>
  <si>
    <t>Centrepoint, Karachi</t>
  </si>
  <si>
    <t>Date: 08-12-2023</t>
  </si>
  <si>
    <t>Material</t>
  </si>
  <si>
    <t>Labour</t>
  </si>
  <si>
    <t>Total</t>
  </si>
  <si>
    <t>Sr. No.</t>
  </si>
  <si>
    <t>Description</t>
  </si>
  <si>
    <t>Unit</t>
  </si>
  <si>
    <t>Qty</t>
  </si>
  <si>
    <t>Rate</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</si>
  <si>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</si>
  <si>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</si>
  <si>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</si>
  <si>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</si>
  <si>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</si>
  <si>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</si>
  <si>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</si>
  <si>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</si>
  <si>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</si>
  <si>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</si>
  <si>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</si>
  <si>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</si>
  <si>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</si>
  <si>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</si>
  <si>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</si>
  <si>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</si>
  <si>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</si>
  <si>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</si>
  <si>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</si>
  <si>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</si>
  <si>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</si>
  <si>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</si>
  <si>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</si>
  <si>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</si>
  <si>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</si>
  <si>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</si>
  <si>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</si>
  <si>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</si>
  <si>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</si>
  <si>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</si>
  <si>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</si>
  <si>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</si>
  <si>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</si>
  <si>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</si>
  <si>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</si>
  <si>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</si>
  <si>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</si>
  <si>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</si>
  <si>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</si>
  <si>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</si>
  <si>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</si>
  <si>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</si>
  <si>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</si>
  <si>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</si>
  <si>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</si>
  <si>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</si>
  <si>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</si>
  <si>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</si>
  <si>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</si>
  <si>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</si>
  <si>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</si>
  <si>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</si>
  <si>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</si>
  <si>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</si>
  <si>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</si>
  <si>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</si>
  <si>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</si>
  <si>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</si>
  <si>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</si>
  <si>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</si>
  <si>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</si>
  <si>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</si>
  <si>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</si>
  <si>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</si>
  <si>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</si>
  <si>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</si>
  <si>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</si>
  <si>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</si>
  <si>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</si>
  <si>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</si>
  <si>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</si>
  <si>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</si>
  <si>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</si>
  <si>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r>
      <rPr>
        <sz val="11"/>
        <rFont val="Calibri"/>
        <family val="2"/>
        <scheme val="minor"/>
      </rPr>
      <t>Painting  &amp;  Identification  work  on  pipes  &amp;  duct,  supports, hangers  etc.  complete  in  all  respects  with  one  coat  of  ICI make Red lead oxide primer &amp; two coats of ICI make enamel
paint as per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</si>
  <si>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</si>
  <si>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</si>
  <si>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</si>
  <si>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</si>
  <si>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</si>
  <si>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</si>
  <si>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Supply,    installation,    testing    &amp;    commissioning    of    fire</t>
  </si>
  <si>
    <t>suppression system  including all equipment, pipe works and</t>
  </si>
  <si>
    <t>accessories ready to operate as per specifications, drawings</t>
  </si>
  <si>
    <t>and instructions of consultants.</t>
  </si>
  <si>
    <t>MS  Sch-40  seamless  pipes  including  all specials  fittings  UL</t>
  </si>
  <si>
    <t>listed  &amp; FM  approved, threaded, welded joints,  flexible pipe,</t>
  </si>
  <si>
    <t>flanges,   coupling,   masking   plates,   bends,   tees,   clamps,</t>
  </si>
  <si>
    <t>supports  and  hangers,  sleeves,  masking  plates  chiseling,</t>
  </si>
  <si>
    <t>cutting  holes,  making  good  where  required,  painting  and</t>
  </si>
  <si>
    <t>protection treatment etc. Complete in all respects.</t>
  </si>
  <si>
    <t>Dia  25 mm          (Threaded fitting)</t>
  </si>
  <si>
    <t>Rm.</t>
  </si>
  <si>
    <t>Dia  32 mm          (Threaded fitting)</t>
  </si>
  <si>
    <t>Dia  40 mm          (Threaded fitting)</t>
  </si>
  <si>
    <t>Dia  50 mm          (Threaded fitting)</t>
  </si>
  <si>
    <t>Dia  65 mm          (Welded joints fitting)</t>
  </si>
  <si>
    <t>Dia  100 mm        (Welded joints fitting)</t>
  </si>
  <si>
    <t>Sprinkler Heads</t>
  </si>
  <si>
    <t>Sprinkler  Pendent  type  (concealed  with  face  /  Cover</t>
  </si>
  <si>
    <t>plate) K = 5.6 (Opening Temperature 57ºC)</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</si>
  <si>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</si>
  <si>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</si>
  <si>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</si>
  <si>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</si>
  <si>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Zone Control Valve assembly 100 mm dia complete with</t>
  </si>
  <si>
    <t>following. (UL Listed)</t>
  </si>
  <si>
    <t>UL Listed Pressure reducing valve (PRV) 100 mm dia (01 No)</t>
  </si>
  <si>
    <t>OS &amp; Y Gate valve 100 mm size (01 No)</t>
  </si>
  <si>
    <t>Pressure Gauge (02 Nos)</t>
  </si>
  <si>
    <t>Water flow switch 100 mm dia (01 No)</t>
  </si>
  <si>
    <t>50 mm dia test valve with sight glass &amp; sectional drain valve</t>
  </si>
  <si>
    <t>(01 No)</t>
  </si>
  <si>
    <t>Supply  &amp;  installation  of  fire  stop  material  (for  passive  fire</t>
  </si>
  <si>
    <t>fighting  /  smoke  barrier)  in  all  openings  and  penetrations,</t>
  </si>
  <si>
    <t>either  in  slab  or  wall,   complete  in  all  respects,  ready  to</t>
  </si>
  <si>
    <t>operate  as  per  fire  stopper  recommended  material,  and  as</t>
  </si>
  <si>
    <t>per instruction of Consultant.</t>
  </si>
  <si>
    <t>Making  of  As-Built  &amp;  Shop  Drawings  on  AutoCAD  2018  or</t>
  </si>
  <si>
    <t>latest version with sectional details complete in all respects as</t>
  </si>
  <si>
    <t>per instructions of consultant.</t>
  </si>
  <si>
    <t>Painting,  identification  and  tagging  to  the  installations  and</t>
  </si>
  <si>
    <t>equipments.</t>
  </si>
  <si>
    <t>Flushing of entire fire pipe work according to (NFPA-13).</t>
  </si>
  <si>
    <t>Testing,  and commissioning of  entire fire  fighting installation</t>
  </si>
  <si>
    <t>as per Consultant’s approval.</t>
  </si>
  <si>
    <t>Total Cost of FSS Rs. (INCLUDING 8% WHT TAX)</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</si>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</sst>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0_);_(* \(#,##0.00\);_(* &quot;-&quot;??_);_(@_)"/>
  </numFmts>
  <fonts count="10"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s>
  <fills count="2">
    <fill>
      <patternFill patternType="none"/>
    </fill>
    <fill>
      <patternFill patternType="gray125"/>
    </fill>
  </fills>
  <borders count="48">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9" fillId="0" borderId="0"/>
    <xf numFmtId="166" fontId="9" fillId="0" borderId="0" applyFont="0" applyFill="0" applyBorder="0" applyAlignment="0" applyProtection="0"/>
  </cellStyleXfs>
  <cellXfs count="199">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0" fontId="4" fillId="0" borderId="3" xfId="0" applyFont="1" applyBorder="1" applyAlignment="1">
      <alignment horizontal="left" vertical="top" wrapText="1"/>
    </xf>
    <xf numFmtId="0" fontId="4" fillId="0" borderId="6" xfId="0" applyFont="1" applyBorder="1" applyAlignment="1">
      <alignment horizontal="center" vertical="center" wrapText="1"/>
    </xf>
    <xf numFmtId="1" fontId="2" fillId="0" borderId="6" xfId="0" applyNumberFormat="1" applyFont="1" applyBorder="1" applyAlignment="1">
      <alignment horizontal="center" vertical="center" shrinkToFit="1"/>
    </xf>
    <xf numFmtId="0" fontId="2" fillId="0" borderId="6" xfId="0" applyFont="1" applyBorder="1" applyAlignment="1">
      <alignment horizontal="right" vertical="center" wrapText="1"/>
    </xf>
    <xf numFmtId="0" fontId="2" fillId="0" borderId="6" xfId="0" applyFont="1" applyBorder="1" applyAlignment="1">
      <alignment horizontal="left" vertical="top" wrapText="1"/>
    </xf>
    <xf numFmtId="0" fontId="4" fillId="0" borderId="9" xfId="0" applyFont="1" applyBorder="1" applyAlignment="1">
      <alignment horizontal="center" vertical="center" wrapText="1"/>
    </xf>
    <xf numFmtId="1" fontId="2" fillId="0" borderId="9" xfId="0" applyNumberFormat="1" applyFont="1" applyBorder="1" applyAlignment="1">
      <alignment horizontal="center" vertical="center" shrinkToFit="1"/>
    </xf>
    <xf numFmtId="0" fontId="2" fillId="0" borderId="9" xfId="0" applyFont="1" applyBorder="1" applyAlignment="1">
      <alignment horizontal="right" vertical="center" wrapText="1"/>
    </xf>
    <xf numFmtId="0" fontId="4" fillId="0" borderId="10" xfId="0" applyFont="1" applyBorder="1" applyAlignment="1">
      <alignment horizontal="left" vertical="top" wrapText="1"/>
    </xf>
    <xf numFmtId="1" fontId="2" fillId="0" borderId="10" xfId="0" applyNumberFormat="1" applyFont="1" applyBorder="1" applyAlignment="1">
      <alignment horizontal="center" vertical="center" shrinkToFit="1"/>
    </xf>
    <xf numFmtId="165" fontId="2" fillId="0" borderId="10" xfId="1" applyNumberFormat="1" applyFont="1" applyBorder="1" applyAlignment="1">
      <alignment horizontal="right" vertical="center" wrapText="1"/>
    </xf>
    <xf numFmtId="0" fontId="4" fillId="0" borderId="3" xfId="0" applyFont="1" applyBorder="1" applyAlignment="1">
      <alignment horizontal="center" vertical="center" wrapText="1"/>
    </xf>
    <xf numFmtId="1" fontId="2" fillId="0" borderId="3" xfId="0" applyNumberFormat="1" applyFont="1" applyBorder="1" applyAlignment="1">
      <alignment horizontal="center" vertical="center" shrinkToFi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9" xfId="0" applyFont="1" applyBorder="1" applyAlignment="1">
      <alignment vertical="center" wrapText="1"/>
    </xf>
    <xf numFmtId="0" fontId="2" fillId="0" borderId="10" xfId="0" applyFont="1" applyBorder="1" applyAlignment="1">
      <alignment horizontal="left" vertical="top" wrapText="1"/>
    </xf>
    <xf numFmtId="0" fontId="4" fillId="0" borderId="10" xfId="0" applyFont="1" applyBorder="1" applyAlignment="1">
      <alignment horizontal="center" vertical="center" wrapText="1"/>
    </xf>
    <xf numFmtId="0" fontId="2" fillId="0" borderId="3"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3" fillId="0" borderId="3" xfId="0" applyFont="1" applyBorder="1" applyAlignment="1">
      <alignment horizontal="left" vertical="center" wrapText="1"/>
    </xf>
    <xf numFmtId="0" fontId="2" fillId="0" borderId="0" xfId="0" applyFont="1" applyAlignment="1">
      <alignment horizontal="left" vertical="center"/>
    </xf>
    <xf numFmtId="165" fontId="6"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15" xfId="0" applyFont="1" applyBorder="1" applyAlignment="1">
      <alignment horizontal="center" vertical="center" wrapText="1"/>
    </xf>
    <xf numFmtId="1" fontId="2" fillId="0" borderId="15" xfId="0" applyNumberFormat="1" applyFont="1" applyBorder="1" applyAlignment="1">
      <alignment horizontal="center" vertical="center" shrinkToFit="1"/>
    </xf>
    <xf numFmtId="165" fontId="2" fillId="0" borderId="15" xfId="1" applyNumberFormat="1" applyFont="1" applyBorder="1" applyAlignment="1">
      <alignment horizontal="right" vertical="center" wrapText="1"/>
    </xf>
    <xf numFmtId="0" fontId="4" fillId="0" borderId="15" xfId="0" applyFont="1" applyBorder="1" applyAlignment="1">
      <alignment vertical="center" wrapText="1"/>
    </xf>
    <xf numFmtId="0" fontId="2"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center" vertical="center" wrapText="1"/>
    </xf>
    <xf numFmtId="1" fontId="2" fillId="0" borderId="16" xfId="0" applyNumberFormat="1" applyFont="1" applyBorder="1" applyAlignment="1">
      <alignment horizontal="center" vertical="center" shrinkToFit="1"/>
    </xf>
    <xf numFmtId="165" fontId="2" fillId="0" borderId="16" xfId="1" applyNumberFormat="1" applyFont="1" applyBorder="1" applyAlignment="1">
      <alignment horizontal="right" vertical="center" wrapText="1"/>
    </xf>
    <xf numFmtId="0" fontId="2" fillId="0" borderId="21" xfId="0" applyFont="1" applyBorder="1" applyAlignment="1">
      <alignment horizontal="left" vertical="top" wrapText="1"/>
    </xf>
    <xf numFmtId="0" fontId="4" fillId="0" borderId="21" xfId="0" applyFont="1" applyBorder="1" applyAlignment="1">
      <alignment horizontal="center" vertical="center" wrapText="1"/>
    </xf>
    <xf numFmtId="1" fontId="2" fillId="0" borderId="21" xfId="0" applyNumberFormat="1" applyFont="1" applyBorder="1" applyAlignment="1">
      <alignment horizontal="center" vertical="center" shrinkToFit="1"/>
    </xf>
    <xf numFmtId="165" fontId="2" fillId="0" borderId="19" xfId="1" applyNumberFormat="1" applyFont="1" applyBorder="1" applyAlignment="1">
      <alignment horizontal="right" vertical="center" wrapText="1"/>
    </xf>
    <xf numFmtId="0" fontId="4" fillId="0" borderId="16" xfId="0" applyFont="1" applyBorder="1" applyAlignment="1">
      <alignment vertical="center" wrapText="1"/>
    </xf>
    <xf numFmtId="0" fontId="2" fillId="0" borderId="16" xfId="0" applyFont="1" applyBorder="1" applyAlignment="1">
      <alignment horizontal="right" vertical="center" wrapText="1"/>
    </xf>
    <xf numFmtId="0" fontId="2" fillId="0" borderId="16" xfId="0" applyFont="1" applyBorder="1" applyAlignment="1">
      <alignment horizontal="left" vertical="top" wrapText="1"/>
    </xf>
    <xf numFmtId="165" fontId="2" fillId="0" borderId="0" xfId="0" applyNumberFormat="1" applyFont="1" applyAlignment="1">
      <alignment horizontal="right" vertical="center"/>
    </xf>
    <xf numFmtId="165" fontId="2" fillId="0" borderId="0" xfId="1" applyNumberFormat="1" applyFont="1" applyAlignment="1">
      <alignment horizontal="left" vertical="top"/>
    </xf>
    <xf numFmtId="164" fontId="2" fillId="0" borderId="11" xfId="0" applyNumberFormat="1" applyFont="1" applyBorder="1" applyAlignment="1">
      <alignment horizontal="right" vertical="top" indent="2" shrinkToFit="1"/>
    </xf>
    <xf numFmtId="164" fontId="2" fillId="0" borderId="0" xfId="0" applyNumberFormat="1" applyFont="1" applyAlignment="1">
      <alignment horizontal="right" vertical="top" indent="2"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164" fontId="2" fillId="0" borderId="12" xfId="0" applyNumberFormat="1" applyFont="1" applyBorder="1" applyAlignment="1">
      <alignment horizontal="right" vertical="top" indent="2" shrinkToFi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164" fontId="2" fillId="0" borderId="11" xfId="0" applyNumberFormat="1" applyFont="1" applyBorder="1" applyAlignment="1">
      <alignment horizontal="left" vertical="top" indent="3" shrinkToFit="1"/>
    </xf>
    <xf numFmtId="164" fontId="2" fillId="0" borderId="0" xfId="0" applyNumberFormat="1" applyFont="1" applyAlignment="1">
      <alignment horizontal="left" vertical="top" indent="3" shrinkToFit="1"/>
    </xf>
    <xf numFmtId="164" fontId="2" fillId="0" borderId="12" xfId="0" applyNumberFormat="1" applyFont="1" applyBorder="1" applyAlignment="1">
      <alignment horizontal="left" vertical="top" indent="3" shrinkToFit="1"/>
    </xf>
    <xf numFmtId="164" fontId="2" fillId="0" borderId="17" xfId="0" applyNumberFormat="1" applyFont="1" applyBorder="1" applyAlignment="1">
      <alignment horizontal="left" vertical="top" indent="3" shrinkToFit="1"/>
    </xf>
    <xf numFmtId="164" fontId="2" fillId="0" borderId="18" xfId="0" applyNumberFormat="1" applyFont="1" applyBorder="1" applyAlignment="1">
      <alignment horizontal="left" vertical="top" indent="3" shrinkToFit="1"/>
    </xf>
    <xf numFmtId="164" fontId="2" fillId="0" borderId="11" xfId="0" applyNumberFormat="1" applyFont="1" applyBorder="1" applyAlignment="1">
      <alignment horizontal="left" vertical="center" indent="3" shrinkToFit="1"/>
    </xf>
    <xf numFmtId="164" fontId="2" fillId="0" borderId="0" xfId="0" applyNumberFormat="1" applyFont="1" applyAlignment="1">
      <alignment horizontal="left" vertical="center" indent="3" shrinkToFit="1"/>
    </xf>
    <xf numFmtId="2" fontId="2" fillId="0" borderId="11" xfId="0" applyNumberFormat="1" applyFont="1" applyBorder="1" applyAlignment="1">
      <alignment horizontal="right" vertical="top" indent="1" shrinkToFit="1"/>
    </xf>
    <xf numFmtId="2" fontId="2" fillId="0" borderId="0" xfId="0" applyNumberFormat="1" applyFont="1" applyAlignment="1">
      <alignment horizontal="right" vertical="top" indent="1" shrinkToFit="1"/>
    </xf>
    <xf numFmtId="1" fontId="2" fillId="0" borderId="11" xfId="0" applyNumberFormat="1" applyFont="1" applyBorder="1" applyAlignment="1">
      <alignment horizontal="left" vertical="top" shrinkToFit="1"/>
    </xf>
    <xf numFmtId="1" fontId="2" fillId="0" borderId="0" xfId="0" applyNumberFormat="1" applyFont="1" applyAlignment="1">
      <alignment horizontal="left" vertical="top" shrinkToFit="1"/>
    </xf>
    <xf numFmtId="1" fontId="2" fillId="0" borderId="12" xfId="0" applyNumberFormat="1" applyFont="1" applyBorder="1" applyAlignment="1">
      <alignment horizontal="left" vertical="top" shrinkToFit="1"/>
    </xf>
    <xf numFmtId="2" fontId="2" fillId="0" borderId="17" xfId="0" applyNumberFormat="1" applyFont="1" applyBorder="1" applyAlignment="1">
      <alignment horizontal="right" vertical="top" indent="1" shrinkToFit="1"/>
    </xf>
    <xf numFmtId="2" fontId="2" fillId="0" borderId="18" xfId="0" applyNumberFormat="1" applyFont="1" applyBorder="1" applyAlignment="1">
      <alignment horizontal="right" vertical="top" indent="1" shrinkToFit="1"/>
    </xf>
    <xf numFmtId="1" fontId="2" fillId="0" borderId="17" xfId="0" applyNumberFormat="1" applyFont="1" applyBorder="1" applyAlignment="1">
      <alignment horizontal="left" vertical="top" indent="1" shrinkToFit="1"/>
    </xf>
    <xf numFmtId="1" fontId="2" fillId="0" borderId="18" xfId="0" applyNumberFormat="1" applyFont="1" applyBorder="1" applyAlignment="1">
      <alignment horizontal="left" vertical="top" indent="1" shrinkToFit="1"/>
    </xf>
    <xf numFmtId="164" fontId="2" fillId="0" borderId="11" xfId="0" applyNumberFormat="1" applyFont="1" applyBorder="1" applyAlignment="1">
      <alignment horizontal="right" vertical="top" indent="1" shrinkToFit="1"/>
    </xf>
    <xf numFmtId="164" fontId="2" fillId="0" borderId="12" xfId="0" applyNumberFormat="1" applyFont="1" applyBorder="1" applyAlignment="1">
      <alignment horizontal="right" vertical="top" indent="1" shrinkToFit="1"/>
    </xf>
    <xf numFmtId="164" fontId="2" fillId="0" borderId="0" xfId="0" applyNumberFormat="1" applyFont="1" applyAlignment="1">
      <alignment horizontal="right" vertical="top" indent="1" shrinkToFit="1"/>
    </xf>
    <xf numFmtId="0" fontId="3" fillId="0" borderId="14" xfId="0" applyFont="1" applyBorder="1" applyAlignment="1">
      <alignment horizontal="left" vertical="top" wrapText="1"/>
    </xf>
    <xf numFmtId="0" fontId="4" fillId="0" borderId="0" xfId="0" applyFont="1" applyAlignment="1">
      <alignment horizontal="left" vertical="top" wrapText="1"/>
    </xf>
    <xf numFmtId="0" fontId="8" fillId="0" borderId="1" xfId="0" applyFont="1" applyBorder="1" applyAlignment="1">
      <alignment horizontal="right" vertical="center" wrapText="1"/>
    </xf>
    <xf numFmtId="1" fontId="2" fillId="0" borderId="17" xfId="0" applyNumberFormat="1" applyFont="1" applyBorder="1" applyAlignment="1">
      <alignment horizontal="left" vertical="top" shrinkToFit="1"/>
    </xf>
    <xf numFmtId="1" fontId="2" fillId="0" borderId="18" xfId="0" applyNumberFormat="1" applyFont="1" applyBorder="1" applyAlignment="1">
      <alignment horizontal="left" vertical="top" shrinkToFi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1" fontId="2" fillId="0" borderId="20" xfId="0" applyNumberFormat="1" applyFont="1" applyBorder="1" applyAlignment="1">
      <alignment horizontal="left" vertical="top" shrinkToFit="1"/>
    </xf>
    <xf numFmtId="1" fontId="2" fillId="0" borderId="13"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3" fillId="0" borderId="22" xfId="0" applyFont="1" applyBorder="1" applyAlignment="1">
      <alignment horizontal="left" vertical="top" wrapText="1"/>
    </xf>
    <xf numFmtId="0" fontId="2" fillId="0" borderId="24"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horizontal="center" wrapText="1"/>
    </xf>
    <xf numFmtId="0" fontId="2" fillId="0" borderId="0" xfId="0" applyFont="1" applyAlignment="1">
      <alignment horizontal="center" wrapText="1"/>
    </xf>
    <xf numFmtId="0" fontId="4" fillId="0" borderId="25" xfId="0" applyFont="1" applyBorder="1" applyAlignment="1">
      <alignment horizontal="left" vertical="top" wrapText="1"/>
    </xf>
    <xf numFmtId="0" fontId="2" fillId="0" borderId="26" xfId="0" applyFont="1" applyBorder="1" applyAlignment="1">
      <alignment horizontal="center" vertical="center" wrapText="1"/>
    </xf>
    <xf numFmtId="0" fontId="2" fillId="0" borderId="0" xfId="0" applyFont="1" applyAlignment="1">
      <alignment horizontal="center" vertical="center" wrapText="1"/>
    </xf>
    <xf numFmtId="0" fontId="2" fillId="0" borderId="26" xfId="0" applyFont="1" applyBorder="1" applyAlignment="1">
      <alignment vertical="top" wrapText="1"/>
    </xf>
    <xf numFmtId="0" fontId="2" fillId="0" borderId="0" xfId="0" applyFont="1" applyAlignment="1">
      <alignment vertical="top" wrapText="1"/>
    </xf>
    <xf numFmtId="1" fontId="2" fillId="0" borderId="25" xfId="0" applyNumberFormat="1" applyFont="1" applyBorder="1" applyAlignment="1">
      <alignment horizontal="center" vertical="top" shrinkToFit="1"/>
    </xf>
    <xf numFmtId="1" fontId="2" fillId="0" borderId="0" xfId="0" applyNumberFormat="1" applyFont="1" applyAlignment="1">
      <alignment horizontal="center" vertical="top" shrinkToFit="1"/>
    </xf>
    <xf numFmtId="0" fontId="4" fillId="0" borderId="27" xfId="0" applyFont="1" applyBorder="1" applyAlignment="1">
      <alignment horizontal="left" vertical="top"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6" xfId="0" applyFont="1" applyBorder="1" applyAlignment="1">
      <alignment vertical="top" wrapText="1"/>
    </xf>
    <xf numFmtId="0" fontId="2" fillId="0" borderId="18" xfId="0" applyFont="1" applyBorder="1" applyAlignment="1">
      <alignment vertical="top" wrapText="1"/>
    </xf>
    <xf numFmtId="164" fontId="2" fillId="0" borderId="25" xfId="0" applyNumberFormat="1" applyFont="1" applyBorder="1" applyAlignment="1">
      <alignment horizontal="center" vertical="top" shrinkToFit="1"/>
    </xf>
    <xf numFmtId="164" fontId="2" fillId="0" borderId="28" xfId="0" applyNumberFormat="1" applyFont="1" applyBorder="1" applyAlignment="1">
      <alignment horizontal="center" vertical="top" shrinkToFit="1"/>
    </xf>
    <xf numFmtId="0" fontId="4" fillId="0" borderId="29" xfId="0" applyFont="1" applyBorder="1" applyAlignment="1">
      <alignment horizontal="left" vertical="top" wrapText="1"/>
    </xf>
    <xf numFmtId="1" fontId="2" fillId="0" borderId="30" xfId="0" applyNumberFormat="1" applyFont="1" applyBorder="1" applyAlignment="1">
      <alignment horizontal="center" vertical="center" shrinkToFit="1"/>
    </xf>
    <xf numFmtId="165" fontId="2" fillId="0" borderId="30" xfId="1" applyNumberFormat="1" applyFont="1" applyBorder="1" applyAlignment="1">
      <alignment horizontal="right" vertical="center" wrapText="1"/>
    </xf>
    <xf numFmtId="0" fontId="4" fillId="0" borderId="22" xfId="0" applyFont="1" applyBorder="1" applyAlignment="1">
      <alignment horizontal="left" vertical="top" wrapText="1"/>
    </xf>
    <xf numFmtId="0" fontId="4" fillId="0" borderId="24" xfId="0" applyFont="1" applyBorder="1" applyAlignment="1">
      <alignment horizontal="center" vertical="center" wrapText="1"/>
    </xf>
    <xf numFmtId="1" fontId="2" fillId="0" borderId="23" xfId="0" applyNumberFormat="1" applyFont="1" applyBorder="1" applyAlignment="1">
      <alignment horizontal="center" vertical="center" shrinkToFit="1"/>
    </xf>
    <xf numFmtId="165" fontId="2" fillId="0" borderId="24" xfId="1" applyNumberFormat="1" applyFont="1" applyBorder="1" applyAlignment="1">
      <alignment horizontal="right" vertical="center" wrapText="1"/>
    </xf>
    <xf numFmtId="165" fontId="2" fillId="0" borderId="23" xfId="1" applyNumberFormat="1" applyFont="1" applyBorder="1" applyAlignment="1">
      <alignment horizontal="right" vertical="center" wrapText="1"/>
    </xf>
    <xf numFmtId="164" fontId="2" fillId="0" borderId="0" xfId="0" applyNumberFormat="1" applyFont="1" applyAlignment="1">
      <alignment horizontal="center" vertical="top" shrinkToFit="1"/>
    </xf>
    <xf numFmtId="165" fontId="2" fillId="0" borderId="26" xfId="1" applyNumberFormat="1" applyFont="1" applyBorder="1" applyAlignment="1">
      <alignment vertical="center" wrapText="1"/>
    </xf>
    <xf numFmtId="165" fontId="2" fillId="0" borderId="0" xfId="1" applyNumberFormat="1" applyFont="1" applyBorder="1" applyAlignment="1">
      <alignment vertical="center" wrapText="1"/>
    </xf>
    <xf numFmtId="0" fontId="4" fillId="0" borderId="26" xfId="0" applyFont="1" applyBorder="1" applyAlignment="1">
      <alignment horizontal="center" vertical="center" wrapText="1"/>
    </xf>
    <xf numFmtId="1" fontId="2" fillId="0" borderId="0" xfId="0" applyNumberFormat="1" applyFont="1" applyAlignment="1">
      <alignment horizontal="center" vertical="center" shrinkToFit="1"/>
    </xf>
    <xf numFmtId="165" fontId="2" fillId="0" borderId="0" xfId="1" applyNumberFormat="1" applyFont="1" applyBorder="1" applyAlignment="1">
      <alignment horizontal="right" vertical="center" wrapText="1"/>
    </xf>
    <xf numFmtId="165" fontId="2" fillId="0" borderId="26" xfId="1" applyNumberFormat="1" applyFont="1" applyBorder="1" applyAlignment="1">
      <alignment horizontal="right" vertical="center" wrapText="1"/>
    </xf>
    <xf numFmtId="165" fontId="2" fillId="0" borderId="24" xfId="1" applyNumberFormat="1" applyFont="1" applyBorder="1" applyAlignment="1">
      <alignment vertical="center" wrapText="1"/>
    </xf>
    <xf numFmtId="165" fontId="2" fillId="0" borderId="23" xfId="1" applyNumberFormat="1" applyFont="1" applyBorder="1" applyAlignment="1">
      <alignment vertical="center" wrapText="1"/>
    </xf>
    <xf numFmtId="0" fontId="2" fillId="0" borderId="25" xfId="0" applyFont="1" applyBorder="1" applyAlignment="1">
      <alignment horizontal="left" vertical="top" wrapText="1"/>
    </xf>
    <xf numFmtId="164" fontId="2" fillId="0" borderId="27" xfId="0" applyNumberFormat="1" applyFont="1" applyBorder="1" applyAlignment="1">
      <alignment horizontal="center" vertical="top" shrinkToFit="1"/>
    </xf>
    <xf numFmtId="164" fontId="2" fillId="0" borderId="18" xfId="0" applyNumberFormat="1" applyFont="1" applyBorder="1" applyAlignment="1">
      <alignment horizontal="center" vertical="top" shrinkToFit="1"/>
    </xf>
    <xf numFmtId="1" fontId="2" fillId="0" borderId="18" xfId="0" applyNumberFormat="1" applyFont="1" applyBorder="1" applyAlignment="1">
      <alignment horizontal="center" vertical="center" shrinkToFit="1"/>
    </xf>
    <xf numFmtId="165" fontId="2" fillId="0" borderId="18" xfId="1" applyNumberFormat="1" applyFont="1" applyBorder="1" applyAlignment="1">
      <alignment horizontal="right" vertical="center" wrapText="1"/>
    </xf>
    <xf numFmtId="0" fontId="3" fillId="0" borderId="25" xfId="0" applyFont="1" applyBorder="1" applyAlignment="1">
      <alignment horizontal="left" vertical="top" wrapText="1"/>
    </xf>
    <xf numFmtId="0" fontId="2" fillId="0" borderId="24" xfId="0" applyFont="1" applyBorder="1" applyAlignment="1">
      <alignment horizontal="left" vertical="top"/>
    </xf>
    <xf numFmtId="0" fontId="2" fillId="0" borderId="23" xfId="0" applyFont="1" applyBorder="1" applyAlignment="1">
      <alignment horizontal="left" vertical="top"/>
    </xf>
    <xf numFmtId="165" fontId="2" fillId="0" borderId="16" xfId="1" applyNumberFormat="1" applyFont="1" applyBorder="1" applyAlignment="1">
      <alignment vertical="center" wrapText="1"/>
    </xf>
    <xf numFmtId="1" fontId="2" fillId="0" borderId="28" xfId="0" applyNumberFormat="1" applyFont="1" applyBorder="1" applyAlignment="1">
      <alignment horizontal="center" vertical="top" shrinkToFit="1"/>
    </xf>
    <xf numFmtId="0" fontId="2" fillId="0" borderId="31" xfId="0" applyFont="1" applyBorder="1" applyAlignment="1">
      <alignment horizontal="center" wrapText="1"/>
    </xf>
    <xf numFmtId="0" fontId="2" fillId="0" borderId="32" xfId="0" applyFont="1" applyBorder="1" applyAlignment="1">
      <alignment horizontal="center" wrapText="1"/>
    </xf>
    <xf numFmtId="0" fontId="3" fillId="0" borderId="32" xfId="0" applyFont="1" applyBorder="1" applyAlignment="1">
      <alignment vertical="center" wrapText="1"/>
    </xf>
    <xf numFmtId="0" fontId="2" fillId="0" borderId="32" xfId="0" applyFont="1" applyBorder="1" applyAlignment="1">
      <alignment horizontal="center" vertical="center" wrapText="1"/>
    </xf>
    <xf numFmtId="165" fontId="2" fillId="0" borderId="32" xfId="1" applyNumberFormat="1" applyFont="1" applyBorder="1" applyAlignment="1">
      <alignment horizontal="right" vertical="center" wrapText="1"/>
    </xf>
    <xf numFmtId="165" fontId="6" fillId="0" borderId="32" xfId="1" applyNumberFormat="1" applyFont="1" applyBorder="1" applyAlignment="1">
      <alignment horizontal="right" vertical="center" wrapText="1"/>
    </xf>
    <xf numFmtId="165" fontId="6" fillId="0" borderId="33" xfId="1" applyNumberFormat="1" applyFont="1" applyBorder="1" applyAlignment="1">
      <alignment horizontal="right" vertical="center" wrapText="1"/>
    </xf>
    <xf numFmtId="0" fontId="2" fillId="0" borderId="34" xfId="0" applyFont="1" applyBorder="1" applyAlignment="1">
      <alignment horizontal="center" wrapText="1"/>
    </xf>
    <xf numFmtId="0" fontId="2" fillId="0" borderId="10" xfId="0" applyFont="1" applyBorder="1" applyAlignment="1">
      <alignment horizontal="center" wrapText="1"/>
    </xf>
    <xf numFmtId="0" fontId="3" fillId="0" borderId="10" xfId="0" applyFont="1" applyBorder="1" applyAlignment="1">
      <alignment vertical="top" wrapText="1"/>
    </xf>
    <xf numFmtId="0" fontId="2" fillId="0" borderId="10" xfId="0" applyFont="1" applyBorder="1" applyAlignment="1">
      <alignment horizontal="center" vertical="center" wrapText="1"/>
    </xf>
    <xf numFmtId="165" fontId="6" fillId="0" borderId="10" xfId="1" applyNumberFormat="1" applyFont="1" applyBorder="1" applyAlignment="1">
      <alignment horizontal="right" vertical="center" wrapText="1"/>
    </xf>
    <xf numFmtId="165" fontId="6" fillId="0" borderId="35" xfId="1" applyNumberFormat="1" applyFont="1" applyBorder="1" applyAlignment="1">
      <alignment horizontal="right" vertical="center" wrapText="1"/>
    </xf>
    <xf numFmtId="0" fontId="2" fillId="0" borderId="36" xfId="0" applyFont="1" applyBorder="1" applyAlignment="1">
      <alignment horizontal="center" wrapText="1"/>
    </xf>
    <xf numFmtId="0" fontId="2" fillId="0" borderId="37" xfId="0" applyFont="1" applyBorder="1" applyAlignment="1">
      <alignment horizontal="center" wrapText="1"/>
    </xf>
    <xf numFmtId="0" fontId="3" fillId="0" borderId="37" xfId="0" applyFont="1" applyBorder="1" applyAlignment="1">
      <alignment vertical="top" wrapText="1"/>
    </xf>
    <xf numFmtId="0" fontId="2" fillId="0" borderId="37" xfId="0" applyFont="1" applyBorder="1" applyAlignment="1">
      <alignment horizontal="center" vertical="center" wrapText="1"/>
    </xf>
    <xf numFmtId="165" fontId="2" fillId="0" borderId="37" xfId="1" applyNumberFormat="1" applyFont="1" applyBorder="1" applyAlignment="1">
      <alignment horizontal="right" vertical="center" wrapText="1"/>
    </xf>
    <xf numFmtId="165" fontId="6" fillId="0" borderId="37" xfId="1" applyNumberFormat="1" applyFont="1" applyBorder="1" applyAlignment="1">
      <alignment horizontal="right" vertical="center" wrapText="1"/>
    </xf>
    <xf numFmtId="165" fontId="6" fillId="0" borderId="38" xfId="1" applyNumberFormat="1" applyFont="1" applyBorder="1" applyAlignment="1">
      <alignment horizontal="right" vertical="center" wrapText="1"/>
    </xf>
    <xf numFmtId="0" fontId="2" fillId="0" borderId="39" xfId="0" applyFont="1" applyBorder="1" applyAlignment="1">
      <alignment horizontal="center" wrapText="1"/>
    </xf>
    <xf numFmtId="0" fontId="2" fillId="0" borderId="40" xfId="0" applyFont="1" applyBorder="1" applyAlignment="1">
      <alignment horizontal="center" wrapText="1"/>
    </xf>
    <xf numFmtId="0" fontId="2" fillId="0" borderId="41" xfId="0" applyFont="1" applyBorder="1" applyAlignment="1">
      <alignment horizontal="center" wrapText="1"/>
    </xf>
    <xf numFmtId="0" fontId="3" fillId="0" borderId="41" xfId="0" applyFont="1" applyBorder="1" applyAlignment="1">
      <alignment horizontal="left" vertical="top" wrapText="1"/>
    </xf>
    <xf numFmtId="0" fontId="2" fillId="0" borderId="41" xfId="0" applyFont="1" applyBorder="1" applyAlignment="1">
      <alignment horizontal="center" vertical="center" wrapText="1"/>
    </xf>
    <xf numFmtId="165" fontId="2" fillId="0" borderId="41" xfId="1" applyNumberFormat="1" applyFont="1" applyBorder="1" applyAlignment="1">
      <alignment horizontal="right" vertical="center" wrapText="1"/>
    </xf>
    <xf numFmtId="165" fontId="6" fillId="0" borderId="41" xfId="1" applyNumberFormat="1" applyFont="1" applyBorder="1" applyAlignment="1">
      <alignment horizontal="right" vertical="center" wrapText="1"/>
    </xf>
    <xf numFmtId="165" fontId="2" fillId="0" borderId="42" xfId="0" applyNumberFormat="1" applyFont="1" applyBorder="1" applyAlignment="1">
      <alignment horizontal="left" vertical="top"/>
    </xf>
    <xf numFmtId="0" fontId="2" fillId="0" borderId="43" xfId="0" applyFont="1" applyBorder="1" applyAlignment="1">
      <alignment horizontal="center" wrapText="1"/>
    </xf>
    <xf numFmtId="0" fontId="3" fillId="0" borderId="0" xfId="0" applyFont="1" applyAlignment="1">
      <alignment horizontal="left" vertical="top" wrapText="1"/>
    </xf>
    <xf numFmtId="165" fontId="6" fillId="0" borderId="0" xfId="1" applyNumberFormat="1" applyFont="1" applyBorder="1" applyAlignment="1">
      <alignment horizontal="right" vertical="center" wrapText="1"/>
    </xf>
    <xf numFmtId="165" fontId="2" fillId="0" borderId="44" xfId="0" applyNumberFormat="1" applyFont="1" applyBorder="1" applyAlignment="1">
      <alignment horizontal="left" vertical="top"/>
    </xf>
    <xf numFmtId="0" fontId="2" fillId="0" borderId="45" xfId="0" applyFont="1" applyBorder="1" applyAlignment="1">
      <alignment horizontal="center" wrapText="1"/>
    </xf>
    <xf numFmtId="0" fontId="2" fillId="0" borderId="46" xfId="0" applyFont="1" applyBorder="1" applyAlignment="1">
      <alignment horizontal="center" wrapText="1"/>
    </xf>
    <xf numFmtId="0" fontId="3" fillId="0" borderId="46" xfId="0" applyFont="1" applyBorder="1" applyAlignment="1">
      <alignment horizontal="left" vertical="top" wrapText="1"/>
    </xf>
    <xf numFmtId="0" fontId="2" fillId="0" borderId="46" xfId="0" applyFont="1" applyBorder="1" applyAlignment="1">
      <alignment horizontal="center" vertical="center" wrapText="1"/>
    </xf>
    <xf numFmtId="165" fontId="2" fillId="0" borderId="46" xfId="1" applyNumberFormat="1" applyFont="1" applyBorder="1" applyAlignment="1">
      <alignment horizontal="right" vertical="center" wrapText="1"/>
    </xf>
    <xf numFmtId="165" fontId="6" fillId="0" borderId="46" xfId="1" applyNumberFormat="1" applyFont="1" applyBorder="1" applyAlignment="1">
      <alignment horizontal="right" vertical="center" wrapText="1"/>
    </xf>
    <xf numFmtId="165" fontId="2" fillId="0" borderId="47" xfId="0" applyNumberFormat="1" applyFont="1" applyBorder="1" applyAlignment="1">
      <alignment horizontal="left" vertical="top"/>
    </xf>
    <xf numFmtId="0" fontId="3" fillId="0" borderId="0" xfId="0" applyFont="1" applyAlignment="1">
      <alignment horizontal="left" vertical="top" wrapText="1" indent="21"/>
    </xf>
    <xf numFmtId="0" fontId="2" fillId="0" borderId="0" xfId="0" applyFont="1" applyAlignment="1">
      <alignment horizontal="center" vertical="top"/>
    </xf>
  </cellXfs>
  <cellStyles count="4">
    <cellStyle name="Comma" xfId="1" builtinId="3"/>
    <cellStyle name="Comma 2" xfId="3" xr:uid="{A8E69086-9BF9-4B24-A4B8-9CD789DAF399}"/>
    <cellStyle name="Normal" xfId="0" builtinId="0"/>
    <cellStyle name="Normal 2" xfId="2" xr:uid="{3B1823CA-1D17-422A-AB5B-FC86C78F1C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6"/>
  <sheetViews>
    <sheetView tabSelected="1" topLeftCell="A25" zoomScaleNormal="100" workbookViewId="0">
      <selection activeCell="F35" sqref="F35:I35"/>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3" width="9.33203125" style="2"/>
    <col min="14" max="14" width="13.6640625" style="2" bestFit="1" customWidth="1"/>
    <col min="15" max="15" width="15.5" style="2" bestFit="1" customWidth="1"/>
    <col min="16" max="16384" width="9.33203125" style="2"/>
  </cols>
  <sheetData>
    <row r="1" spans="1:15" s="32" customFormat="1" ht="14.25" customHeight="1" x14ac:dyDescent="0.2">
      <c r="A1" s="64" t="s">
        <v>0</v>
      </c>
      <c r="B1" s="64"/>
      <c r="C1" s="64"/>
      <c r="D1" s="64"/>
      <c r="E1" s="64"/>
      <c r="F1" s="64"/>
      <c r="G1" s="64"/>
      <c r="H1" s="64"/>
      <c r="I1" s="64"/>
      <c r="J1" s="64"/>
    </row>
    <row r="2" spans="1:15" s="32" customFormat="1" ht="17.850000000000001" customHeight="1" x14ac:dyDescent="0.2">
      <c r="A2" s="65" t="s">
        <v>1</v>
      </c>
      <c r="B2" s="65"/>
      <c r="C2" s="65"/>
      <c r="D2" s="65"/>
      <c r="E2" s="65"/>
      <c r="F2" s="65"/>
      <c r="G2" s="65"/>
      <c r="H2" s="65"/>
      <c r="I2" s="65"/>
      <c r="J2" s="65"/>
    </row>
    <row r="3" spans="1:15" s="32" customFormat="1" ht="17.45" customHeight="1" x14ac:dyDescent="0.2">
      <c r="A3" s="64" t="s">
        <v>2</v>
      </c>
      <c r="B3" s="64"/>
      <c r="C3" s="64"/>
      <c r="D3" s="33"/>
      <c r="E3" s="33"/>
      <c r="F3" s="34"/>
      <c r="G3" s="34"/>
      <c r="H3" s="34"/>
      <c r="I3" s="34"/>
      <c r="J3" s="35" t="s">
        <v>3</v>
      </c>
    </row>
    <row r="4" spans="1:15" s="32" customFormat="1" ht="23.85" customHeight="1" x14ac:dyDescent="0.2">
      <c r="A4" s="65" t="s">
        <v>4</v>
      </c>
      <c r="B4" s="65"/>
      <c r="C4" s="65"/>
      <c r="D4" s="33"/>
      <c r="E4" s="33"/>
      <c r="F4" s="36"/>
      <c r="G4" s="36"/>
      <c r="H4" s="36"/>
      <c r="I4" s="95" t="s">
        <v>5</v>
      </c>
      <c r="J4" s="95"/>
    </row>
    <row r="5" spans="1:15" s="1" customFormat="1" ht="22.5" customHeight="1" x14ac:dyDescent="0.2">
      <c r="A5" s="66"/>
      <c r="B5" s="66"/>
      <c r="C5" s="66"/>
      <c r="D5" s="66"/>
      <c r="E5" s="67"/>
      <c r="F5" s="68" t="s">
        <v>6</v>
      </c>
      <c r="G5" s="69"/>
      <c r="H5" s="68" t="s">
        <v>7</v>
      </c>
      <c r="I5" s="69"/>
      <c r="J5" s="37" t="s">
        <v>8</v>
      </c>
    </row>
    <row r="6" spans="1:15" s="1" customFormat="1" ht="26.25" customHeight="1" x14ac:dyDescent="0.2">
      <c r="A6" s="68" t="s">
        <v>9</v>
      </c>
      <c r="B6" s="69"/>
      <c r="C6" s="37" t="s">
        <v>10</v>
      </c>
      <c r="D6" s="37" t="s">
        <v>11</v>
      </c>
      <c r="E6" s="37" t="s">
        <v>12</v>
      </c>
      <c r="F6" s="37" t="s">
        <v>13</v>
      </c>
      <c r="G6" s="37" t="s">
        <v>14</v>
      </c>
      <c r="H6" s="37" t="s">
        <v>13</v>
      </c>
      <c r="I6" s="37" t="s">
        <v>14</v>
      </c>
      <c r="J6" s="37" t="s">
        <v>14</v>
      </c>
    </row>
    <row r="7" spans="1:15" ht="51.75" customHeight="1" x14ac:dyDescent="0.2">
      <c r="A7" s="70"/>
      <c r="B7" s="71"/>
      <c r="C7" s="4" t="s">
        <v>15</v>
      </c>
      <c r="D7" s="5"/>
      <c r="E7" s="6"/>
      <c r="F7" s="7"/>
      <c r="G7" s="7"/>
      <c r="H7" s="7"/>
      <c r="I7" s="7"/>
      <c r="J7" s="7"/>
    </row>
    <row r="8" spans="1:15" ht="200.25" customHeight="1" x14ac:dyDescent="0.2">
      <c r="A8" s="59">
        <v>1</v>
      </c>
      <c r="B8" s="60"/>
      <c r="C8" s="17" t="s">
        <v>75</v>
      </c>
      <c r="D8" s="9"/>
      <c r="E8" s="10"/>
      <c r="F8" s="11"/>
      <c r="G8" s="11"/>
      <c r="H8" s="11"/>
      <c r="I8" s="11"/>
      <c r="J8" s="11"/>
    </row>
    <row r="9" spans="1:15" ht="14.45" customHeight="1" x14ac:dyDescent="0.2">
      <c r="A9" s="57"/>
      <c r="B9" s="58"/>
      <c r="C9" s="38" t="s">
        <v>16</v>
      </c>
      <c r="D9" s="39" t="s">
        <v>17</v>
      </c>
      <c r="E9" s="40">
        <v>2</v>
      </c>
      <c r="F9" s="41">
        <v>47500</v>
      </c>
      <c r="G9" s="41">
        <f>F9*E9</f>
        <v>95000</v>
      </c>
      <c r="H9" s="41">
        <v>57000</v>
      </c>
      <c r="I9" s="41">
        <f>H9*E9</f>
        <v>114000</v>
      </c>
      <c r="J9" s="41">
        <f>I9+G9</f>
        <v>209000</v>
      </c>
      <c r="N9" s="56"/>
      <c r="O9" s="56"/>
    </row>
    <row r="10" spans="1:15" ht="17.850000000000001" customHeight="1" x14ac:dyDescent="0.2">
      <c r="A10" s="57">
        <v>1.2</v>
      </c>
      <c r="B10" s="58"/>
      <c r="C10" s="38" t="s">
        <v>18</v>
      </c>
      <c r="D10" s="39" t="s">
        <v>19</v>
      </c>
      <c r="E10" s="40">
        <v>1</v>
      </c>
      <c r="F10" s="41">
        <v>7600</v>
      </c>
      <c r="G10" s="41">
        <f>F10*E10</f>
        <v>7600</v>
      </c>
      <c r="H10" s="41">
        <v>4750</v>
      </c>
      <c r="I10" s="41">
        <f>H10*E10</f>
        <v>4750</v>
      </c>
      <c r="J10" s="41">
        <f>I10+G10</f>
        <v>12350</v>
      </c>
      <c r="N10" s="56"/>
      <c r="O10" s="56"/>
    </row>
    <row r="11" spans="1:15" ht="47.45" customHeight="1" x14ac:dyDescent="0.2">
      <c r="A11" s="59">
        <v>2</v>
      </c>
      <c r="B11" s="60"/>
      <c r="C11" s="18" t="s">
        <v>20</v>
      </c>
      <c r="D11" s="19"/>
      <c r="E11" s="10"/>
      <c r="F11" s="11"/>
      <c r="G11" s="11"/>
      <c r="H11" s="11"/>
      <c r="I11" s="11"/>
      <c r="J11" s="11"/>
      <c r="N11" s="56"/>
      <c r="O11" s="56"/>
    </row>
    <row r="12" spans="1:15" ht="19.350000000000001" customHeight="1" x14ac:dyDescent="0.2">
      <c r="A12" s="57">
        <v>2.1</v>
      </c>
      <c r="B12" s="61"/>
      <c r="C12" s="18" t="s">
        <v>21</v>
      </c>
      <c r="D12" s="19"/>
      <c r="E12" s="10"/>
      <c r="F12" s="11"/>
      <c r="G12" s="11"/>
      <c r="H12" s="11"/>
      <c r="I12" s="11"/>
      <c r="J12" s="11"/>
      <c r="N12" s="56"/>
      <c r="O12" s="56"/>
    </row>
    <row r="13" spans="1:15" ht="18" customHeight="1" x14ac:dyDescent="0.2">
      <c r="A13" s="62" t="s">
        <v>22</v>
      </c>
      <c r="B13" s="63"/>
      <c r="C13" s="38" t="s">
        <v>23</v>
      </c>
      <c r="D13" s="42" t="s">
        <v>17</v>
      </c>
      <c r="E13" s="40">
        <v>4</v>
      </c>
      <c r="F13" s="41">
        <v>7837.5</v>
      </c>
      <c r="G13" s="41">
        <f>F13*E13</f>
        <v>31350</v>
      </c>
      <c r="H13" s="41">
        <v>950</v>
      </c>
      <c r="I13" s="41">
        <f>H13*E13</f>
        <v>3800</v>
      </c>
      <c r="J13" s="41">
        <f>I13+G13</f>
        <v>35150</v>
      </c>
      <c r="N13" s="56"/>
      <c r="O13" s="56"/>
    </row>
    <row r="14" spans="1:15" ht="17.850000000000001" customHeight="1" x14ac:dyDescent="0.2">
      <c r="A14" s="72" t="s">
        <v>24</v>
      </c>
      <c r="B14" s="73"/>
      <c r="C14" s="38" t="s">
        <v>25</v>
      </c>
      <c r="D14" s="39" t="s">
        <v>17</v>
      </c>
      <c r="E14" s="40">
        <v>8</v>
      </c>
      <c r="F14" s="41">
        <v>16625</v>
      </c>
      <c r="G14" s="41">
        <f>F14*E14</f>
        <v>133000</v>
      </c>
      <c r="H14" s="41">
        <v>1900</v>
      </c>
      <c r="I14" s="41">
        <f>H14*E14</f>
        <v>15200</v>
      </c>
      <c r="J14" s="41">
        <f>I14+G14</f>
        <v>148200</v>
      </c>
      <c r="N14" s="56"/>
      <c r="O14" s="56"/>
    </row>
    <row r="15" spans="1:15" ht="17.850000000000001" customHeight="1" x14ac:dyDescent="0.2">
      <c r="A15" s="57">
        <v>2.2000000000000002</v>
      </c>
      <c r="B15" s="58"/>
      <c r="C15" s="44" t="s">
        <v>26</v>
      </c>
      <c r="D15" s="52"/>
      <c r="E15" s="46"/>
      <c r="F15" s="53"/>
      <c r="G15" s="53"/>
      <c r="H15" s="53"/>
      <c r="I15" s="53"/>
      <c r="J15" s="53"/>
      <c r="N15" s="56"/>
      <c r="O15" s="56"/>
    </row>
    <row r="16" spans="1:15" ht="18" customHeight="1" x14ac:dyDescent="0.2">
      <c r="A16" s="62" t="s">
        <v>22</v>
      </c>
      <c r="B16" s="63"/>
      <c r="C16" s="38" t="s">
        <v>23</v>
      </c>
      <c r="D16" s="42" t="s">
        <v>19</v>
      </c>
      <c r="E16" s="40">
        <v>1</v>
      </c>
      <c r="F16" s="41">
        <v>7125</v>
      </c>
      <c r="G16" s="41">
        <f>F16*E16</f>
        <v>7125</v>
      </c>
      <c r="H16" s="41">
        <v>950</v>
      </c>
      <c r="I16" s="41">
        <f>H16*E16</f>
        <v>950</v>
      </c>
      <c r="J16" s="41">
        <f>I16+G16</f>
        <v>8075</v>
      </c>
      <c r="N16" s="56"/>
      <c r="O16" s="56"/>
    </row>
    <row r="17" spans="1:15" ht="17.850000000000001" customHeight="1" x14ac:dyDescent="0.2">
      <c r="A17" s="62" t="s">
        <v>24</v>
      </c>
      <c r="B17" s="63"/>
      <c r="C17" s="38" t="s">
        <v>25</v>
      </c>
      <c r="D17" s="39" t="s">
        <v>17</v>
      </c>
      <c r="E17" s="40">
        <v>2</v>
      </c>
      <c r="F17" s="41">
        <v>16625</v>
      </c>
      <c r="G17" s="41">
        <f>F17*E17</f>
        <v>33250</v>
      </c>
      <c r="H17" s="41">
        <v>1900</v>
      </c>
      <c r="I17" s="41">
        <f>H17*E17</f>
        <v>3800</v>
      </c>
      <c r="J17" s="41">
        <f>I17+G17</f>
        <v>37050</v>
      </c>
      <c r="N17" s="56"/>
      <c r="O17" s="56"/>
    </row>
    <row r="18" spans="1:15" ht="15.6" customHeight="1" x14ac:dyDescent="0.2">
      <c r="A18" s="57">
        <v>2.2999999999999998</v>
      </c>
      <c r="B18" s="61"/>
      <c r="C18" s="18" t="s">
        <v>27</v>
      </c>
      <c r="D18" s="19"/>
      <c r="E18" s="10"/>
      <c r="F18" s="11"/>
      <c r="G18" s="11"/>
      <c r="H18" s="11"/>
      <c r="I18" s="11"/>
      <c r="J18" s="11"/>
      <c r="N18" s="56"/>
      <c r="O18" s="56"/>
    </row>
    <row r="19" spans="1:15" ht="17.100000000000001" customHeight="1" x14ac:dyDescent="0.2">
      <c r="A19" s="62" t="s">
        <v>22</v>
      </c>
      <c r="B19" s="63"/>
      <c r="C19" s="38" t="s">
        <v>23</v>
      </c>
      <c r="D19" s="42" t="s">
        <v>19</v>
      </c>
      <c r="E19" s="40">
        <v>1</v>
      </c>
      <c r="F19" s="41">
        <v>12825</v>
      </c>
      <c r="G19" s="41">
        <f t="shared" ref="G19:G21" si="0">F19*E19</f>
        <v>12825</v>
      </c>
      <c r="H19" s="41">
        <v>950</v>
      </c>
      <c r="I19" s="41">
        <f t="shared" ref="I19:I21" si="1">H19*E19</f>
        <v>950</v>
      </c>
      <c r="J19" s="41">
        <f t="shared" ref="J19:J21" si="2">I19+G19</f>
        <v>13775</v>
      </c>
      <c r="N19" s="56"/>
      <c r="O19" s="56"/>
    </row>
    <row r="20" spans="1:15" ht="17.850000000000001" customHeight="1" x14ac:dyDescent="0.2">
      <c r="A20" s="62" t="s">
        <v>24</v>
      </c>
      <c r="B20" s="63"/>
      <c r="C20" s="38" t="s">
        <v>25</v>
      </c>
      <c r="D20" s="39" t="s">
        <v>17</v>
      </c>
      <c r="E20" s="40">
        <v>2</v>
      </c>
      <c r="F20" s="41">
        <v>26125</v>
      </c>
      <c r="G20" s="41">
        <f t="shared" si="0"/>
        <v>52250</v>
      </c>
      <c r="H20" s="41">
        <v>1900</v>
      </c>
      <c r="I20" s="41">
        <f t="shared" si="1"/>
        <v>3800</v>
      </c>
      <c r="J20" s="41">
        <f t="shared" si="2"/>
        <v>56050</v>
      </c>
      <c r="N20" s="56"/>
      <c r="O20" s="56"/>
    </row>
    <row r="21" spans="1:15" ht="50.25" customHeight="1" x14ac:dyDescent="0.2">
      <c r="A21" s="74">
        <v>2.4</v>
      </c>
      <c r="B21" s="76"/>
      <c r="C21" s="20" t="s">
        <v>76</v>
      </c>
      <c r="D21" s="21" t="s">
        <v>17</v>
      </c>
      <c r="E21" s="13">
        <v>6</v>
      </c>
      <c r="F21" s="14">
        <v>6840</v>
      </c>
      <c r="G21" s="14">
        <f t="shared" si="0"/>
        <v>41040</v>
      </c>
      <c r="H21" s="14">
        <v>475</v>
      </c>
      <c r="I21" s="14">
        <f t="shared" si="1"/>
        <v>2850</v>
      </c>
      <c r="J21" s="14">
        <f t="shared" si="2"/>
        <v>43890</v>
      </c>
      <c r="N21" s="56"/>
      <c r="O21" s="56"/>
    </row>
    <row r="22" spans="1:15" ht="35.25" customHeight="1" x14ac:dyDescent="0.2">
      <c r="A22" s="74">
        <v>2.5</v>
      </c>
      <c r="B22" s="76"/>
      <c r="C22" s="22" t="s">
        <v>77</v>
      </c>
      <c r="D22" s="15" t="s">
        <v>17</v>
      </c>
      <c r="E22" s="16">
        <v>6</v>
      </c>
      <c r="F22" s="14">
        <v>9310</v>
      </c>
      <c r="G22" s="14">
        <f>F22*E22</f>
        <v>55860</v>
      </c>
      <c r="H22" s="14">
        <v>950</v>
      </c>
      <c r="I22" s="14">
        <f>H22*E22</f>
        <v>5700</v>
      </c>
      <c r="J22" s="14">
        <f>I22+G22</f>
        <v>61560</v>
      </c>
      <c r="N22" s="56"/>
      <c r="O22" s="56"/>
    </row>
    <row r="23" spans="1:15" ht="30" x14ac:dyDescent="0.2">
      <c r="A23" s="74">
        <v>2.6</v>
      </c>
      <c r="B23" s="76"/>
      <c r="C23" s="17" t="s">
        <v>28</v>
      </c>
      <c r="D23" s="5"/>
      <c r="E23" s="6"/>
      <c r="F23" s="7"/>
      <c r="G23" s="7"/>
      <c r="H23" s="7"/>
      <c r="I23" s="7"/>
      <c r="J23" s="7"/>
      <c r="N23" s="56"/>
      <c r="O23" s="56"/>
    </row>
    <row r="24" spans="1:15" x14ac:dyDescent="0.2">
      <c r="A24" s="62" t="s">
        <v>22</v>
      </c>
      <c r="B24" s="63"/>
      <c r="C24" s="38" t="s">
        <v>23</v>
      </c>
      <c r="D24" s="39" t="s">
        <v>19</v>
      </c>
      <c r="E24" s="40">
        <v>1</v>
      </c>
      <c r="F24" s="41">
        <v>159600</v>
      </c>
      <c r="G24" s="41">
        <f t="shared" ref="G24:G25" si="3">F24*E24</f>
        <v>159600</v>
      </c>
      <c r="H24" s="41">
        <v>1900</v>
      </c>
      <c r="I24" s="41">
        <f t="shared" ref="I24:I25" si="4">H24*E24</f>
        <v>1900</v>
      </c>
      <c r="J24" s="41">
        <f t="shared" ref="J24:J25" si="5">I24+G24</f>
        <v>161500</v>
      </c>
      <c r="N24" s="56"/>
      <c r="O24" s="56"/>
    </row>
    <row r="25" spans="1:15" x14ac:dyDescent="0.2">
      <c r="A25" s="62" t="s">
        <v>24</v>
      </c>
      <c r="B25" s="63"/>
      <c r="C25" s="38" t="s">
        <v>29</v>
      </c>
      <c r="D25" s="39" t="s">
        <v>17</v>
      </c>
      <c r="E25" s="40">
        <v>2</v>
      </c>
      <c r="F25" s="41">
        <v>195700</v>
      </c>
      <c r="G25" s="41">
        <f t="shared" si="3"/>
        <v>391400</v>
      </c>
      <c r="H25" s="41">
        <v>1900</v>
      </c>
      <c r="I25" s="41">
        <f t="shared" si="4"/>
        <v>3800</v>
      </c>
      <c r="J25" s="41">
        <f t="shared" si="5"/>
        <v>395200</v>
      </c>
      <c r="N25" s="56"/>
      <c r="O25" s="56"/>
    </row>
    <row r="26" spans="1:15" ht="45" x14ac:dyDescent="0.2">
      <c r="A26" s="77">
        <v>2.7</v>
      </c>
      <c r="B26" s="78"/>
      <c r="C26" s="43" t="s">
        <v>78</v>
      </c>
      <c r="D26" s="39" t="s">
        <v>17</v>
      </c>
      <c r="E26" s="40">
        <v>3</v>
      </c>
      <c r="F26" s="41">
        <v>80750</v>
      </c>
      <c r="G26" s="41">
        <f>F26*E26</f>
        <v>242250</v>
      </c>
      <c r="H26" s="41">
        <v>4750</v>
      </c>
      <c r="I26" s="41">
        <f>H26*E26</f>
        <v>14250</v>
      </c>
      <c r="J26" s="41">
        <f>I26+G26</f>
        <v>256500</v>
      </c>
      <c r="N26" s="56"/>
      <c r="O26" s="56"/>
    </row>
    <row r="27" spans="1:15" ht="60" x14ac:dyDescent="0.2">
      <c r="A27" s="79">
        <v>2.8</v>
      </c>
      <c r="B27" s="80"/>
      <c r="C27" s="54" t="s">
        <v>79</v>
      </c>
      <c r="D27" s="45" t="s">
        <v>17</v>
      </c>
      <c r="E27" s="46">
        <v>2</v>
      </c>
      <c r="F27" s="47">
        <v>223250</v>
      </c>
      <c r="G27" s="47">
        <f>F27*E27</f>
        <v>446500</v>
      </c>
      <c r="H27" s="47">
        <v>4750</v>
      </c>
      <c r="I27" s="47">
        <f>H27*E27</f>
        <v>9500</v>
      </c>
      <c r="J27" s="47">
        <f>I27+G27</f>
        <v>456000</v>
      </c>
      <c r="N27" s="56"/>
      <c r="O27" s="56"/>
    </row>
    <row r="28" spans="1:15" ht="45" x14ac:dyDescent="0.2">
      <c r="A28" s="74">
        <v>2.9</v>
      </c>
      <c r="B28" s="75"/>
      <c r="C28" s="43" t="s">
        <v>80</v>
      </c>
      <c r="D28" s="39" t="s">
        <v>30</v>
      </c>
      <c r="E28" s="40">
        <v>3</v>
      </c>
      <c r="F28" s="41">
        <v>9500</v>
      </c>
      <c r="G28" s="41">
        <f>F28*E28</f>
        <v>28500</v>
      </c>
      <c r="H28" s="41">
        <v>7600</v>
      </c>
      <c r="I28" s="41">
        <f>H28*E28</f>
        <v>22800</v>
      </c>
      <c r="J28" s="41">
        <f>I28+G28</f>
        <v>51300</v>
      </c>
      <c r="N28" s="56"/>
      <c r="O28" s="56"/>
    </row>
    <row r="29" spans="1:15" ht="150" x14ac:dyDescent="0.2">
      <c r="A29" s="59">
        <v>3</v>
      </c>
      <c r="B29" s="60"/>
      <c r="C29" s="23" t="s">
        <v>81</v>
      </c>
      <c r="D29" s="9"/>
      <c r="E29" s="10"/>
      <c r="F29" s="11"/>
      <c r="G29" s="11"/>
      <c r="H29" s="11"/>
      <c r="I29" s="11"/>
      <c r="J29" s="11"/>
      <c r="N29" s="56"/>
      <c r="O29" s="56"/>
    </row>
    <row r="30" spans="1:15" x14ac:dyDescent="0.2">
      <c r="A30" s="74">
        <v>3.1</v>
      </c>
      <c r="B30" s="75"/>
      <c r="C30" s="38" t="s">
        <v>23</v>
      </c>
      <c r="D30" s="39" t="s">
        <v>31</v>
      </c>
      <c r="E30" s="40">
        <v>5</v>
      </c>
      <c r="F30" s="41">
        <v>2850</v>
      </c>
      <c r="G30" s="41">
        <f t="shared" ref="G30:G34" si="6">F30*E30</f>
        <v>14250</v>
      </c>
      <c r="H30" s="41">
        <v>570</v>
      </c>
      <c r="I30" s="41">
        <f t="shared" ref="I30:I34" si="7">H30*E30</f>
        <v>2850</v>
      </c>
      <c r="J30" s="41">
        <f t="shared" ref="J30:J34" si="8">I30+G30</f>
        <v>17100</v>
      </c>
      <c r="N30" s="56"/>
      <c r="O30" s="56"/>
    </row>
    <row r="31" spans="1:15" x14ac:dyDescent="0.2">
      <c r="A31" s="74">
        <v>3.2</v>
      </c>
      <c r="B31" s="75"/>
      <c r="C31" s="38" t="s">
        <v>32</v>
      </c>
      <c r="D31" s="39" t="s">
        <v>31</v>
      </c>
      <c r="E31" s="40">
        <v>1</v>
      </c>
      <c r="F31" s="41">
        <v>3990</v>
      </c>
      <c r="G31" s="41">
        <f t="shared" si="6"/>
        <v>3990</v>
      </c>
      <c r="H31" s="41">
        <v>665</v>
      </c>
      <c r="I31" s="41">
        <f t="shared" si="7"/>
        <v>665</v>
      </c>
      <c r="J31" s="41">
        <f t="shared" si="8"/>
        <v>4655</v>
      </c>
      <c r="N31" s="56"/>
      <c r="O31" s="56"/>
    </row>
    <row r="32" spans="1:15" x14ac:dyDescent="0.2">
      <c r="A32" s="74">
        <v>3.3</v>
      </c>
      <c r="B32" s="75"/>
      <c r="C32" s="38" t="s">
        <v>29</v>
      </c>
      <c r="D32" s="39" t="s">
        <v>31</v>
      </c>
      <c r="E32" s="40">
        <v>1</v>
      </c>
      <c r="F32" s="41">
        <v>4465</v>
      </c>
      <c r="G32" s="41">
        <f t="shared" si="6"/>
        <v>4465</v>
      </c>
      <c r="H32" s="41">
        <v>760</v>
      </c>
      <c r="I32" s="41">
        <f t="shared" si="7"/>
        <v>760</v>
      </c>
      <c r="J32" s="41">
        <f t="shared" si="8"/>
        <v>5225</v>
      </c>
      <c r="N32" s="56"/>
      <c r="O32" s="56"/>
    </row>
    <row r="33" spans="1:15" x14ac:dyDescent="0.2">
      <c r="A33" s="74">
        <v>3.4</v>
      </c>
      <c r="B33" s="75"/>
      <c r="C33" s="38" t="s">
        <v>25</v>
      </c>
      <c r="D33" s="39" t="s">
        <v>31</v>
      </c>
      <c r="E33" s="40">
        <v>70</v>
      </c>
      <c r="F33" s="41">
        <v>5890</v>
      </c>
      <c r="G33" s="41">
        <f t="shared" si="6"/>
        <v>412300</v>
      </c>
      <c r="H33" s="41">
        <v>950</v>
      </c>
      <c r="I33" s="41">
        <f t="shared" si="7"/>
        <v>66500</v>
      </c>
      <c r="J33" s="41">
        <f t="shared" si="8"/>
        <v>478800</v>
      </c>
      <c r="N33" s="56"/>
      <c r="O33" s="56"/>
    </row>
    <row r="34" spans="1:15" x14ac:dyDescent="0.2">
      <c r="A34" s="77">
        <v>3.5</v>
      </c>
      <c r="B34" s="78"/>
      <c r="C34" s="38" t="s">
        <v>33</v>
      </c>
      <c r="D34" s="39" t="s">
        <v>31</v>
      </c>
      <c r="E34" s="40">
        <v>15</v>
      </c>
      <c r="F34" s="41">
        <v>8502.5</v>
      </c>
      <c r="G34" s="41">
        <f t="shared" si="6"/>
        <v>127537.5</v>
      </c>
      <c r="H34" s="41">
        <v>1140</v>
      </c>
      <c r="I34" s="41">
        <f t="shared" si="7"/>
        <v>17100</v>
      </c>
      <c r="J34" s="41">
        <f t="shared" si="8"/>
        <v>144637.5</v>
      </c>
      <c r="N34" s="56"/>
      <c r="O34" s="56"/>
    </row>
    <row r="35" spans="1:15" ht="105" x14ac:dyDescent="0.2">
      <c r="A35" s="59">
        <v>4</v>
      </c>
      <c r="B35" s="60"/>
      <c r="C35" s="18" t="s">
        <v>34</v>
      </c>
      <c r="D35" s="9"/>
      <c r="E35" s="10"/>
      <c r="F35" s="11"/>
      <c r="G35" s="11"/>
      <c r="H35" s="11"/>
      <c r="I35" s="11"/>
      <c r="J35" s="11"/>
      <c r="N35" s="56"/>
      <c r="O35" s="56"/>
    </row>
    <row r="36" spans="1:15" x14ac:dyDescent="0.2">
      <c r="A36" s="74">
        <v>4.0999999999999996</v>
      </c>
      <c r="B36" s="75"/>
      <c r="C36" s="38" t="s">
        <v>23</v>
      </c>
      <c r="D36" s="39" t="s">
        <v>31</v>
      </c>
      <c r="E36" s="40">
        <v>5</v>
      </c>
      <c r="F36" s="41">
        <v>2422.5</v>
      </c>
      <c r="G36" s="41">
        <f t="shared" ref="G36:G40" si="9">F36*E36</f>
        <v>12112.5</v>
      </c>
      <c r="H36" s="41">
        <v>570</v>
      </c>
      <c r="I36" s="41">
        <f t="shared" ref="I36:I40" si="10">H36*E36</f>
        <v>2850</v>
      </c>
      <c r="J36" s="41">
        <f t="shared" ref="J36:J40" si="11">I36+G36</f>
        <v>14962.5</v>
      </c>
      <c r="N36" s="56"/>
      <c r="O36" s="56"/>
    </row>
    <row r="37" spans="1:15" x14ac:dyDescent="0.2">
      <c r="A37" s="74">
        <v>4.2</v>
      </c>
      <c r="B37" s="75"/>
      <c r="C37" s="38" t="s">
        <v>32</v>
      </c>
      <c r="D37" s="39" t="s">
        <v>31</v>
      </c>
      <c r="E37" s="40">
        <v>1</v>
      </c>
      <c r="F37" s="41">
        <v>2612.5</v>
      </c>
      <c r="G37" s="41">
        <f t="shared" si="9"/>
        <v>2612.5</v>
      </c>
      <c r="H37" s="41">
        <v>665</v>
      </c>
      <c r="I37" s="41">
        <f t="shared" si="10"/>
        <v>665</v>
      </c>
      <c r="J37" s="41">
        <f t="shared" si="11"/>
        <v>3277.5</v>
      </c>
      <c r="N37" s="56"/>
      <c r="O37" s="56"/>
    </row>
    <row r="38" spans="1:15" x14ac:dyDescent="0.2">
      <c r="A38" s="74">
        <v>4.3</v>
      </c>
      <c r="B38" s="75"/>
      <c r="C38" s="38" t="s">
        <v>29</v>
      </c>
      <c r="D38" s="39" t="s">
        <v>31</v>
      </c>
      <c r="E38" s="40">
        <v>1</v>
      </c>
      <c r="F38" s="41">
        <v>2755</v>
      </c>
      <c r="G38" s="41">
        <f t="shared" si="9"/>
        <v>2755</v>
      </c>
      <c r="H38" s="41">
        <v>760</v>
      </c>
      <c r="I38" s="41">
        <f t="shared" si="10"/>
        <v>760</v>
      </c>
      <c r="J38" s="41">
        <f t="shared" si="11"/>
        <v>3515</v>
      </c>
      <c r="N38" s="56"/>
      <c r="O38" s="56"/>
    </row>
    <row r="39" spans="1:15" x14ac:dyDescent="0.2">
      <c r="A39" s="74">
        <v>4.4000000000000004</v>
      </c>
      <c r="B39" s="75"/>
      <c r="C39" s="38" t="s">
        <v>25</v>
      </c>
      <c r="D39" s="39" t="s">
        <v>31</v>
      </c>
      <c r="E39" s="40">
        <v>70</v>
      </c>
      <c r="F39" s="41">
        <v>3467.5</v>
      </c>
      <c r="G39" s="41">
        <f t="shared" si="9"/>
        <v>242725</v>
      </c>
      <c r="H39" s="41">
        <v>950</v>
      </c>
      <c r="I39" s="41">
        <f t="shared" si="10"/>
        <v>66500</v>
      </c>
      <c r="J39" s="41">
        <f t="shared" si="11"/>
        <v>309225</v>
      </c>
      <c r="N39" s="56"/>
      <c r="O39" s="56"/>
    </row>
    <row r="40" spans="1:15" x14ac:dyDescent="0.2">
      <c r="A40" s="74">
        <v>4.5</v>
      </c>
      <c r="B40" s="75"/>
      <c r="C40" s="38" t="s">
        <v>35</v>
      </c>
      <c r="D40" s="39" t="s">
        <v>31</v>
      </c>
      <c r="E40" s="40">
        <v>15</v>
      </c>
      <c r="F40" s="41">
        <v>4322.5</v>
      </c>
      <c r="G40" s="41">
        <f t="shared" si="9"/>
        <v>64837.5</v>
      </c>
      <c r="H40" s="41">
        <v>1140</v>
      </c>
      <c r="I40" s="41">
        <f t="shared" si="10"/>
        <v>17100</v>
      </c>
      <c r="J40" s="41">
        <f t="shared" si="11"/>
        <v>81937.5</v>
      </c>
      <c r="N40" s="56"/>
      <c r="O40" s="56"/>
    </row>
    <row r="41" spans="1:15" ht="105" x14ac:dyDescent="0.2">
      <c r="A41" s="59">
        <v>5</v>
      </c>
      <c r="B41" s="60"/>
      <c r="C41" s="18" t="s">
        <v>36</v>
      </c>
      <c r="D41" s="9"/>
      <c r="E41" s="10"/>
      <c r="F41" s="11"/>
      <c r="G41" s="11"/>
      <c r="H41" s="11"/>
      <c r="I41" s="11"/>
      <c r="J41" s="11"/>
      <c r="N41" s="56"/>
      <c r="O41" s="56"/>
    </row>
    <row r="42" spans="1:15" x14ac:dyDescent="0.2">
      <c r="A42" s="74">
        <v>5.0999999999999996</v>
      </c>
      <c r="B42" s="75"/>
      <c r="C42" s="38" t="s">
        <v>23</v>
      </c>
      <c r="D42" s="39" t="s">
        <v>31</v>
      </c>
      <c r="E42" s="40">
        <v>10</v>
      </c>
      <c r="F42" s="41">
        <v>1567.5</v>
      </c>
      <c r="G42" s="41">
        <f t="shared" ref="G42:G43" si="12">F42*E42</f>
        <v>15675</v>
      </c>
      <c r="H42" s="41">
        <v>285</v>
      </c>
      <c r="I42" s="41">
        <f t="shared" ref="I42:I43" si="13">H42*E42</f>
        <v>2850</v>
      </c>
      <c r="J42" s="41">
        <f t="shared" ref="J42:J43" si="14">I42+G42</f>
        <v>18525</v>
      </c>
      <c r="N42" s="56"/>
      <c r="O42" s="56"/>
    </row>
    <row r="43" spans="1:15" x14ac:dyDescent="0.2">
      <c r="A43" s="77">
        <v>5.2</v>
      </c>
      <c r="B43" s="78"/>
      <c r="C43" s="38" t="s">
        <v>32</v>
      </c>
      <c r="D43" s="39" t="s">
        <v>31</v>
      </c>
      <c r="E43" s="40">
        <v>20</v>
      </c>
      <c r="F43" s="41">
        <v>2280</v>
      </c>
      <c r="G43" s="41">
        <f t="shared" si="12"/>
        <v>45600</v>
      </c>
      <c r="H43" s="41">
        <v>380</v>
      </c>
      <c r="I43" s="41">
        <f t="shared" si="13"/>
        <v>7600</v>
      </c>
      <c r="J43" s="41">
        <f t="shared" si="14"/>
        <v>53200</v>
      </c>
      <c r="N43" s="56"/>
      <c r="O43" s="56"/>
    </row>
    <row r="44" spans="1:15" ht="75" x14ac:dyDescent="0.2">
      <c r="A44" s="59">
        <v>6</v>
      </c>
      <c r="B44" s="60"/>
      <c r="C44" s="18" t="s">
        <v>37</v>
      </c>
      <c r="D44" s="9"/>
      <c r="E44" s="10"/>
      <c r="F44" s="11"/>
      <c r="G44" s="11"/>
      <c r="H44" s="11"/>
      <c r="I44" s="11"/>
      <c r="J44" s="11"/>
      <c r="N44" s="56"/>
      <c r="O44" s="56"/>
    </row>
    <row r="45" spans="1:15" x14ac:dyDescent="0.2">
      <c r="A45" s="74">
        <v>6.1</v>
      </c>
      <c r="B45" s="75"/>
      <c r="C45" s="38" t="s">
        <v>38</v>
      </c>
      <c r="D45" s="39" t="s">
        <v>17</v>
      </c>
      <c r="E45" s="40">
        <v>2</v>
      </c>
      <c r="F45" s="41">
        <v>394250</v>
      </c>
      <c r="G45" s="41">
        <f>F45*E45</f>
        <v>788500</v>
      </c>
      <c r="H45" s="41">
        <v>14250</v>
      </c>
      <c r="I45" s="41">
        <f>H45*E45</f>
        <v>28500</v>
      </c>
      <c r="J45" s="41">
        <f>I45+G45</f>
        <v>817000</v>
      </c>
      <c r="N45" s="56"/>
      <c r="O45" s="56"/>
    </row>
    <row r="46" spans="1:15" ht="144" customHeight="1" x14ac:dyDescent="0.2">
      <c r="A46" s="59">
        <v>7</v>
      </c>
      <c r="B46" s="60"/>
      <c r="C46" s="18" t="s">
        <v>88</v>
      </c>
      <c r="D46" s="9"/>
      <c r="E46" s="10"/>
      <c r="F46" s="11"/>
      <c r="G46" s="11"/>
      <c r="H46" s="11"/>
      <c r="I46" s="11"/>
      <c r="J46" s="11"/>
      <c r="N46" s="56"/>
      <c r="O46" s="56"/>
    </row>
    <row r="47" spans="1:15" x14ac:dyDescent="0.2">
      <c r="A47" s="74">
        <v>7.1</v>
      </c>
      <c r="B47" s="75"/>
      <c r="C47" s="38" t="s">
        <v>39</v>
      </c>
      <c r="D47" s="39" t="s">
        <v>17</v>
      </c>
      <c r="E47" s="40">
        <v>2</v>
      </c>
      <c r="F47" s="41">
        <v>133000</v>
      </c>
      <c r="G47" s="41">
        <f t="shared" ref="G47:G56" si="15">F47*E47</f>
        <v>266000</v>
      </c>
      <c r="H47" s="41">
        <v>4750</v>
      </c>
      <c r="I47" s="41">
        <f t="shared" ref="I47:I56" si="16">H47*E47</f>
        <v>9500</v>
      </c>
      <c r="J47" s="41">
        <f t="shared" ref="J47:J56" si="17">I47+G47</f>
        <v>275500</v>
      </c>
      <c r="N47" s="56"/>
      <c r="O47" s="56"/>
    </row>
    <row r="48" spans="1:15" x14ac:dyDescent="0.2">
      <c r="A48" s="74">
        <v>7.2</v>
      </c>
      <c r="B48" s="75"/>
      <c r="C48" s="38" t="s">
        <v>40</v>
      </c>
      <c r="D48" s="39" t="s">
        <v>19</v>
      </c>
      <c r="E48" s="40">
        <v>1</v>
      </c>
      <c r="F48" s="41">
        <v>133000</v>
      </c>
      <c r="G48" s="41">
        <f t="shared" si="15"/>
        <v>133000</v>
      </c>
      <c r="H48" s="41">
        <v>4750</v>
      </c>
      <c r="I48" s="41">
        <f t="shared" si="16"/>
        <v>4750</v>
      </c>
      <c r="J48" s="41">
        <f t="shared" si="17"/>
        <v>137750</v>
      </c>
      <c r="N48" s="56"/>
      <c r="O48" s="56"/>
    </row>
    <row r="49" spans="1:15" x14ac:dyDescent="0.2">
      <c r="A49" s="74">
        <v>7.3</v>
      </c>
      <c r="B49" s="75"/>
      <c r="C49" s="38" t="s">
        <v>41</v>
      </c>
      <c r="D49" s="39" t="s">
        <v>19</v>
      </c>
      <c r="E49" s="40">
        <v>1</v>
      </c>
      <c r="F49" s="41">
        <v>133000</v>
      </c>
      <c r="G49" s="41">
        <f t="shared" si="15"/>
        <v>133000</v>
      </c>
      <c r="H49" s="41">
        <v>4750</v>
      </c>
      <c r="I49" s="41">
        <f t="shared" si="16"/>
        <v>4750</v>
      </c>
      <c r="J49" s="41">
        <f t="shared" si="17"/>
        <v>137750</v>
      </c>
      <c r="N49" s="56"/>
      <c r="O49" s="56"/>
    </row>
    <row r="50" spans="1:15" x14ac:dyDescent="0.2">
      <c r="A50" s="74">
        <v>7.4</v>
      </c>
      <c r="B50" s="75"/>
      <c r="C50" s="38" t="s">
        <v>42</v>
      </c>
      <c r="D50" s="39" t="s">
        <v>19</v>
      </c>
      <c r="E50" s="40">
        <v>1</v>
      </c>
      <c r="F50" s="41">
        <v>133000</v>
      </c>
      <c r="G50" s="41">
        <f t="shared" si="15"/>
        <v>133000</v>
      </c>
      <c r="H50" s="41">
        <v>4750</v>
      </c>
      <c r="I50" s="41">
        <f t="shared" si="16"/>
        <v>4750</v>
      </c>
      <c r="J50" s="41">
        <f t="shared" si="17"/>
        <v>137750</v>
      </c>
      <c r="N50" s="56"/>
      <c r="O50" s="56"/>
    </row>
    <row r="51" spans="1:15" x14ac:dyDescent="0.2">
      <c r="A51" s="74">
        <v>7.5</v>
      </c>
      <c r="B51" s="75"/>
      <c r="C51" s="38" t="s">
        <v>43</v>
      </c>
      <c r="D51" s="39" t="s">
        <v>19</v>
      </c>
      <c r="E51" s="40">
        <v>1</v>
      </c>
      <c r="F51" s="41">
        <v>133000</v>
      </c>
      <c r="G51" s="41">
        <f t="shared" si="15"/>
        <v>133000</v>
      </c>
      <c r="H51" s="41">
        <v>4750</v>
      </c>
      <c r="I51" s="41">
        <f t="shared" si="16"/>
        <v>4750</v>
      </c>
      <c r="J51" s="41">
        <f t="shared" si="17"/>
        <v>137750</v>
      </c>
      <c r="N51" s="56"/>
      <c r="O51" s="56"/>
    </row>
    <row r="52" spans="1:15" x14ac:dyDescent="0.2">
      <c r="A52" s="57">
        <v>7.6</v>
      </c>
      <c r="B52" s="58"/>
      <c r="C52" s="38" t="s">
        <v>44</v>
      </c>
      <c r="D52" s="39" t="s">
        <v>17</v>
      </c>
      <c r="E52" s="40">
        <v>2</v>
      </c>
      <c r="F52" s="41">
        <v>133000</v>
      </c>
      <c r="G52" s="41">
        <f t="shared" si="15"/>
        <v>266000</v>
      </c>
      <c r="H52" s="41">
        <v>4750</v>
      </c>
      <c r="I52" s="41">
        <f t="shared" si="16"/>
        <v>9500</v>
      </c>
      <c r="J52" s="41">
        <f t="shared" si="17"/>
        <v>275500</v>
      </c>
      <c r="N52" s="56"/>
      <c r="O52" s="56"/>
    </row>
    <row r="53" spans="1:15" x14ac:dyDescent="0.2">
      <c r="A53" s="57">
        <v>7.7</v>
      </c>
      <c r="B53" s="58"/>
      <c r="C53" s="38" t="s">
        <v>45</v>
      </c>
      <c r="D53" s="39" t="s">
        <v>19</v>
      </c>
      <c r="E53" s="40">
        <v>1</v>
      </c>
      <c r="F53" s="41">
        <v>133000</v>
      </c>
      <c r="G53" s="41">
        <f t="shared" si="15"/>
        <v>133000</v>
      </c>
      <c r="H53" s="41">
        <v>4750</v>
      </c>
      <c r="I53" s="41">
        <f t="shared" si="16"/>
        <v>4750</v>
      </c>
      <c r="J53" s="41">
        <f t="shared" si="17"/>
        <v>137750</v>
      </c>
      <c r="N53" s="56"/>
      <c r="O53" s="56"/>
    </row>
    <row r="54" spans="1:15" x14ac:dyDescent="0.2">
      <c r="A54" s="57">
        <v>7.8</v>
      </c>
      <c r="B54" s="58"/>
      <c r="C54" s="38" t="s">
        <v>46</v>
      </c>
      <c r="D54" s="39" t="s">
        <v>19</v>
      </c>
      <c r="E54" s="40">
        <v>1</v>
      </c>
      <c r="F54" s="41">
        <v>133000</v>
      </c>
      <c r="G54" s="41">
        <f t="shared" si="15"/>
        <v>133000</v>
      </c>
      <c r="H54" s="41">
        <v>4750</v>
      </c>
      <c r="I54" s="41">
        <f t="shared" si="16"/>
        <v>4750</v>
      </c>
      <c r="J54" s="41">
        <f t="shared" si="17"/>
        <v>137750</v>
      </c>
      <c r="N54" s="56"/>
      <c r="O54" s="56"/>
    </row>
    <row r="55" spans="1:15" x14ac:dyDescent="0.2">
      <c r="A55" s="57">
        <v>7.9</v>
      </c>
      <c r="B55" s="58"/>
      <c r="C55" s="38" t="s">
        <v>47</v>
      </c>
      <c r="D55" s="39" t="s">
        <v>19</v>
      </c>
      <c r="E55" s="40">
        <v>1</v>
      </c>
      <c r="F55" s="41">
        <v>133000</v>
      </c>
      <c r="G55" s="41">
        <f t="shared" si="15"/>
        <v>133000</v>
      </c>
      <c r="H55" s="41">
        <v>4750</v>
      </c>
      <c r="I55" s="41">
        <f t="shared" si="16"/>
        <v>4750</v>
      </c>
      <c r="J55" s="41">
        <f t="shared" si="17"/>
        <v>137750</v>
      </c>
      <c r="N55" s="56"/>
      <c r="O55" s="56"/>
    </row>
    <row r="56" spans="1:15" x14ac:dyDescent="0.2">
      <c r="A56" s="81">
        <v>7.1</v>
      </c>
      <c r="B56" s="82"/>
      <c r="C56" s="38" t="s">
        <v>48</v>
      </c>
      <c r="D56" s="39" t="s">
        <v>19</v>
      </c>
      <c r="E56" s="40">
        <v>1</v>
      </c>
      <c r="F56" s="41">
        <v>133000</v>
      </c>
      <c r="G56" s="41">
        <f t="shared" si="15"/>
        <v>133000</v>
      </c>
      <c r="H56" s="41">
        <v>4750</v>
      </c>
      <c r="I56" s="41">
        <f t="shared" si="16"/>
        <v>4750</v>
      </c>
      <c r="J56" s="41">
        <f t="shared" si="17"/>
        <v>137750</v>
      </c>
      <c r="N56" s="56"/>
      <c r="O56" s="56"/>
    </row>
    <row r="57" spans="1:15" x14ac:dyDescent="0.2">
      <c r="A57" s="86">
        <v>7.11</v>
      </c>
      <c r="B57" s="87"/>
      <c r="C57" s="38" t="s">
        <v>49</v>
      </c>
      <c r="D57" s="39" t="s">
        <v>19</v>
      </c>
      <c r="E57" s="40">
        <v>1</v>
      </c>
      <c r="F57" s="41">
        <v>133000</v>
      </c>
      <c r="G57" s="41">
        <f>F57*E57</f>
        <v>133000</v>
      </c>
      <c r="H57" s="41">
        <v>4750</v>
      </c>
      <c r="I57" s="41">
        <f>H57*E57</f>
        <v>4750</v>
      </c>
      <c r="J57" s="41">
        <f>I57+G57</f>
        <v>137750</v>
      </c>
      <c r="N57" s="56"/>
      <c r="O57" s="56"/>
    </row>
    <row r="58" spans="1:15" ht="75" x14ac:dyDescent="0.2">
      <c r="A58" s="59">
        <v>8</v>
      </c>
      <c r="B58" s="60"/>
      <c r="C58" s="18" t="s">
        <v>50</v>
      </c>
      <c r="D58" s="9"/>
      <c r="E58" s="10"/>
      <c r="F58" s="11"/>
      <c r="G58" s="11"/>
      <c r="H58" s="11"/>
      <c r="I58" s="11"/>
      <c r="J58" s="11"/>
      <c r="N58" s="56"/>
      <c r="O58" s="56"/>
    </row>
    <row r="59" spans="1:15" x14ac:dyDescent="0.2">
      <c r="A59" s="57">
        <v>8.1</v>
      </c>
      <c r="B59" s="58"/>
      <c r="C59" s="38" t="s">
        <v>51</v>
      </c>
      <c r="D59" s="39" t="s">
        <v>17</v>
      </c>
      <c r="E59" s="40">
        <v>2</v>
      </c>
      <c r="F59" s="41">
        <v>47082</v>
      </c>
      <c r="G59" s="41">
        <f t="shared" ref="G59:G64" si="18">F59*E59</f>
        <v>94164</v>
      </c>
      <c r="H59" s="41">
        <v>1900</v>
      </c>
      <c r="I59" s="41">
        <f t="shared" ref="I59:I64" si="19">H59*E59</f>
        <v>3800</v>
      </c>
      <c r="J59" s="41">
        <f t="shared" ref="J59:J64" si="20">I59+G59</f>
        <v>97964</v>
      </c>
      <c r="N59" s="56"/>
      <c r="O59" s="56"/>
    </row>
    <row r="60" spans="1:15" x14ac:dyDescent="0.2">
      <c r="A60" s="57">
        <v>8.1999999999999993</v>
      </c>
      <c r="B60" s="58"/>
      <c r="C60" s="38" t="s">
        <v>52</v>
      </c>
      <c r="D60" s="39" t="s">
        <v>17</v>
      </c>
      <c r="E60" s="40">
        <v>6</v>
      </c>
      <c r="F60" s="41">
        <v>53808</v>
      </c>
      <c r="G60" s="41">
        <f t="shared" si="18"/>
        <v>322848</v>
      </c>
      <c r="H60" s="41">
        <v>1900</v>
      </c>
      <c r="I60" s="41">
        <f t="shared" si="19"/>
        <v>11400</v>
      </c>
      <c r="J60" s="41">
        <f t="shared" si="20"/>
        <v>334248</v>
      </c>
      <c r="N60" s="56"/>
      <c r="O60" s="56"/>
    </row>
    <row r="61" spans="1:15" x14ac:dyDescent="0.2">
      <c r="A61" s="57">
        <v>8.3000000000000007</v>
      </c>
      <c r="B61" s="58"/>
      <c r="C61" s="38" t="s">
        <v>53</v>
      </c>
      <c r="D61" s="39" t="s">
        <v>17</v>
      </c>
      <c r="E61" s="40">
        <v>6</v>
      </c>
      <c r="F61" s="41">
        <v>53808</v>
      </c>
      <c r="G61" s="41">
        <f t="shared" si="18"/>
        <v>322848</v>
      </c>
      <c r="H61" s="41">
        <v>1900</v>
      </c>
      <c r="I61" s="41">
        <f t="shared" si="19"/>
        <v>11400</v>
      </c>
      <c r="J61" s="41">
        <f t="shared" si="20"/>
        <v>334248</v>
      </c>
      <c r="N61" s="56"/>
      <c r="O61" s="56"/>
    </row>
    <row r="62" spans="1:15" x14ac:dyDescent="0.2">
      <c r="A62" s="57">
        <v>8.4</v>
      </c>
      <c r="B62" s="58"/>
      <c r="C62" s="38" t="s">
        <v>54</v>
      </c>
      <c r="D62" s="39" t="s">
        <v>17</v>
      </c>
      <c r="E62" s="40">
        <v>8</v>
      </c>
      <c r="F62" s="41">
        <v>127794</v>
      </c>
      <c r="G62" s="41">
        <f t="shared" si="18"/>
        <v>1022352</v>
      </c>
      <c r="H62" s="41">
        <v>1900</v>
      </c>
      <c r="I62" s="41">
        <f t="shared" si="19"/>
        <v>15200</v>
      </c>
      <c r="J62" s="41">
        <f t="shared" si="20"/>
        <v>1037552</v>
      </c>
      <c r="N62" s="56"/>
      <c r="O62" s="56"/>
    </row>
    <row r="63" spans="1:15" x14ac:dyDescent="0.2">
      <c r="A63" s="57">
        <v>8.5</v>
      </c>
      <c r="B63" s="58"/>
      <c r="C63" s="38" t="s">
        <v>55</v>
      </c>
      <c r="D63" s="39" t="s">
        <v>17</v>
      </c>
      <c r="E63" s="40">
        <v>2</v>
      </c>
      <c r="F63" s="41">
        <v>127794</v>
      </c>
      <c r="G63" s="41">
        <f t="shared" si="18"/>
        <v>255588</v>
      </c>
      <c r="H63" s="41">
        <v>1900</v>
      </c>
      <c r="I63" s="41">
        <f t="shared" si="19"/>
        <v>3800</v>
      </c>
      <c r="J63" s="41">
        <f t="shared" si="20"/>
        <v>259388</v>
      </c>
      <c r="N63" s="56"/>
      <c r="O63" s="56"/>
    </row>
    <row r="64" spans="1:15" ht="135" x14ac:dyDescent="0.2">
      <c r="A64" s="88">
        <v>9</v>
      </c>
      <c r="B64" s="89"/>
      <c r="C64" s="38" t="s">
        <v>56</v>
      </c>
      <c r="D64" s="39" t="s">
        <v>57</v>
      </c>
      <c r="E64" s="40">
        <v>750</v>
      </c>
      <c r="F64" s="41">
        <v>4512.5</v>
      </c>
      <c r="G64" s="41">
        <f t="shared" si="18"/>
        <v>3384375</v>
      </c>
      <c r="H64" s="41">
        <v>760</v>
      </c>
      <c r="I64" s="41">
        <f t="shared" si="19"/>
        <v>570000</v>
      </c>
      <c r="J64" s="41">
        <f t="shared" si="20"/>
        <v>3954375</v>
      </c>
      <c r="N64" s="56"/>
      <c r="O64" s="56"/>
    </row>
    <row r="65" spans="1:15" ht="90" x14ac:dyDescent="0.2">
      <c r="A65" s="83">
        <v>10</v>
      </c>
      <c r="B65" s="84"/>
      <c r="C65" s="44" t="s">
        <v>58</v>
      </c>
      <c r="D65" s="45" t="s">
        <v>57</v>
      </c>
      <c r="E65" s="46">
        <v>725</v>
      </c>
      <c r="F65" s="47">
        <v>5795</v>
      </c>
      <c r="G65" s="47">
        <f>F65*E65</f>
        <v>4201375</v>
      </c>
      <c r="H65" s="47">
        <v>522.5</v>
      </c>
      <c r="I65" s="47">
        <f>H65*E65</f>
        <v>378812.5</v>
      </c>
      <c r="J65" s="47">
        <f>I65+G65</f>
        <v>4580187.5</v>
      </c>
      <c r="N65" s="56"/>
      <c r="O65" s="56"/>
    </row>
    <row r="66" spans="1:15" ht="75" x14ac:dyDescent="0.2">
      <c r="A66" s="83">
        <v>11</v>
      </c>
      <c r="B66" s="84"/>
      <c r="C66" s="43" t="s">
        <v>82</v>
      </c>
      <c r="D66" s="39" t="s">
        <v>57</v>
      </c>
      <c r="E66" s="40">
        <v>50</v>
      </c>
      <c r="F66" s="41">
        <v>5462.5</v>
      </c>
      <c r="G66" s="41">
        <f>F66*E66</f>
        <v>273125</v>
      </c>
      <c r="H66" s="41">
        <v>475</v>
      </c>
      <c r="I66" s="41">
        <f>H66*E66</f>
        <v>23750</v>
      </c>
      <c r="J66" s="41">
        <f>I66+G66</f>
        <v>296875</v>
      </c>
      <c r="N66" s="56"/>
      <c r="O66" s="56"/>
    </row>
    <row r="67" spans="1:15" ht="111.75" customHeight="1" x14ac:dyDescent="0.2">
      <c r="A67" s="83">
        <v>12</v>
      </c>
      <c r="B67" s="85"/>
      <c r="C67" s="18" t="s">
        <v>89</v>
      </c>
      <c r="D67" s="9"/>
      <c r="E67" s="10"/>
      <c r="F67" s="11"/>
      <c r="G67" s="11"/>
      <c r="H67" s="11"/>
      <c r="I67" s="11"/>
      <c r="J67" s="11"/>
      <c r="N67" s="56"/>
      <c r="O67" s="56"/>
    </row>
    <row r="68" spans="1:15" ht="30" x14ac:dyDescent="0.2">
      <c r="A68" s="90">
        <v>12.1</v>
      </c>
      <c r="B68" s="91"/>
      <c r="C68" s="18" t="s">
        <v>59</v>
      </c>
      <c r="D68" s="9"/>
      <c r="E68" s="10"/>
      <c r="F68" s="11"/>
      <c r="G68" s="11"/>
      <c r="H68" s="11"/>
      <c r="I68" s="11"/>
      <c r="J68" s="11"/>
      <c r="N68" s="56"/>
      <c r="O68" s="56"/>
    </row>
    <row r="69" spans="1:15" x14ac:dyDescent="0.2">
      <c r="A69" s="62" t="s">
        <v>22</v>
      </c>
      <c r="B69" s="63"/>
      <c r="C69" s="38" t="s">
        <v>60</v>
      </c>
      <c r="D69" s="39" t="s">
        <v>17</v>
      </c>
      <c r="E69" s="40">
        <v>7</v>
      </c>
      <c r="F69" s="41">
        <v>1425</v>
      </c>
      <c r="G69" s="41">
        <f t="shared" ref="G69:G70" si="21">F69*E69</f>
        <v>9975</v>
      </c>
      <c r="H69" s="41">
        <v>475</v>
      </c>
      <c r="I69" s="41">
        <f t="shared" ref="I69:I70" si="22">H69*E69</f>
        <v>3325</v>
      </c>
      <c r="J69" s="41">
        <f t="shared" ref="J69:J70" si="23">I69+G69</f>
        <v>13300</v>
      </c>
      <c r="N69" s="56"/>
      <c r="O69" s="56"/>
    </row>
    <row r="70" spans="1:15" x14ac:dyDescent="0.2">
      <c r="A70" s="62" t="s">
        <v>24</v>
      </c>
      <c r="B70" s="63"/>
      <c r="C70" s="38" t="s">
        <v>61</v>
      </c>
      <c r="D70" s="39" t="s">
        <v>17</v>
      </c>
      <c r="E70" s="40">
        <v>15</v>
      </c>
      <c r="F70" s="41">
        <v>4275</v>
      </c>
      <c r="G70" s="41">
        <f t="shared" si="21"/>
        <v>64125</v>
      </c>
      <c r="H70" s="41">
        <v>0</v>
      </c>
      <c r="I70" s="41">
        <f t="shared" si="22"/>
        <v>0</v>
      </c>
      <c r="J70" s="41">
        <f t="shared" si="23"/>
        <v>64125</v>
      </c>
      <c r="N70" s="56"/>
      <c r="O70" s="56"/>
    </row>
    <row r="71" spans="1:15" x14ac:dyDescent="0.2">
      <c r="A71" s="90">
        <v>12.2</v>
      </c>
      <c r="B71" s="91"/>
      <c r="C71" s="18" t="s">
        <v>62</v>
      </c>
      <c r="D71" s="9"/>
      <c r="E71" s="10"/>
      <c r="F71" s="11">
        <v>0</v>
      </c>
      <c r="G71" s="11"/>
      <c r="H71" s="11">
        <v>0</v>
      </c>
      <c r="I71" s="11"/>
      <c r="J71" s="11"/>
      <c r="N71" s="56"/>
      <c r="O71" s="56"/>
    </row>
    <row r="72" spans="1:15" x14ac:dyDescent="0.2">
      <c r="A72" s="62" t="s">
        <v>22</v>
      </c>
      <c r="B72" s="63"/>
      <c r="C72" s="38" t="s">
        <v>63</v>
      </c>
      <c r="D72" s="39" t="s">
        <v>19</v>
      </c>
      <c r="E72" s="40">
        <v>1</v>
      </c>
      <c r="F72" s="41">
        <v>4275</v>
      </c>
      <c r="G72" s="41">
        <f t="shared" ref="G72:G74" si="24">F72*E72</f>
        <v>4275</v>
      </c>
      <c r="H72" s="41">
        <v>475</v>
      </c>
      <c r="I72" s="41">
        <f t="shared" ref="I72:I74" si="25">H72*E72</f>
        <v>475</v>
      </c>
      <c r="J72" s="41">
        <f t="shared" ref="J72:J74" si="26">I72+G72</f>
        <v>4750</v>
      </c>
      <c r="N72" s="56"/>
      <c r="O72" s="56"/>
    </row>
    <row r="73" spans="1:15" x14ac:dyDescent="0.2">
      <c r="A73" s="72" t="s">
        <v>24</v>
      </c>
      <c r="B73" s="73"/>
      <c r="C73" s="38" t="s">
        <v>64</v>
      </c>
      <c r="D73" s="39" t="s">
        <v>19</v>
      </c>
      <c r="E73" s="40">
        <v>1</v>
      </c>
      <c r="F73" s="41">
        <v>4750</v>
      </c>
      <c r="G73" s="41">
        <f t="shared" si="24"/>
        <v>4750</v>
      </c>
      <c r="H73" s="41">
        <v>475</v>
      </c>
      <c r="I73" s="41">
        <f t="shared" si="25"/>
        <v>475</v>
      </c>
      <c r="J73" s="41">
        <f t="shared" si="26"/>
        <v>5225</v>
      </c>
      <c r="N73" s="56"/>
      <c r="O73" s="56"/>
    </row>
    <row r="74" spans="1:15" x14ac:dyDescent="0.2">
      <c r="A74" s="90">
        <v>12.3</v>
      </c>
      <c r="B74" s="92"/>
      <c r="C74" s="44" t="s">
        <v>65</v>
      </c>
      <c r="D74" s="45" t="s">
        <v>57</v>
      </c>
      <c r="E74" s="46">
        <v>3</v>
      </c>
      <c r="F74" s="47">
        <v>2850</v>
      </c>
      <c r="G74" s="47">
        <f t="shared" si="24"/>
        <v>8550</v>
      </c>
      <c r="H74" s="47">
        <v>950</v>
      </c>
      <c r="I74" s="47">
        <f t="shared" si="25"/>
        <v>2850</v>
      </c>
      <c r="J74" s="47">
        <f t="shared" si="26"/>
        <v>11400</v>
      </c>
      <c r="N74" s="56"/>
      <c r="O74" s="56"/>
    </row>
    <row r="75" spans="1:15" x14ac:dyDescent="0.2">
      <c r="A75" s="90">
        <v>12.3</v>
      </c>
      <c r="B75" s="91"/>
      <c r="C75" s="18" t="s">
        <v>66</v>
      </c>
      <c r="D75" s="9"/>
      <c r="E75" s="10"/>
      <c r="F75" s="11"/>
      <c r="G75" s="11"/>
      <c r="H75" s="11"/>
      <c r="I75" s="11"/>
      <c r="J75" s="11"/>
      <c r="N75" s="56"/>
      <c r="O75" s="56"/>
    </row>
    <row r="76" spans="1:15" x14ac:dyDescent="0.2">
      <c r="A76" s="62" t="s">
        <v>22</v>
      </c>
      <c r="B76" s="63"/>
      <c r="C76" s="38" t="s">
        <v>67</v>
      </c>
      <c r="D76" s="39" t="s">
        <v>31</v>
      </c>
      <c r="E76" s="40">
        <v>100</v>
      </c>
      <c r="F76" s="41">
        <v>5462.5</v>
      </c>
      <c r="G76" s="41">
        <f t="shared" ref="G76:G77" si="27">F76*E76</f>
        <v>546250</v>
      </c>
      <c r="H76" s="41">
        <v>475</v>
      </c>
      <c r="I76" s="41">
        <f t="shared" ref="I76:I77" si="28">H76*E76</f>
        <v>47500</v>
      </c>
      <c r="J76" s="41">
        <f t="shared" ref="J76:J77" si="29">I76+G76</f>
        <v>593750</v>
      </c>
      <c r="N76" s="56"/>
      <c r="O76" s="56"/>
    </row>
    <row r="77" spans="1:15" x14ac:dyDescent="0.2">
      <c r="A77" s="62" t="s">
        <v>24</v>
      </c>
      <c r="B77" s="63"/>
      <c r="C77" s="38" t="s">
        <v>68</v>
      </c>
      <c r="D77" s="39" t="s">
        <v>31</v>
      </c>
      <c r="E77" s="40">
        <v>15</v>
      </c>
      <c r="F77" s="41">
        <v>5937.5</v>
      </c>
      <c r="G77" s="41">
        <f t="shared" si="27"/>
        <v>89062.5</v>
      </c>
      <c r="H77" s="41">
        <v>570</v>
      </c>
      <c r="I77" s="41">
        <f t="shared" si="28"/>
        <v>8550</v>
      </c>
      <c r="J77" s="41">
        <f t="shared" si="29"/>
        <v>97612.5</v>
      </c>
      <c r="N77" s="56"/>
      <c r="O77" s="56"/>
    </row>
    <row r="78" spans="1:15" ht="60" x14ac:dyDescent="0.2">
      <c r="A78" s="83">
        <v>13</v>
      </c>
      <c r="B78" s="85"/>
      <c r="C78" s="18" t="s">
        <v>69</v>
      </c>
      <c r="D78" s="9"/>
      <c r="E78" s="10"/>
      <c r="F78" s="11"/>
      <c r="G78" s="11"/>
      <c r="H78" s="11"/>
      <c r="I78" s="11"/>
      <c r="J78" s="11"/>
      <c r="N78" s="56"/>
      <c r="O78" s="56"/>
    </row>
    <row r="79" spans="1:15" x14ac:dyDescent="0.2">
      <c r="A79" s="90">
        <v>13.1</v>
      </c>
      <c r="B79" s="92"/>
      <c r="C79" s="38" t="s">
        <v>70</v>
      </c>
      <c r="D79" s="39" t="s">
        <v>31</v>
      </c>
      <c r="E79" s="40">
        <v>110</v>
      </c>
      <c r="F79" s="41">
        <v>427.5</v>
      </c>
      <c r="G79" s="41">
        <f>F79*E79</f>
        <v>47025</v>
      </c>
      <c r="H79" s="41">
        <v>95</v>
      </c>
      <c r="I79" s="41">
        <f>H79*E79</f>
        <v>10450</v>
      </c>
      <c r="J79" s="41">
        <f>I79+G79</f>
        <v>57475</v>
      </c>
      <c r="N79" s="56"/>
      <c r="O79" s="56"/>
    </row>
    <row r="80" spans="1:15" ht="60" x14ac:dyDescent="0.2">
      <c r="A80" s="83">
        <v>14</v>
      </c>
      <c r="B80" s="85"/>
      <c r="C80" s="18" t="s">
        <v>71</v>
      </c>
      <c r="D80" s="9"/>
      <c r="E80" s="10"/>
      <c r="F80" s="11"/>
      <c r="G80" s="11"/>
      <c r="H80" s="11"/>
      <c r="I80" s="11"/>
      <c r="J80" s="11"/>
      <c r="N80" s="56"/>
      <c r="O80" s="56"/>
    </row>
    <row r="81" spans="1:15" x14ac:dyDescent="0.2">
      <c r="A81" s="90">
        <v>14.1</v>
      </c>
      <c r="B81" s="92"/>
      <c r="C81" s="38" t="s">
        <v>70</v>
      </c>
      <c r="D81" s="39" t="s">
        <v>17</v>
      </c>
      <c r="E81" s="40">
        <v>98</v>
      </c>
      <c r="F81" s="41">
        <v>2327.5</v>
      </c>
      <c r="G81" s="41">
        <f>F81*E81</f>
        <v>228095</v>
      </c>
      <c r="H81" s="41">
        <v>332.5</v>
      </c>
      <c r="I81" s="41">
        <f>H81*E81</f>
        <v>32585</v>
      </c>
      <c r="J81" s="41">
        <f>I81+G81</f>
        <v>260680</v>
      </c>
      <c r="N81" s="56"/>
      <c r="O81" s="56"/>
    </row>
    <row r="82" spans="1:15" ht="90" x14ac:dyDescent="0.2">
      <c r="A82" s="83">
        <v>15</v>
      </c>
      <c r="B82" s="84"/>
      <c r="C82" s="43" t="s">
        <v>83</v>
      </c>
      <c r="D82" s="39" t="s">
        <v>57</v>
      </c>
      <c r="E82" s="40">
        <v>3</v>
      </c>
      <c r="F82" s="41">
        <v>4750</v>
      </c>
      <c r="G82" s="41">
        <f>F82*E82</f>
        <v>14250</v>
      </c>
      <c r="H82" s="41">
        <v>950</v>
      </c>
      <c r="I82" s="41">
        <f>H82*E82</f>
        <v>2850</v>
      </c>
      <c r="J82" s="41">
        <f>I82+G82</f>
        <v>17100</v>
      </c>
      <c r="N82" s="56"/>
      <c r="O82" s="56"/>
    </row>
    <row r="83" spans="1:15" ht="60" x14ac:dyDescent="0.2">
      <c r="A83" s="96">
        <v>16</v>
      </c>
      <c r="B83" s="97"/>
      <c r="C83" s="43" t="s">
        <v>84</v>
      </c>
      <c r="D83" s="39" t="s">
        <v>57</v>
      </c>
      <c r="E83" s="40">
        <v>1</v>
      </c>
      <c r="F83" s="41">
        <v>5225</v>
      </c>
      <c r="G83" s="41">
        <f>F83*E83</f>
        <v>5225</v>
      </c>
      <c r="H83" s="41">
        <v>950</v>
      </c>
      <c r="I83" s="41">
        <f>H83*E83</f>
        <v>950</v>
      </c>
      <c r="J83" s="41">
        <f>I83+G83</f>
        <v>6175</v>
      </c>
      <c r="N83" s="56"/>
      <c r="O83" s="56"/>
    </row>
    <row r="84" spans="1:15" ht="138.75" customHeight="1" x14ac:dyDescent="0.2">
      <c r="A84" s="83">
        <v>17</v>
      </c>
      <c r="B84" s="85"/>
      <c r="C84" s="12" t="s">
        <v>72</v>
      </c>
      <c r="D84" s="21" t="s">
        <v>30</v>
      </c>
      <c r="E84" s="13">
        <v>1</v>
      </c>
      <c r="F84" s="14">
        <v>2137500</v>
      </c>
      <c r="G84" s="14">
        <f>F84*E84</f>
        <v>2137500</v>
      </c>
      <c r="H84" s="14">
        <v>142500</v>
      </c>
      <c r="I84" s="14">
        <f>H84*E84</f>
        <v>142500</v>
      </c>
      <c r="J84" s="14">
        <f>I84+G84</f>
        <v>2280000</v>
      </c>
      <c r="N84" s="56"/>
      <c r="O84" s="56"/>
    </row>
    <row r="85" spans="1:15" ht="105" x14ac:dyDescent="0.2">
      <c r="A85" s="98"/>
      <c r="B85" s="99"/>
      <c r="C85" s="22" t="s">
        <v>85</v>
      </c>
      <c r="D85" s="15" t="s">
        <v>30</v>
      </c>
      <c r="E85" s="16">
        <v>1</v>
      </c>
      <c r="F85" s="14">
        <v>617500</v>
      </c>
      <c r="G85" s="14">
        <f t="shared" ref="G85:G89" si="30">F85*E85</f>
        <v>617500</v>
      </c>
      <c r="H85" s="14">
        <v>47500</v>
      </c>
      <c r="I85" s="14">
        <f t="shared" ref="I85:I89" si="31">H85*E85</f>
        <v>47500</v>
      </c>
      <c r="J85" s="14">
        <f t="shared" ref="J85:J89" si="32">I85+G85</f>
        <v>665000</v>
      </c>
      <c r="N85" s="56"/>
      <c r="O85" s="56"/>
    </row>
    <row r="86" spans="1:15" ht="90" x14ac:dyDescent="0.2">
      <c r="A86" s="96">
        <v>18</v>
      </c>
      <c r="B86" s="100"/>
      <c r="C86" s="48" t="s">
        <v>86</v>
      </c>
      <c r="D86" s="49" t="s">
        <v>30</v>
      </c>
      <c r="E86" s="50">
        <v>2</v>
      </c>
      <c r="F86" s="51">
        <v>118750</v>
      </c>
      <c r="G86" s="51">
        <f t="shared" si="30"/>
        <v>237500</v>
      </c>
      <c r="H86" s="51">
        <v>38000</v>
      </c>
      <c r="I86" s="51">
        <f t="shared" si="31"/>
        <v>76000</v>
      </c>
      <c r="J86" s="51">
        <f t="shared" si="32"/>
        <v>313500</v>
      </c>
      <c r="N86" s="56"/>
      <c r="O86" s="56"/>
    </row>
    <row r="87" spans="1:15" ht="105" x14ac:dyDescent="0.2">
      <c r="A87" s="83">
        <v>19</v>
      </c>
      <c r="B87" s="85"/>
      <c r="C87" s="12" t="s">
        <v>91</v>
      </c>
      <c r="D87" s="21" t="s">
        <v>30</v>
      </c>
      <c r="E87" s="13">
        <v>1</v>
      </c>
      <c r="F87" s="14">
        <v>0</v>
      </c>
      <c r="G87" s="14">
        <f t="shared" si="30"/>
        <v>0</v>
      </c>
      <c r="H87" s="14">
        <v>95000</v>
      </c>
      <c r="I87" s="14">
        <f t="shared" si="31"/>
        <v>95000</v>
      </c>
      <c r="J87" s="14">
        <f t="shared" si="32"/>
        <v>95000</v>
      </c>
      <c r="N87" s="56"/>
      <c r="O87" s="56"/>
    </row>
    <row r="88" spans="1:15" ht="75" x14ac:dyDescent="0.2">
      <c r="A88" s="83">
        <v>20</v>
      </c>
      <c r="B88" s="85"/>
      <c r="C88" s="8" t="s">
        <v>87</v>
      </c>
      <c r="D88" s="5" t="s">
        <v>30</v>
      </c>
      <c r="E88" s="6">
        <v>1</v>
      </c>
      <c r="F88" s="14">
        <v>23750</v>
      </c>
      <c r="G88" s="14">
        <f t="shared" si="30"/>
        <v>23750</v>
      </c>
      <c r="H88" s="14">
        <v>23750</v>
      </c>
      <c r="I88" s="14">
        <f t="shared" si="31"/>
        <v>23750</v>
      </c>
      <c r="J88" s="14">
        <f t="shared" si="32"/>
        <v>47500</v>
      </c>
      <c r="N88" s="56"/>
      <c r="O88" s="56"/>
    </row>
    <row r="89" spans="1:15" ht="105" x14ac:dyDescent="0.2">
      <c r="A89" s="101">
        <v>21</v>
      </c>
      <c r="B89" s="102"/>
      <c r="C89" s="12" t="s">
        <v>90</v>
      </c>
      <c r="D89" s="21" t="s">
        <v>30</v>
      </c>
      <c r="E89" s="13">
        <v>1</v>
      </c>
      <c r="F89" s="14">
        <v>9500</v>
      </c>
      <c r="G89" s="14">
        <f t="shared" si="30"/>
        <v>9500</v>
      </c>
      <c r="H89" s="14">
        <v>14250</v>
      </c>
      <c r="I89" s="14">
        <f t="shared" si="31"/>
        <v>14250</v>
      </c>
      <c r="J89" s="14">
        <f t="shared" si="32"/>
        <v>23750</v>
      </c>
      <c r="N89" s="56"/>
      <c r="O89" s="56"/>
    </row>
    <row r="90" spans="1:15" s="29" customFormat="1" ht="28.35" customHeight="1" x14ac:dyDescent="0.2">
      <c r="A90" s="103"/>
      <c r="B90" s="104"/>
      <c r="C90" s="28" t="s">
        <v>73</v>
      </c>
      <c r="D90" s="24"/>
      <c r="E90" s="24"/>
      <c r="F90" s="25"/>
      <c r="G90" s="30">
        <f>SUM(G7:G89)</f>
        <v>19127917.5</v>
      </c>
      <c r="H90" s="31"/>
      <c r="I90" s="30">
        <f>SUM(I7:I89)</f>
        <v>2011672.5</v>
      </c>
      <c r="J90" s="30">
        <f>SUM(J7:J89)</f>
        <v>21139590</v>
      </c>
    </row>
    <row r="91" spans="1:15" x14ac:dyDescent="0.2">
      <c r="A91" s="93" t="s">
        <v>74</v>
      </c>
      <c r="B91" s="93"/>
      <c r="C91" s="93"/>
      <c r="D91" s="93"/>
      <c r="E91" s="93"/>
      <c r="F91" s="93"/>
      <c r="G91" s="93"/>
      <c r="H91" s="93"/>
      <c r="I91" s="93"/>
      <c r="J91" s="93"/>
    </row>
    <row r="92" spans="1:15" x14ac:dyDescent="0.2">
      <c r="A92" s="26"/>
      <c r="B92" s="94"/>
      <c r="C92" s="94"/>
      <c r="D92" s="94"/>
      <c r="E92" s="94"/>
      <c r="F92" s="94"/>
      <c r="G92" s="94"/>
      <c r="H92" s="94"/>
      <c r="I92" s="94"/>
      <c r="J92" s="94"/>
    </row>
    <row r="93" spans="1:15" x14ac:dyDescent="0.2">
      <c r="A93" s="26"/>
      <c r="B93" s="94"/>
      <c r="C93" s="94"/>
      <c r="D93" s="94"/>
      <c r="E93" s="94"/>
      <c r="F93" s="94"/>
      <c r="G93" s="94"/>
      <c r="H93" s="94"/>
      <c r="I93" s="94"/>
      <c r="J93" s="94"/>
    </row>
    <row r="94" spans="1:15" ht="37.5" customHeight="1" x14ac:dyDescent="0.2">
      <c r="A94" s="26"/>
      <c r="B94" s="94"/>
      <c r="C94" s="94"/>
      <c r="D94" s="94"/>
      <c r="E94" s="94"/>
      <c r="F94" s="94"/>
      <c r="G94" s="94"/>
      <c r="H94" s="94"/>
      <c r="I94" s="94"/>
      <c r="J94" s="3"/>
    </row>
    <row r="95" spans="1:15" x14ac:dyDescent="0.2">
      <c r="J95" s="55"/>
    </row>
    <row r="96" spans="1:15" x14ac:dyDescent="0.2">
      <c r="J96" s="55"/>
    </row>
  </sheetData>
  <mergeCells count="97">
    <mergeCell ref="A91:J91"/>
    <mergeCell ref="B93:J93"/>
    <mergeCell ref="B94:I94"/>
    <mergeCell ref="I4:J4"/>
    <mergeCell ref="B92:J92"/>
    <mergeCell ref="A82:B82"/>
    <mergeCell ref="A83:B83"/>
    <mergeCell ref="A84:B84"/>
    <mergeCell ref="A85:B85"/>
    <mergeCell ref="A86:B86"/>
    <mergeCell ref="A87:B87"/>
    <mergeCell ref="A88:B88"/>
    <mergeCell ref="A89:B89"/>
    <mergeCell ref="A90:B90"/>
    <mergeCell ref="A80:B80"/>
    <mergeCell ref="A81:B81"/>
    <mergeCell ref="A76:B76"/>
    <mergeCell ref="A77:B77"/>
    <mergeCell ref="A78:B78"/>
    <mergeCell ref="A79:B79"/>
    <mergeCell ref="A73:B73"/>
    <mergeCell ref="A74:B74"/>
    <mergeCell ref="A75:B75"/>
    <mergeCell ref="A71:B71"/>
    <mergeCell ref="A72:B72"/>
    <mergeCell ref="A68:B68"/>
    <mergeCell ref="A69:B69"/>
    <mergeCell ref="A70:B70"/>
    <mergeCell ref="A65:B65"/>
    <mergeCell ref="A66:B66"/>
    <mergeCell ref="A67:B67"/>
    <mergeCell ref="A57:B57"/>
    <mergeCell ref="A58:B58"/>
    <mergeCell ref="A59:B59"/>
    <mergeCell ref="A60:B60"/>
    <mergeCell ref="A61:B61"/>
    <mergeCell ref="A62:B62"/>
    <mergeCell ref="A63:B63"/>
    <mergeCell ref="A64:B64"/>
    <mergeCell ref="A53:B53"/>
    <mergeCell ref="A54:B54"/>
    <mergeCell ref="A55:B55"/>
    <mergeCell ref="A56:B56"/>
    <mergeCell ref="A46:B46"/>
    <mergeCell ref="A47:B47"/>
    <mergeCell ref="A48:B48"/>
    <mergeCell ref="A49:B49"/>
    <mergeCell ref="A50:B50"/>
    <mergeCell ref="A51:B51"/>
    <mergeCell ref="A52:B52"/>
    <mergeCell ref="A43:B43"/>
    <mergeCell ref="A44:B44"/>
    <mergeCell ref="A45:B45"/>
    <mergeCell ref="A36:B36"/>
    <mergeCell ref="A37:B37"/>
    <mergeCell ref="A38:B38"/>
    <mergeCell ref="A39:B39"/>
    <mergeCell ref="A40:B40"/>
    <mergeCell ref="A41:B41"/>
    <mergeCell ref="A42:B42"/>
    <mergeCell ref="A31:B31"/>
    <mergeCell ref="A32:B32"/>
    <mergeCell ref="A33:B33"/>
    <mergeCell ref="A34:B34"/>
    <mergeCell ref="A35:B35"/>
    <mergeCell ref="A29:B29"/>
    <mergeCell ref="A30:B30"/>
    <mergeCell ref="A20:B20"/>
    <mergeCell ref="A21:B21"/>
    <mergeCell ref="A22:B22"/>
    <mergeCell ref="A23:B23"/>
    <mergeCell ref="A24:B24"/>
    <mergeCell ref="A25:B25"/>
    <mergeCell ref="A26:B26"/>
    <mergeCell ref="A27:B27"/>
    <mergeCell ref="A28:B28"/>
    <mergeCell ref="A17:B17"/>
    <mergeCell ref="A18:B18"/>
    <mergeCell ref="A19:B19"/>
    <mergeCell ref="A14:B14"/>
    <mergeCell ref="A15:B15"/>
    <mergeCell ref="A16:B16"/>
    <mergeCell ref="A10:B10"/>
    <mergeCell ref="A11:B11"/>
    <mergeCell ref="A12:B12"/>
    <mergeCell ref="A13:B13"/>
    <mergeCell ref="A1:J1"/>
    <mergeCell ref="A2:J2"/>
    <mergeCell ref="A3:C3"/>
    <mergeCell ref="A4:C4"/>
    <mergeCell ref="A5:E5"/>
    <mergeCell ref="F5:G5"/>
    <mergeCell ref="H5:I5"/>
    <mergeCell ref="A6:B6"/>
    <mergeCell ref="A7:B7"/>
    <mergeCell ref="A8:B8"/>
    <mergeCell ref="A9:B9"/>
  </mergeCells>
  <printOptions horizontalCentered="1"/>
  <pageMargins left="0" right="0" top="0.35433070866141736" bottom="0.15748031496062992" header="0.31496062992125984" footer="0.31496062992125984"/>
  <pageSetup paperSize="9" orientation="landscape" r:id="rId1"/>
  <rowBreaks count="6" manualBreakCount="6">
    <brk id="14" max="9" man="1"/>
    <brk id="26" max="9" man="1"/>
    <brk id="34" max="9" man="1"/>
    <brk id="43" max="9" man="1"/>
    <brk id="64" max="9" man="1"/>
    <brk id="73"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J62"/>
  <sheetViews>
    <sheetView topLeftCell="A37" zoomScaleNormal="100" workbookViewId="0">
      <selection activeCell="L55" sqref="L55"/>
    </sheetView>
  </sheetViews>
  <sheetFormatPr defaultRowHeight="15" x14ac:dyDescent="0.2"/>
  <cols>
    <col min="1" max="1" width="6.1640625" style="198" customWidth="1"/>
    <col min="2" max="2" width="5.83203125" style="198"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64" t="s">
        <v>0</v>
      </c>
      <c r="B1" s="64"/>
      <c r="C1" s="64"/>
      <c r="D1" s="64"/>
      <c r="E1" s="64"/>
      <c r="F1" s="64"/>
      <c r="G1" s="64"/>
      <c r="H1" s="64"/>
      <c r="I1" s="64"/>
      <c r="J1" s="64"/>
    </row>
    <row r="2" spans="1:10" s="32" customFormat="1" ht="17.850000000000001" customHeight="1" x14ac:dyDescent="0.2">
      <c r="A2" s="65" t="s">
        <v>92</v>
      </c>
      <c r="B2" s="65"/>
      <c r="C2" s="65"/>
      <c r="D2" s="65"/>
      <c r="E2" s="65"/>
      <c r="F2" s="65"/>
      <c r="G2" s="65"/>
      <c r="H2" s="65"/>
      <c r="I2" s="65"/>
      <c r="J2" s="65"/>
    </row>
    <row r="3" spans="1:10" s="32" customFormat="1" ht="17.45" customHeight="1" x14ac:dyDescent="0.2">
      <c r="A3" s="64" t="s">
        <v>2</v>
      </c>
      <c r="B3" s="64"/>
      <c r="C3" s="64"/>
      <c r="D3" s="33"/>
      <c r="E3" s="33"/>
      <c r="F3" s="34"/>
      <c r="G3" s="34"/>
      <c r="H3" s="34"/>
      <c r="I3" s="34"/>
      <c r="J3" s="35" t="s">
        <v>3</v>
      </c>
    </row>
    <row r="4" spans="1:10" s="32" customFormat="1" ht="23.85" customHeight="1" x14ac:dyDescent="0.2">
      <c r="A4" s="65" t="s">
        <v>4</v>
      </c>
      <c r="B4" s="65"/>
      <c r="C4" s="65"/>
      <c r="D4" s="33"/>
      <c r="E4" s="33"/>
      <c r="F4" s="36"/>
      <c r="G4" s="36"/>
      <c r="H4" s="36"/>
      <c r="I4" s="95" t="s">
        <v>5</v>
      </c>
      <c r="J4" s="95"/>
    </row>
    <row r="5" spans="1:10" s="1" customFormat="1" ht="22.5" customHeight="1" x14ac:dyDescent="0.2">
      <c r="A5" s="66"/>
      <c r="B5" s="66"/>
      <c r="C5" s="66"/>
      <c r="D5" s="66"/>
      <c r="E5" s="67"/>
      <c r="F5" s="68" t="s">
        <v>6</v>
      </c>
      <c r="G5" s="69"/>
      <c r="H5" s="68" t="s">
        <v>7</v>
      </c>
      <c r="I5" s="69"/>
      <c r="J5" s="37" t="s">
        <v>8</v>
      </c>
    </row>
    <row r="6" spans="1:10" s="1" customFormat="1" ht="26.25" customHeight="1" x14ac:dyDescent="0.2">
      <c r="A6" s="105" t="s">
        <v>9</v>
      </c>
      <c r="B6" s="106"/>
      <c r="C6" s="107" t="s">
        <v>10</v>
      </c>
      <c r="D6" s="107" t="s">
        <v>11</v>
      </c>
      <c r="E6" s="107" t="s">
        <v>12</v>
      </c>
      <c r="F6" s="107" t="s">
        <v>13</v>
      </c>
      <c r="G6" s="107" t="s">
        <v>14</v>
      </c>
      <c r="H6" s="107" t="s">
        <v>13</v>
      </c>
      <c r="I6" s="107" t="s">
        <v>14</v>
      </c>
      <c r="J6" s="107" t="s">
        <v>14</v>
      </c>
    </row>
    <row r="7" spans="1:10" ht="15.95" customHeight="1" x14ac:dyDescent="0.25">
      <c r="A7" s="108"/>
      <c r="B7" s="109"/>
      <c r="C7" s="110" t="s">
        <v>93</v>
      </c>
      <c r="D7" s="111"/>
      <c r="E7" s="112"/>
      <c r="F7" s="113"/>
      <c r="G7" s="114"/>
      <c r="H7" s="113"/>
      <c r="I7" s="114"/>
      <c r="J7" s="113"/>
    </row>
    <row r="8" spans="1:10" ht="14.25" customHeight="1" x14ac:dyDescent="0.25">
      <c r="A8" s="115"/>
      <c r="B8" s="116"/>
      <c r="C8" s="117" t="s">
        <v>94</v>
      </c>
      <c r="D8" s="118"/>
      <c r="E8" s="119"/>
      <c r="F8" s="120"/>
      <c r="G8" s="121"/>
      <c r="H8" s="120"/>
      <c r="I8" s="121"/>
      <c r="J8" s="120"/>
    </row>
    <row r="9" spans="1:10" ht="14.25" customHeight="1" x14ac:dyDescent="0.25">
      <c r="A9" s="115"/>
      <c r="B9" s="116"/>
      <c r="C9" s="117" t="s">
        <v>95</v>
      </c>
      <c r="D9" s="118"/>
      <c r="E9" s="119"/>
      <c r="F9" s="120"/>
      <c r="G9" s="121"/>
      <c r="H9" s="120"/>
      <c r="I9" s="121"/>
      <c r="J9" s="120"/>
    </row>
    <row r="10" spans="1:10" ht="14.25" customHeight="1" x14ac:dyDescent="0.25">
      <c r="A10" s="115"/>
      <c r="B10" s="116"/>
      <c r="C10" s="117" t="s">
        <v>96</v>
      </c>
      <c r="D10" s="118"/>
      <c r="E10" s="119"/>
      <c r="F10" s="120"/>
      <c r="G10" s="121"/>
      <c r="H10" s="120"/>
      <c r="I10" s="121"/>
      <c r="J10" s="120"/>
    </row>
    <row r="11" spans="1:10" ht="14.25" customHeight="1" x14ac:dyDescent="0.25">
      <c r="A11" s="115"/>
      <c r="B11" s="116"/>
      <c r="C11" s="117" t="s">
        <v>97</v>
      </c>
      <c r="D11" s="118"/>
      <c r="E11" s="119"/>
      <c r="F11" s="120"/>
      <c r="G11" s="121"/>
      <c r="H11" s="120"/>
      <c r="I11" s="121"/>
      <c r="J11" s="120"/>
    </row>
    <row r="12" spans="1:10" ht="14.25" customHeight="1" x14ac:dyDescent="0.2">
      <c r="A12" s="122">
        <v>1</v>
      </c>
      <c r="B12" s="123"/>
      <c r="C12" s="117" t="s">
        <v>98</v>
      </c>
      <c r="D12" s="118"/>
      <c r="E12" s="119"/>
      <c r="F12" s="120"/>
      <c r="G12" s="121"/>
      <c r="H12" s="120"/>
      <c r="I12" s="121"/>
      <c r="J12" s="120"/>
    </row>
    <row r="13" spans="1:10" ht="14.25" customHeight="1" x14ac:dyDescent="0.25">
      <c r="A13" s="115"/>
      <c r="B13" s="116"/>
      <c r="C13" s="117" t="s">
        <v>99</v>
      </c>
      <c r="D13" s="118"/>
      <c r="E13" s="119"/>
      <c r="F13" s="120"/>
      <c r="G13" s="121"/>
      <c r="H13" s="120"/>
      <c r="I13" s="121"/>
      <c r="J13" s="120"/>
    </row>
    <row r="14" spans="1:10" ht="14.25" customHeight="1" x14ac:dyDescent="0.25">
      <c r="A14" s="115"/>
      <c r="B14" s="116"/>
      <c r="C14" s="117" t="s">
        <v>100</v>
      </c>
      <c r="D14" s="118"/>
      <c r="E14" s="119"/>
      <c r="F14" s="120"/>
      <c r="G14" s="121"/>
      <c r="H14" s="120"/>
      <c r="I14" s="121"/>
      <c r="J14" s="120"/>
    </row>
    <row r="15" spans="1:10" ht="14.25" customHeight="1" x14ac:dyDescent="0.25">
      <c r="A15" s="115"/>
      <c r="B15" s="116"/>
      <c r="C15" s="117" t="s">
        <v>101</v>
      </c>
      <c r="D15" s="118"/>
      <c r="E15" s="119"/>
      <c r="F15" s="120"/>
      <c r="G15" s="121"/>
      <c r="H15" s="120"/>
      <c r="I15" s="121"/>
      <c r="J15" s="120"/>
    </row>
    <row r="16" spans="1:10" ht="14.25" customHeight="1" x14ac:dyDescent="0.25">
      <c r="A16" s="115"/>
      <c r="B16" s="116"/>
      <c r="C16" s="117" t="s">
        <v>102</v>
      </c>
      <c r="D16" s="118"/>
      <c r="E16" s="119"/>
      <c r="F16" s="120"/>
      <c r="G16" s="121"/>
      <c r="H16" s="120"/>
      <c r="I16" s="121"/>
      <c r="J16" s="120"/>
    </row>
    <row r="17" spans="1:10" ht="14.25" customHeight="1" x14ac:dyDescent="0.25">
      <c r="A17" s="115"/>
      <c r="B17" s="116"/>
      <c r="C17" s="124" t="s">
        <v>103</v>
      </c>
      <c r="D17" s="125"/>
      <c r="E17" s="126"/>
      <c r="F17" s="127"/>
      <c r="G17" s="128"/>
      <c r="H17" s="127"/>
      <c r="I17" s="128"/>
      <c r="J17" s="127"/>
    </row>
    <row r="18" spans="1:10" ht="14.25" customHeight="1" x14ac:dyDescent="0.2">
      <c r="A18" s="129"/>
      <c r="B18" s="130">
        <v>1.1000000000000001</v>
      </c>
      <c r="C18" s="131" t="s">
        <v>104</v>
      </c>
      <c r="D18" s="39" t="s">
        <v>105</v>
      </c>
      <c r="E18" s="132">
        <v>200</v>
      </c>
      <c r="F18" s="41">
        <v>2550</v>
      </c>
      <c r="G18" s="133">
        <f>F18*E18</f>
        <v>510000</v>
      </c>
      <c r="H18" s="41">
        <v>500</v>
      </c>
      <c r="I18" s="133">
        <f>H18*E18</f>
        <v>100000</v>
      </c>
      <c r="J18" s="41">
        <f>I18+G18</f>
        <v>610000</v>
      </c>
    </row>
    <row r="19" spans="1:10" ht="14.45" customHeight="1" x14ac:dyDescent="0.2">
      <c r="A19" s="129"/>
      <c r="B19" s="130">
        <v>1.2</v>
      </c>
      <c r="C19" s="131" t="s">
        <v>106</v>
      </c>
      <c r="D19" s="39" t="s">
        <v>105</v>
      </c>
      <c r="E19" s="132">
        <v>20</v>
      </c>
      <c r="F19" s="41">
        <v>3150</v>
      </c>
      <c r="G19" s="133">
        <f t="shared" ref="G19:G23" si="0">F19*E19</f>
        <v>63000</v>
      </c>
      <c r="H19" s="41">
        <v>600</v>
      </c>
      <c r="I19" s="133">
        <f t="shared" ref="I19:I23" si="1">H19*E19</f>
        <v>12000</v>
      </c>
      <c r="J19" s="41">
        <f t="shared" ref="J19:J23" si="2">I19+G19</f>
        <v>75000</v>
      </c>
    </row>
    <row r="20" spans="1:10" ht="14.45" customHeight="1" x14ac:dyDescent="0.2">
      <c r="A20" s="129"/>
      <c r="B20" s="130">
        <v>1.3</v>
      </c>
      <c r="C20" s="131" t="s">
        <v>107</v>
      </c>
      <c r="D20" s="39" t="s">
        <v>105</v>
      </c>
      <c r="E20" s="132">
        <v>14</v>
      </c>
      <c r="F20" s="41">
        <v>3750</v>
      </c>
      <c r="G20" s="133">
        <f t="shared" si="0"/>
        <v>52500</v>
      </c>
      <c r="H20" s="41">
        <v>700</v>
      </c>
      <c r="I20" s="133">
        <f t="shared" si="1"/>
        <v>9800</v>
      </c>
      <c r="J20" s="41">
        <f t="shared" si="2"/>
        <v>62300</v>
      </c>
    </row>
    <row r="21" spans="1:10" ht="14.45" customHeight="1" x14ac:dyDescent="0.2">
      <c r="A21" s="129"/>
      <c r="B21" s="130">
        <v>1.4</v>
      </c>
      <c r="C21" s="131" t="s">
        <v>108</v>
      </c>
      <c r="D21" s="39" t="s">
        <v>105</v>
      </c>
      <c r="E21" s="132">
        <v>32</v>
      </c>
      <c r="F21" s="41">
        <v>4950</v>
      </c>
      <c r="G21" s="133">
        <f t="shared" si="0"/>
        <v>158400</v>
      </c>
      <c r="H21" s="41">
        <v>850</v>
      </c>
      <c r="I21" s="133">
        <f t="shared" si="1"/>
        <v>27200</v>
      </c>
      <c r="J21" s="41">
        <f t="shared" si="2"/>
        <v>185600</v>
      </c>
    </row>
    <row r="22" spans="1:10" ht="14.45" customHeight="1" x14ac:dyDescent="0.2">
      <c r="A22" s="129"/>
      <c r="B22" s="130">
        <v>1.5</v>
      </c>
      <c r="C22" s="131" t="s">
        <v>109</v>
      </c>
      <c r="D22" s="39" t="s">
        <v>105</v>
      </c>
      <c r="E22" s="132">
        <v>56</v>
      </c>
      <c r="F22" s="41">
        <v>7380</v>
      </c>
      <c r="G22" s="133">
        <f t="shared" si="0"/>
        <v>413280</v>
      </c>
      <c r="H22" s="41">
        <v>1000</v>
      </c>
      <c r="I22" s="133">
        <f t="shared" si="1"/>
        <v>56000</v>
      </c>
      <c r="J22" s="41">
        <f t="shared" si="2"/>
        <v>469280</v>
      </c>
    </row>
    <row r="23" spans="1:10" ht="14.45" customHeight="1" x14ac:dyDescent="0.2">
      <c r="A23" s="129"/>
      <c r="B23" s="130">
        <v>1.6</v>
      </c>
      <c r="C23" s="134" t="s">
        <v>110</v>
      </c>
      <c r="D23" s="135" t="s">
        <v>105</v>
      </c>
      <c r="E23" s="136">
        <v>30</v>
      </c>
      <c r="F23" s="137">
        <v>16500</v>
      </c>
      <c r="G23" s="138">
        <f t="shared" si="0"/>
        <v>495000</v>
      </c>
      <c r="H23" s="137">
        <v>1500</v>
      </c>
      <c r="I23" s="138">
        <f t="shared" si="1"/>
        <v>45000</v>
      </c>
      <c r="J23" s="137">
        <f t="shared" si="2"/>
        <v>540000</v>
      </c>
    </row>
    <row r="24" spans="1:10" ht="17.25" customHeight="1" x14ac:dyDescent="0.2">
      <c r="A24" s="122">
        <v>2</v>
      </c>
      <c r="B24" s="123"/>
      <c r="C24" s="110" t="s">
        <v>111</v>
      </c>
      <c r="D24" s="111"/>
      <c r="E24" s="112"/>
      <c r="F24" s="137"/>
      <c r="G24" s="138"/>
      <c r="H24" s="137"/>
      <c r="I24" s="138"/>
      <c r="J24" s="137"/>
    </row>
    <row r="25" spans="1:10" ht="29.25" customHeight="1" x14ac:dyDescent="0.2">
      <c r="A25" s="129"/>
      <c r="B25" s="139">
        <v>2.1</v>
      </c>
      <c r="C25" s="117" t="s">
        <v>112</v>
      </c>
      <c r="D25" s="118"/>
      <c r="E25" s="119"/>
      <c r="F25" s="140"/>
      <c r="G25" s="141"/>
      <c r="H25" s="140"/>
      <c r="I25" s="141"/>
      <c r="J25" s="140"/>
    </row>
    <row r="26" spans="1:10" ht="14.25" customHeight="1" x14ac:dyDescent="0.25">
      <c r="A26" s="115"/>
      <c r="B26" s="116"/>
      <c r="C26" s="117" t="s">
        <v>113</v>
      </c>
      <c r="D26" s="142" t="s">
        <v>17</v>
      </c>
      <c r="E26" s="143">
        <v>86</v>
      </c>
      <c r="F26" s="140">
        <v>8250</v>
      </c>
      <c r="G26" s="144">
        <f t="shared" ref="G26" si="3">F26*E26</f>
        <v>709500</v>
      </c>
      <c r="H26" s="140">
        <v>750</v>
      </c>
      <c r="I26" s="144">
        <f t="shared" ref="I26" si="4">H26*E26</f>
        <v>64500</v>
      </c>
      <c r="J26" s="145">
        <f t="shared" ref="J26" si="5">I26+G26</f>
        <v>774000</v>
      </c>
    </row>
    <row r="27" spans="1:10" ht="15.95" customHeight="1" x14ac:dyDescent="0.2">
      <c r="A27" s="122">
        <v>3</v>
      </c>
      <c r="B27" s="123"/>
      <c r="C27" s="110" t="s">
        <v>114</v>
      </c>
      <c r="D27" s="111"/>
      <c r="E27" s="112"/>
      <c r="F27" s="146"/>
      <c r="G27" s="147"/>
      <c r="H27" s="146"/>
      <c r="I27" s="147"/>
      <c r="J27" s="146"/>
    </row>
    <row r="28" spans="1:10" ht="16.5" customHeight="1" x14ac:dyDescent="0.2">
      <c r="A28" s="129"/>
      <c r="B28" s="139">
        <v>3.1</v>
      </c>
      <c r="C28" s="148" t="s">
        <v>115</v>
      </c>
      <c r="D28" s="142" t="s">
        <v>17</v>
      </c>
      <c r="E28" s="143">
        <v>2</v>
      </c>
      <c r="F28" s="140">
        <v>27000</v>
      </c>
      <c r="G28" s="144">
        <f t="shared" ref="G28:G30" si="6">F28*E28</f>
        <v>54000</v>
      </c>
      <c r="H28" s="140">
        <v>1000</v>
      </c>
      <c r="I28" s="144">
        <f t="shared" ref="I28:I30" si="7">H28*E28</f>
        <v>2000</v>
      </c>
      <c r="J28" s="145">
        <f t="shared" ref="J28:J30" si="8">I28+G28</f>
        <v>56000</v>
      </c>
    </row>
    <row r="29" spans="1:10" ht="17.25" customHeight="1" x14ac:dyDescent="0.2">
      <c r="A29" s="129"/>
      <c r="B29" s="139">
        <v>3.2</v>
      </c>
      <c r="C29" s="117" t="s">
        <v>116</v>
      </c>
      <c r="D29" s="142" t="s">
        <v>17</v>
      </c>
      <c r="E29" s="143">
        <v>2</v>
      </c>
      <c r="F29" s="145">
        <v>14500</v>
      </c>
      <c r="G29" s="144">
        <f t="shared" si="6"/>
        <v>29000</v>
      </c>
      <c r="H29" s="145">
        <v>1000</v>
      </c>
      <c r="I29" s="144">
        <f t="shared" si="7"/>
        <v>2000</v>
      </c>
      <c r="J29" s="145">
        <f t="shared" si="8"/>
        <v>31000</v>
      </c>
    </row>
    <row r="30" spans="1:10" ht="17.25" customHeight="1" x14ac:dyDescent="0.2">
      <c r="A30" s="149"/>
      <c r="B30" s="150">
        <v>3.3</v>
      </c>
      <c r="C30" s="124" t="s">
        <v>117</v>
      </c>
      <c r="D30" s="45" t="s">
        <v>19</v>
      </c>
      <c r="E30" s="151">
        <v>1</v>
      </c>
      <c r="F30" s="47">
        <v>35000</v>
      </c>
      <c r="G30" s="152">
        <f t="shared" si="6"/>
        <v>35000</v>
      </c>
      <c r="H30" s="47">
        <v>1000</v>
      </c>
      <c r="I30" s="152">
        <f t="shared" si="7"/>
        <v>1000</v>
      </c>
      <c r="J30" s="47">
        <f t="shared" si="8"/>
        <v>36000</v>
      </c>
    </row>
    <row r="31" spans="1:10" ht="14.25" customHeight="1" x14ac:dyDescent="0.2">
      <c r="A31" s="122">
        <v>4</v>
      </c>
      <c r="B31" s="123"/>
      <c r="C31" s="153" t="s">
        <v>118</v>
      </c>
      <c r="D31" s="118"/>
      <c r="E31" s="119"/>
      <c r="F31" s="140"/>
      <c r="G31" s="141"/>
      <c r="H31" s="140"/>
      <c r="I31" s="141"/>
      <c r="J31" s="140"/>
    </row>
    <row r="32" spans="1:10" ht="14.25" customHeight="1" x14ac:dyDescent="0.25">
      <c r="A32" s="115"/>
      <c r="B32" s="116"/>
      <c r="C32" s="153" t="s">
        <v>119</v>
      </c>
      <c r="D32" s="118"/>
      <c r="E32" s="119"/>
      <c r="F32" s="140"/>
      <c r="G32" s="141"/>
      <c r="H32" s="140"/>
      <c r="I32" s="141"/>
      <c r="J32" s="140"/>
    </row>
    <row r="33" spans="1:10" ht="39.75" customHeight="1" x14ac:dyDescent="0.2">
      <c r="A33" s="129"/>
      <c r="B33" s="139">
        <v>4.0999999999999996</v>
      </c>
      <c r="C33" s="117" t="s">
        <v>120</v>
      </c>
      <c r="D33" s="118"/>
      <c r="E33" s="119"/>
      <c r="F33" s="140"/>
      <c r="G33" s="141"/>
      <c r="H33" s="140"/>
      <c r="I33" s="141"/>
      <c r="J33" s="140"/>
    </row>
    <row r="34" spans="1:10" ht="25.5" customHeight="1" x14ac:dyDescent="0.2">
      <c r="A34" s="129"/>
      <c r="B34" s="139">
        <v>4.2</v>
      </c>
      <c r="C34" s="117" t="s">
        <v>121</v>
      </c>
      <c r="D34" s="142" t="s">
        <v>19</v>
      </c>
      <c r="E34" s="143">
        <v>1</v>
      </c>
      <c r="F34" s="140">
        <v>892000</v>
      </c>
      <c r="G34" s="144">
        <f t="shared" ref="G34" si="9">F34*E34</f>
        <v>892000</v>
      </c>
      <c r="H34" s="140">
        <v>10000</v>
      </c>
      <c r="I34" s="144">
        <f t="shared" ref="I34" si="10">H34*E34</f>
        <v>10000</v>
      </c>
      <c r="J34" s="145">
        <f t="shared" ref="J34" si="11">I34+G34</f>
        <v>902000</v>
      </c>
    </row>
    <row r="35" spans="1:10" ht="14.25" customHeight="1" x14ac:dyDescent="0.2">
      <c r="A35" s="129"/>
      <c r="B35" s="139">
        <v>4.3</v>
      </c>
      <c r="C35" s="117" t="s">
        <v>122</v>
      </c>
      <c r="D35" s="118"/>
      <c r="E35" s="119"/>
      <c r="F35" s="140"/>
      <c r="G35" s="141"/>
      <c r="H35" s="140"/>
      <c r="I35" s="141"/>
      <c r="J35" s="140"/>
    </row>
    <row r="36" spans="1:10" ht="14.25" customHeight="1" x14ac:dyDescent="0.2">
      <c r="A36" s="129"/>
      <c r="B36" s="139">
        <v>4.4000000000000004</v>
      </c>
      <c r="C36" s="117" t="s">
        <v>123</v>
      </c>
      <c r="D36" s="118"/>
      <c r="E36" s="119"/>
      <c r="F36" s="140"/>
      <c r="G36" s="141"/>
      <c r="H36" s="140"/>
      <c r="I36" s="141"/>
      <c r="J36" s="140"/>
    </row>
    <row r="37" spans="1:10" ht="14.25" customHeight="1" x14ac:dyDescent="0.2">
      <c r="A37" s="129"/>
      <c r="B37" s="139">
        <v>4.5</v>
      </c>
      <c r="C37" s="117" t="s">
        <v>124</v>
      </c>
      <c r="D37" s="118"/>
      <c r="E37" s="119"/>
      <c r="F37" s="140"/>
      <c r="G37" s="141"/>
      <c r="H37" s="140"/>
      <c r="I37" s="141"/>
      <c r="J37" s="140"/>
    </row>
    <row r="38" spans="1:10" ht="14.25" customHeight="1" x14ac:dyDescent="0.25">
      <c r="A38" s="115"/>
      <c r="B38" s="116"/>
      <c r="C38" s="117" t="s">
        <v>125</v>
      </c>
      <c r="D38" s="118"/>
      <c r="E38" s="119"/>
      <c r="F38" s="140"/>
      <c r="G38" s="141"/>
      <c r="H38" s="140"/>
      <c r="I38" s="141"/>
      <c r="J38" s="140"/>
    </row>
    <row r="39" spans="1:10" ht="14.25" customHeight="1" x14ac:dyDescent="0.2">
      <c r="A39" s="122">
        <v>5</v>
      </c>
      <c r="B39" s="123"/>
      <c r="C39" s="134" t="s">
        <v>126</v>
      </c>
      <c r="D39" s="111"/>
      <c r="E39" s="112"/>
      <c r="F39" s="154"/>
      <c r="G39" s="155"/>
      <c r="H39" s="154"/>
      <c r="I39" s="155"/>
      <c r="J39" s="154"/>
    </row>
    <row r="40" spans="1:10" ht="14.25" customHeight="1" x14ac:dyDescent="0.25">
      <c r="A40" s="115"/>
      <c r="B40" s="116"/>
      <c r="C40" s="117" t="s">
        <v>127</v>
      </c>
      <c r="D40" s="118"/>
      <c r="E40" s="119"/>
      <c r="F40" s="140"/>
      <c r="G40" s="141"/>
      <c r="H40" s="140"/>
      <c r="I40" s="141"/>
      <c r="J40" s="140"/>
    </row>
    <row r="41" spans="1:10" ht="14.25" customHeight="1" x14ac:dyDescent="0.25">
      <c r="A41" s="115"/>
      <c r="B41" s="116"/>
      <c r="C41" s="117" t="s">
        <v>128</v>
      </c>
      <c r="D41" s="118"/>
      <c r="E41" s="119"/>
      <c r="F41" s="140"/>
      <c r="G41" s="141"/>
      <c r="H41" s="140"/>
      <c r="I41" s="141"/>
      <c r="J41" s="140"/>
    </row>
    <row r="42" spans="1:10" ht="14.25" customHeight="1" x14ac:dyDescent="0.25">
      <c r="A42" s="115"/>
      <c r="B42" s="116"/>
      <c r="C42" s="117" t="s">
        <v>129</v>
      </c>
      <c r="D42" s="118"/>
      <c r="E42" s="119"/>
      <c r="F42" s="140"/>
      <c r="G42" s="141"/>
      <c r="H42" s="140"/>
      <c r="I42" s="141"/>
      <c r="J42" s="140"/>
    </row>
    <row r="43" spans="1:10" ht="14.25" customHeight="1" x14ac:dyDescent="0.25">
      <c r="A43" s="115"/>
      <c r="B43" s="116"/>
      <c r="C43" s="124" t="s">
        <v>130</v>
      </c>
      <c r="D43" s="45" t="s">
        <v>30</v>
      </c>
      <c r="E43" s="151">
        <v>1</v>
      </c>
      <c r="F43" s="156">
        <v>35000</v>
      </c>
      <c r="G43" s="152">
        <f t="shared" ref="G43" si="12">F43*E43</f>
        <v>35000</v>
      </c>
      <c r="H43" s="156">
        <v>15000</v>
      </c>
      <c r="I43" s="152">
        <f t="shared" ref="I43" si="13">H43*E43</f>
        <v>15000</v>
      </c>
      <c r="J43" s="47">
        <f t="shared" ref="J43" si="14">I43+G43</f>
        <v>50000</v>
      </c>
    </row>
    <row r="44" spans="1:10" ht="14.25" customHeight="1" x14ac:dyDescent="0.2">
      <c r="A44" s="122">
        <v>6</v>
      </c>
      <c r="B44" s="123"/>
      <c r="C44" s="134" t="s">
        <v>131</v>
      </c>
      <c r="D44" s="111"/>
      <c r="E44" s="112"/>
      <c r="F44" s="154"/>
      <c r="G44" s="155"/>
      <c r="H44" s="154"/>
      <c r="I44" s="155"/>
      <c r="J44" s="154"/>
    </row>
    <row r="45" spans="1:10" ht="14.25" customHeight="1" x14ac:dyDescent="0.25">
      <c r="A45" s="115"/>
      <c r="B45" s="116"/>
      <c r="C45" s="117" t="s">
        <v>132</v>
      </c>
      <c r="D45" s="118"/>
      <c r="E45" s="119"/>
      <c r="F45" s="140"/>
      <c r="G45" s="141"/>
      <c r="H45" s="140"/>
      <c r="I45" s="141"/>
      <c r="J45" s="140"/>
    </row>
    <row r="46" spans="1:10" ht="14.25" customHeight="1" x14ac:dyDescent="0.25">
      <c r="A46" s="115"/>
      <c r="B46" s="116"/>
      <c r="C46" s="117" t="s">
        <v>133</v>
      </c>
      <c r="D46" s="142" t="s">
        <v>30</v>
      </c>
      <c r="E46" s="143">
        <v>1</v>
      </c>
      <c r="F46" s="140">
        <v>10000</v>
      </c>
      <c r="G46" s="144">
        <f t="shared" ref="G46" si="15">F46*E46</f>
        <v>10000</v>
      </c>
      <c r="H46" s="140">
        <v>10000</v>
      </c>
      <c r="I46" s="144">
        <f t="shared" ref="I46" si="16">H46*E46</f>
        <v>10000</v>
      </c>
      <c r="J46" s="145">
        <f t="shared" ref="J46" si="17">I46+G46</f>
        <v>20000</v>
      </c>
    </row>
    <row r="47" spans="1:10" ht="14.45" customHeight="1" x14ac:dyDescent="0.2">
      <c r="A47" s="122">
        <v>7</v>
      </c>
      <c r="B47" s="123"/>
      <c r="C47" s="134" t="s">
        <v>134</v>
      </c>
      <c r="D47" s="111"/>
      <c r="E47" s="112"/>
      <c r="F47" s="154"/>
      <c r="G47" s="155"/>
      <c r="H47" s="154"/>
      <c r="I47" s="155"/>
      <c r="J47" s="154"/>
    </row>
    <row r="48" spans="1:10" ht="15" customHeight="1" x14ac:dyDescent="0.25">
      <c r="A48" s="115"/>
      <c r="B48" s="116"/>
      <c r="C48" s="124" t="s">
        <v>135</v>
      </c>
      <c r="D48" s="45" t="s">
        <v>30</v>
      </c>
      <c r="E48" s="151">
        <v>1</v>
      </c>
      <c r="F48" s="156">
        <v>40000</v>
      </c>
      <c r="G48" s="152">
        <f t="shared" ref="G48:G49" si="18">F48*E48</f>
        <v>40000</v>
      </c>
      <c r="H48" s="156">
        <v>30000</v>
      </c>
      <c r="I48" s="152">
        <f t="shared" ref="I48:I49" si="19">H48*E48</f>
        <v>30000</v>
      </c>
      <c r="J48" s="47">
        <f t="shared" ref="J48:J49" si="20">I48+G48</f>
        <v>70000</v>
      </c>
    </row>
    <row r="49" spans="1:10" ht="19.350000000000001" customHeight="1" x14ac:dyDescent="0.2">
      <c r="A49" s="122">
        <v>8</v>
      </c>
      <c r="B49" s="157"/>
      <c r="C49" s="134" t="s">
        <v>136</v>
      </c>
      <c r="D49" s="135" t="s">
        <v>30</v>
      </c>
      <c r="E49" s="136">
        <v>1</v>
      </c>
      <c r="F49" s="137">
        <v>0</v>
      </c>
      <c r="G49" s="138">
        <f t="shared" si="18"/>
        <v>0</v>
      </c>
      <c r="H49" s="137">
        <v>30000</v>
      </c>
      <c r="I49" s="138">
        <f t="shared" si="19"/>
        <v>30000</v>
      </c>
      <c r="J49" s="137">
        <f t="shared" si="20"/>
        <v>30000</v>
      </c>
    </row>
    <row r="50" spans="1:10" ht="14.25" customHeight="1" x14ac:dyDescent="0.2">
      <c r="A50" s="122">
        <v>9</v>
      </c>
      <c r="B50" s="123"/>
      <c r="C50" s="134" t="s">
        <v>137</v>
      </c>
      <c r="D50" s="111"/>
      <c r="E50" s="112"/>
      <c r="F50" s="154"/>
      <c r="G50" s="155"/>
      <c r="H50" s="154"/>
      <c r="I50" s="155"/>
      <c r="J50" s="154"/>
    </row>
    <row r="51" spans="1:10" ht="16.5" customHeight="1" thickBot="1" x14ac:dyDescent="0.3">
      <c r="A51" s="115"/>
      <c r="B51" s="116"/>
      <c r="C51" s="117" t="s">
        <v>138</v>
      </c>
      <c r="D51" s="142" t="s">
        <v>30</v>
      </c>
      <c r="E51" s="143">
        <v>1</v>
      </c>
      <c r="F51" s="140">
        <v>0</v>
      </c>
      <c r="G51" s="144">
        <f t="shared" ref="G51" si="21">F51*E51</f>
        <v>0</v>
      </c>
      <c r="H51" s="140">
        <v>30000</v>
      </c>
      <c r="I51" s="144">
        <f t="shared" ref="I51" si="22">H51*E51</f>
        <v>30000</v>
      </c>
      <c r="J51" s="145">
        <f t="shared" ref="J51" si="23">I51+G51</f>
        <v>30000</v>
      </c>
    </row>
    <row r="52" spans="1:10" ht="42" customHeight="1" x14ac:dyDescent="0.25">
      <c r="A52" s="158"/>
      <c r="B52" s="159"/>
      <c r="C52" s="160" t="s">
        <v>139</v>
      </c>
      <c r="D52" s="161"/>
      <c r="E52" s="161"/>
      <c r="F52" s="162"/>
      <c r="G52" s="163">
        <f>SUM(G9:G51)</f>
        <v>3496680</v>
      </c>
      <c r="H52" s="162"/>
      <c r="I52" s="163">
        <f>SUM(I9:I51)</f>
        <v>444500</v>
      </c>
      <c r="J52" s="164">
        <f>SUM(J9:J51)</f>
        <v>3941180</v>
      </c>
    </row>
    <row r="53" spans="1:10" ht="19.350000000000001" customHeight="1" x14ac:dyDescent="0.25">
      <c r="A53" s="165"/>
      <c r="B53" s="166"/>
      <c r="C53" s="167" t="s">
        <v>140</v>
      </c>
      <c r="D53" s="168"/>
      <c r="E53" s="168"/>
      <c r="F53" s="14"/>
      <c r="G53" s="169">
        <f>+G52*-5%</f>
        <v>-174834</v>
      </c>
      <c r="H53" s="14"/>
      <c r="I53" s="169">
        <f>+I52*-5%</f>
        <v>-22225</v>
      </c>
      <c r="J53" s="170">
        <f>+J52*-5%</f>
        <v>-197059</v>
      </c>
    </row>
    <row r="54" spans="1:10" ht="37.5" customHeight="1" thickBot="1" x14ac:dyDescent="0.3">
      <c r="A54" s="171"/>
      <c r="B54" s="172"/>
      <c r="C54" s="173" t="s">
        <v>141</v>
      </c>
      <c r="D54" s="174"/>
      <c r="E54" s="174"/>
      <c r="F54" s="175"/>
      <c r="G54" s="176">
        <f>+G52+G53</f>
        <v>3321846</v>
      </c>
      <c r="H54" s="175"/>
      <c r="I54" s="176">
        <f>+I52+I53</f>
        <v>422275</v>
      </c>
      <c r="J54" s="177">
        <f>+J52+J53</f>
        <v>3744121</v>
      </c>
    </row>
    <row r="55" spans="1:10" ht="19.350000000000001" customHeight="1" thickBot="1" x14ac:dyDescent="0.3">
      <c r="A55" s="178"/>
      <c r="B55" s="178"/>
      <c r="C55" s="178"/>
      <c r="D55" s="178"/>
      <c r="E55" s="178"/>
      <c r="F55" s="178"/>
      <c r="G55" s="178"/>
      <c r="H55" s="178"/>
      <c r="I55" s="178"/>
      <c r="J55" s="178"/>
    </row>
    <row r="56" spans="1:10" ht="19.350000000000001" customHeight="1" x14ac:dyDescent="0.25">
      <c r="A56" s="179"/>
      <c r="B56" s="180"/>
      <c r="C56" s="181" t="s">
        <v>142</v>
      </c>
      <c r="D56" s="182"/>
      <c r="E56" s="182"/>
      <c r="F56" s="183"/>
      <c r="G56" s="184"/>
      <c r="H56" s="183"/>
      <c r="I56" s="184"/>
      <c r="J56" s="185">
        <v>3625885.6</v>
      </c>
    </row>
    <row r="57" spans="1:10" ht="19.350000000000001" customHeight="1" x14ac:dyDescent="0.25">
      <c r="A57" s="186"/>
      <c r="B57" s="116"/>
      <c r="C57" s="187" t="s">
        <v>143</v>
      </c>
      <c r="D57" s="119"/>
      <c r="E57" s="119"/>
      <c r="F57" s="144"/>
      <c r="G57" s="188"/>
      <c r="H57" s="144"/>
      <c r="I57" s="188"/>
      <c r="J57" s="189">
        <v>-181294.28000000003</v>
      </c>
    </row>
    <row r="58" spans="1:10" ht="19.350000000000001" customHeight="1" thickBot="1" x14ac:dyDescent="0.3">
      <c r="A58" s="190"/>
      <c r="B58" s="191"/>
      <c r="C58" s="192" t="s">
        <v>144</v>
      </c>
      <c r="D58" s="193"/>
      <c r="E58" s="193"/>
      <c r="F58" s="194"/>
      <c r="G58" s="195"/>
      <c r="H58" s="194"/>
      <c r="I58" s="195"/>
      <c r="J58" s="196">
        <v>3444591.3200000003</v>
      </c>
    </row>
    <row r="59" spans="1:10" ht="19.350000000000001" customHeight="1" x14ac:dyDescent="0.25">
      <c r="A59" s="116"/>
      <c r="B59" s="116"/>
      <c r="C59" s="197"/>
      <c r="D59" s="119"/>
      <c r="E59" s="119"/>
      <c r="F59" s="144"/>
      <c r="G59" s="188"/>
      <c r="H59" s="144"/>
      <c r="I59" s="188"/>
      <c r="J59" s="188"/>
    </row>
    <row r="60" spans="1:10" x14ac:dyDescent="0.2">
      <c r="A60" s="93" t="s">
        <v>74</v>
      </c>
      <c r="B60" s="93"/>
      <c r="C60" s="93"/>
      <c r="D60" s="93"/>
      <c r="E60" s="93"/>
      <c r="F60" s="93"/>
      <c r="G60" s="93"/>
      <c r="H60" s="93"/>
      <c r="I60" s="93"/>
      <c r="J60" s="93"/>
    </row>
    <row r="61" spans="1:10" x14ac:dyDescent="0.2">
      <c r="A61" s="26" t="s">
        <v>145</v>
      </c>
      <c r="B61" s="94" t="s">
        <v>146</v>
      </c>
      <c r="C61" s="94"/>
      <c r="D61" s="94"/>
      <c r="E61" s="94"/>
      <c r="F61" s="94"/>
      <c r="G61" s="94"/>
      <c r="H61" s="94"/>
      <c r="I61" s="94"/>
      <c r="J61" s="94"/>
    </row>
    <row r="62" spans="1:10" ht="37.5" customHeight="1" x14ac:dyDescent="0.2">
      <c r="A62" s="26" t="s">
        <v>147</v>
      </c>
      <c r="B62" s="94" t="s">
        <v>148</v>
      </c>
      <c r="C62" s="94"/>
      <c r="D62" s="94"/>
      <c r="E62" s="94"/>
      <c r="F62" s="94"/>
      <c r="G62" s="94"/>
      <c r="H62" s="94"/>
      <c r="I62" s="94"/>
      <c r="J62" s="3"/>
    </row>
  </sheetData>
  <mergeCells count="13">
    <mergeCell ref="A6:B6"/>
    <mergeCell ref="A55:J55"/>
    <mergeCell ref="A60:J60"/>
    <mergeCell ref="B61:J61"/>
    <mergeCell ref="B62:I62"/>
    <mergeCell ref="A1:J1"/>
    <mergeCell ref="A2:J2"/>
    <mergeCell ref="A3:C3"/>
    <mergeCell ref="A4:C4"/>
    <mergeCell ref="I4:J4"/>
    <mergeCell ref="A5:E5"/>
    <mergeCell ref="F5:G5"/>
    <mergeCell ref="H5:I5"/>
  </mergeCells>
  <printOptions horizontalCentered="1"/>
  <pageMargins left="0" right="0" top="0.35433070866141736" bottom="0.15748031496062992" header="0.31496062992125984" footer="0.31496062992125984"/>
  <pageSetup paperSize="9" orientation="landscape" r:id="rId1"/>
  <rowBreaks count="1" manualBreakCount="1">
    <brk id="3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HVAC</vt:lpstr>
      <vt:lpstr>Fire</vt:lpstr>
      <vt:lpstr>Fire!Print_Area</vt:lpstr>
      <vt:lpstr>HVAC!Print_Area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2024-05-18T09:37:21Z</cp:lastPrinted>
  <dcterms:created xsi:type="dcterms:W3CDTF">2023-12-14T06:28:44Z</dcterms:created>
  <dcterms:modified xsi:type="dcterms:W3CDTF">2024-09-09T07:24:10Z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